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00_Rozdělané zakázky\224024-25_ZŠ Pionýrů\08_Rozpočet+VV\"/>
    </mc:Choice>
  </mc:AlternateContent>
  <xr:revisionPtr revIDLastSave="0" documentId="13_ncr:11_{1EB49713-86AD-4BCF-8AC1-B63105CE6368}" xr6:coauthVersionLast="47" xr6:coauthVersionMax="47" xr10:uidLastSave="{00000000-0000-0000-0000-000000000000}"/>
  <workbookProtection workbookAlgorithmName="SHA-512" workbookHashValue="ImV8AT0q8b4RnB2+kPOxzOXjap4bwX7H8ENzqVGa8gj022My3anQdPPhVoz80msvbg67/XWOPY2Zp1H0R1Glaw==" workbookSaltValue="mCuky4au3+U264Nel6ep4w==" workbookSpinCount="100000" lockStructure="1"/>
  <bookViews>
    <workbookView xWindow="-120" yWindow="-120" windowWidth="38640" windowHeight="211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IO01 01 Pol" sheetId="12" r:id="rId4"/>
    <sheet name="IO01 02 Pol" sheetId="13" r:id="rId5"/>
    <sheet name="IO01 03 Pol" sheetId="14" r:id="rId6"/>
    <sheet name="IO01 04 Pol" sheetId="15" r:id="rId7"/>
  </sheets>
  <externalReferences>
    <externalReference r:id="rId8"/>
  </externalReferences>
  <definedNames>
    <definedName name="CelkemDPHVypocet" localSheetId="1">Stavba!$H$46</definedName>
    <definedName name="CenaCelkem">Stavba!$G$29</definedName>
    <definedName name="CenaCelkemBezDPH">Stavba!$G$28</definedName>
    <definedName name="CenaCelkemVypocet" localSheetId="1">Stavba!$I$46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'IO01 01 Pol'!$1:$7</definedName>
    <definedName name="_xlnm.Print_Titles" localSheetId="4">'IO01 02 Pol'!$1:$7</definedName>
    <definedName name="_xlnm.Print_Titles" localSheetId="5">'IO01 03 Pol'!$1:$7</definedName>
    <definedName name="_xlnm.Print_Titles" localSheetId="6">'IO01 04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'IO01 01 Pol'!$A$1:$Y$575</definedName>
    <definedName name="_xlnm.Print_Area" localSheetId="4">'IO01 02 Pol'!$A$1:$Y$640</definedName>
    <definedName name="_xlnm.Print_Area" localSheetId="5">'IO01 03 Pol'!$A$1:$Y$44</definedName>
    <definedName name="_xlnm.Print_Area" localSheetId="6">'IO01 04 Pol'!$A$1:$Y$71</definedName>
    <definedName name="_xlnm.Print_Area" localSheetId="1">Stavba!$A$1:$J$92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Stavba!$F$46</definedName>
    <definedName name="ZakladDPHZakl">Stavba!$G$25</definedName>
    <definedName name="ZakladDPHZaklVypocet" localSheetId="1">Stavba!$G$46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1" i="1" l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G45" i="1"/>
  <c r="F45" i="1"/>
  <c r="G44" i="1"/>
  <c r="F44" i="1"/>
  <c r="G43" i="1"/>
  <c r="F43" i="1"/>
  <c r="F41" i="1"/>
  <c r="F39" i="1"/>
  <c r="G70" i="15"/>
  <c r="BA49" i="15"/>
  <c r="BA46" i="15"/>
  <c r="BA43" i="15"/>
  <c r="BA38" i="15"/>
  <c r="BA34" i="15"/>
  <c r="BA33" i="15"/>
  <c r="BA30" i="15"/>
  <c r="BA28" i="15"/>
  <c r="BA27" i="15"/>
  <c r="BA14" i="15"/>
  <c r="G9" i="15"/>
  <c r="I9" i="15"/>
  <c r="K9" i="15"/>
  <c r="M9" i="15"/>
  <c r="O9" i="15"/>
  <c r="Q9" i="15"/>
  <c r="V9" i="15"/>
  <c r="V8" i="15" s="1"/>
  <c r="G10" i="15"/>
  <c r="AF70" i="15" s="1"/>
  <c r="I10" i="15"/>
  <c r="K10" i="15"/>
  <c r="M10" i="15"/>
  <c r="O10" i="15"/>
  <c r="Q10" i="15"/>
  <c r="V10" i="15"/>
  <c r="G11" i="15"/>
  <c r="M11" i="15" s="1"/>
  <c r="M8" i="15" s="1"/>
  <c r="I11" i="15"/>
  <c r="K11" i="15"/>
  <c r="O11" i="15"/>
  <c r="Q11" i="15"/>
  <c r="V11" i="15"/>
  <c r="G12" i="15"/>
  <c r="I12" i="15"/>
  <c r="K12" i="15"/>
  <c r="M12" i="15"/>
  <c r="O12" i="15"/>
  <c r="Q12" i="15"/>
  <c r="V12" i="15"/>
  <c r="G13" i="15"/>
  <c r="M13" i="15" s="1"/>
  <c r="I13" i="15"/>
  <c r="I8" i="15" s="1"/>
  <c r="K13" i="15"/>
  <c r="K8" i="15" s="1"/>
  <c r="O13" i="15"/>
  <c r="Q13" i="15"/>
  <c r="V13" i="15"/>
  <c r="G15" i="15"/>
  <c r="I15" i="15"/>
  <c r="K15" i="15"/>
  <c r="M15" i="15"/>
  <c r="O15" i="15"/>
  <c r="Q15" i="15"/>
  <c r="V15" i="15"/>
  <c r="G16" i="15"/>
  <c r="I16" i="15"/>
  <c r="K16" i="15"/>
  <c r="M16" i="15"/>
  <c r="O16" i="15"/>
  <c r="O8" i="15" s="1"/>
  <c r="Q16" i="15"/>
  <c r="V16" i="15"/>
  <c r="G17" i="15"/>
  <c r="I17" i="15"/>
  <c r="K17" i="15"/>
  <c r="M17" i="15"/>
  <c r="O17" i="15"/>
  <c r="Q17" i="15"/>
  <c r="V17" i="15"/>
  <c r="G19" i="15"/>
  <c r="I19" i="15"/>
  <c r="K19" i="15"/>
  <c r="M19" i="15"/>
  <c r="O19" i="15"/>
  <c r="Q19" i="15"/>
  <c r="V19" i="15"/>
  <c r="G21" i="15"/>
  <c r="I21" i="15"/>
  <c r="K21" i="15"/>
  <c r="M21" i="15"/>
  <c r="O21" i="15"/>
  <c r="Q21" i="15"/>
  <c r="V21" i="15"/>
  <c r="G22" i="15"/>
  <c r="I22" i="15"/>
  <c r="K22" i="15"/>
  <c r="M22" i="15"/>
  <c r="O22" i="15"/>
  <c r="Q22" i="15"/>
  <c r="V22" i="15"/>
  <c r="G23" i="15"/>
  <c r="M23" i="15" s="1"/>
  <c r="I23" i="15"/>
  <c r="K23" i="15"/>
  <c r="O23" i="15"/>
  <c r="Q23" i="15"/>
  <c r="V23" i="15"/>
  <c r="G24" i="15"/>
  <c r="I24" i="15"/>
  <c r="K24" i="15"/>
  <c r="M24" i="15"/>
  <c r="O24" i="15"/>
  <c r="Q24" i="15"/>
  <c r="V24" i="15"/>
  <c r="G26" i="15"/>
  <c r="I26" i="15"/>
  <c r="K26" i="15"/>
  <c r="M26" i="15"/>
  <c r="O26" i="15"/>
  <c r="Q26" i="15"/>
  <c r="V26" i="15"/>
  <c r="G29" i="15"/>
  <c r="I29" i="15"/>
  <c r="K29" i="15"/>
  <c r="M29" i="15"/>
  <c r="O29" i="15"/>
  <c r="Q29" i="15"/>
  <c r="V29" i="15"/>
  <c r="G31" i="15"/>
  <c r="I31" i="15"/>
  <c r="K31" i="15"/>
  <c r="M31" i="15"/>
  <c r="O31" i="15"/>
  <c r="Q31" i="15"/>
  <c r="Q8" i="15" s="1"/>
  <c r="V31" i="15"/>
  <c r="G32" i="15"/>
  <c r="I32" i="15"/>
  <c r="K32" i="15"/>
  <c r="M32" i="15"/>
  <c r="O32" i="15"/>
  <c r="Q32" i="15"/>
  <c r="V32" i="15"/>
  <c r="G35" i="15"/>
  <c r="I35" i="15"/>
  <c r="K35" i="15"/>
  <c r="M35" i="15"/>
  <c r="O35" i="15"/>
  <c r="Q35" i="15"/>
  <c r="V35" i="15"/>
  <c r="G37" i="15"/>
  <c r="M37" i="15" s="1"/>
  <c r="I37" i="15"/>
  <c r="K37" i="15"/>
  <c r="O37" i="15"/>
  <c r="Q37" i="15"/>
  <c r="V37" i="15"/>
  <c r="G39" i="15"/>
  <c r="I39" i="15"/>
  <c r="K39" i="15"/>
  <c r="M39" i="15"/>
  <c r="O39" i="15"/>
  <c r="Q39" i="15"/>
  <c r="V39" i="15"/>
  <c r="G41" i="15"/>
  <c r="I41" i="15"/>
  <c r="K41" i="15"/>
  <c r="M41" i="15"/>
  <c r="O41" i="15"/>
  <c r="O40" i="15" s="1"/>
  <c r="Q41" i="15"/>
  <c r="Q40" i="15" s="1"/>
  <c r="V41" i="15"/>
  <c r="V40" i="15" s="1"/>
  <c r="G42" i="15"/>
  <c r="I42" i="15"/>
  <c r="K42" i="15"/>
  <c r="M42" i="15"/>
  <c r="O42" i="15"/>
  <c r="Q42" i="15"/>
  <c r="V42" i="15"/>
  <c r="G44" i="15"/>
  <c r="I44" i="15"/>
  <c r="K44" i="15"/>
  <c r="M44" i="15"/>
  <c r="O44" i="15"/>
  <c r="Q44" i="15"/>
  <c r="V44" i="15"/>
  <c r="G45" i="15"/>
  <c r="I45" i="15"/>
  <c r="K45" i="15"/>
  <c r="M45" i="15"/>
  <c r="O45" i="15"/>
  <c r="Q45" i="15"/>
  <c r="V45" i="15"/>
  <c r="G47" i="15"/>
  <c r="I47" i="15"/>
  <c r="K47" i="15"/>
  <c r="M47" i="15"/>
  <c r="O47" i="15"/>
  <c r="Q47" i="15"/>
  <c r="V47" i="15"/>
  <c r="G48" i="15"/>
  <c r="I48" i="15"/>
  <c r="K48" i="15"/>
  <c r="M48" i="15"/>
  <c r="O48" i="15"/>
  <c r="Q48" i="15"/>
  <c r="V48" i="15"/>
  <c r="G50" i="15"/>
  <c r="G40" i="15" s="1"/>
  <c r="I50" i="15"/>
  <c r="I40" i="15" s="1"/>
  <c r="K50" i="15"/>
  <c r="O50" i="15"/>
  <c r="Q50" i="15"/>
  <c r="V50" i="15"/>
  <c r="G52" i="15"/>
  <c r="I52" i="15"/>
  <c r="K52" i="15"/>
  <c r="M52" i="15"/>
  <c r="O52" i="15"/>
  <c r="Q52" i="15"/>
  <c r="V52" i="15"/>
  <c r="G53" i="15"/>
  <c r="I53" i="15"/>
  <c r="K53" i="15"/>
  <c r="M53" i="15"/>
  <c r="O53" i="15"/>
  <c r="Q53" i="15"/>
  <c r="V53" i="15"/>
  <c r="G55" i="15"/>
  <c r="I55" i="15"/>
  <c r="K55" i="15"/>
  <c r="M55" i="15"/>
  <c r="O55" i="15"/>
  <c r="Q55" i="15"/>
  <c r="V55" i="15"/>
  <c r="G56" i="15"/>
  <c r="I56" i="15"/>
  <c r="K56" i="15"/>
  <c r="M56" i="15"/>
  <c r="O56" i="15"/>
  <c r="Q56" i="15"/>
  <c r="V56" i="15"/>
  <c r="G57" i="15"/>
  <c r="I57" i="15"/>
  <c r="K57" i="15"/>
  <c r="M57" i="15"/>
  <c r="O57" i="15"/>
  <c r="Q57" i="15"/>
  <c r="V57" i="15"/>
  <c r="G58" i="15"/>
  <c r="I58" i="15"/>
  <c r="K58" i="15"/>
  <c r="M58" i="15"/>
  <c r="O58" i="15"/>
  <c r="Q58" i="15"/>
  <c r="V58" i="15"/>
  <c r="G59" i="15"/>
  <c r="M59" i="15" s="1"/>
  <c r="I59" i="15"/>
  <c r="K59" i="15"/>
  <c r="O59" i="15"/>
  <c r="Q59" i="15"/>
  <c r="V59" i="15"/>
  <c r="G60" i="15"/>
  <c r="I60" i="15"/>
  <c r="K60" i="15"/>
  <c r="M60" i="15"/>
  <c r="O60" i="15"/>
  <c r="Q60" i="15"/>
  <c r="V60" i="15"/>
  <c r="G61" i="15"/>
  <c r="M61" i="15" s="1"/>
  <c r="I61" i="15"/>
  <c r="K61" i="15"/>
  <c r="K40" i="15" s="1"/>
  <c r="O61" i="15"/>
  <c r="Q61" i="15"/>
  <c r="V61" i="15"/>
  <c r="G62" i="15"/>
  <c r="I62" i="15"/>
  <c r="K62" i="15"/>
  <c r="M62" i="15"/>
  <c r="O62" i="15"/>
  <c r="Q62" i="15"/>
  <c r="V62" i="15"/>
  <c r="G63" i="15"/>
  <c r="I63" i="15"/>
  <c r="K63" i="15"/>
  <c r="M63" i="15"/>
  <c r="O63" i="15"/>
  <c r="Q63" i="15"/>
  <c r="V63" i="15"/>
  <c r="G64" i="15"/>
  <c r="I64" i="15"/>
  <c r="K64" i="15"/>
  <c r="M64" i="15"/>
  <c r="O64" i="15"/>
  <c r="Q64" i="15"/>
  <c r="V64" i="15"/>
  <c r="G65" i="15"/>
  <c r="I65" i="15"/>
  <c r="K65" i="15"/>
  <c r="M65" i="15"/>
  <c r="O65" i="15"/>
  <c r="Q65" i="15"/>
  <c r="V65" i="15"/>
  <c r="G66" i="15"/>
  <c r="I66" i="15"/>
  <c r="K66" i="15"/>
  <c r="M66" i="15"/>
  <c r="O66" i="15"/>
  <c r="Q66" i="15"/>
  <c r="V66" i="15"/>
  <c r="G67" i="15"/>
  <c r="I67" i="15"/>
  <c r="K67" i="15"/>
  <c r="M67" i="15"/>
  <c r="O67" i="15"/>
  <c r="Q67" i="15"/>
  <c r="V67" i="15"/>
  <c r="G68" i="15"/>
  <c r="M68" i="15" s="1"/>
  <c r="I68" i="15"/>
  <c r="K68" i="15"/>
  <c r="O68" i="15"/>
  <c r="Q68" i="15"/>
  <c r="V68" i="15"/>
  <c r="AE70" i="15"/>
  <c r="G43" i="14"/>
  <c r="BA40" i="14"/>
  <c r="BA10" i="14"/>
  <c r="G9" i="14"/>
  <c r="G8" i="14" s="1"/>
  <c r="I9" i="14"/>
  <c r="I8" i="14" s="1"/>
  <c r="K9" i="14"/>
  <c r="K8" i="14" s="1"/>
  <c r="M9" i="14"/>
  <c r="M8" i="14" s="1"/>
  <c r="O9" i="14"/>
  <c r="O8" i="14" s="1"/>
  <c r="Q9" i="14"/>
  <c r="Q8" i="14" s="1"/>
  <c r="V9" i="14"/>
  <c r="V8" i="14" s="1"/>
  <c r="G13" i="14"/>
  <c r="G12" i="14" s="1"/>
  <c r="I13" i="14"/>
  <c r="I12" i="14" s="1"/>
  <c r="K13" i="14"/>
  <c r="K12" i="14" s="1"/>
  <c r="M13" i="14"/>
  <c r="M12" i="14" s="1"/>
  <c r="O13" i="14"/>
  <c r="O12" i="14" s="1"/>
  <c r="Q13" i="14"/>
  <c r="Q12" i="14" s="1"/>
  <c r="V13" i="14"/>
  <c r="V12" i="14" s="1"/>
  <c r="I15" i="14"/>
  <c r="G16" i="14"/>
  <c r="I16" i="14"/>
  <c r="K16" i="14"/>
  <c r="K15" i="14" s="1"/>
  <c r="M16" i="14"/>
  <c r="O16" i="14"/>
  <c r="O15" i="14" s="1"/>
  <c r="Q16" i="14"/>
  <c r="Q15" i="14" s="1"/>
  <c r="V16" i="14"/>
  <c r="V15" i="14" s="1"/>
  <c r="G18" i="14"/>
  <c r="AF43" i="14" s="1"/>
  <c r="I18" i="14"/>
  <c r="K18" i="14"/>
  <c r="M18" i="14"/>
  <c r="O18" i="14"/>
  <c r="Q18" i="14"/>
  <c r="V18" i="14"/>
  <c r="G20" i="14"/>
  <c r="I20" i="14"/>
  <c r="K20" i="14"/>
  <c r="M20" i="14"/>
  <c r="O20" i="14"/>
  <c r="Q20" i="14"/>
  <c r="V20" i="14"/>
  <c r="G22" i="14"/>
  <c r="I22" i="14"/>
  <c r="K22" i="14"/>
  <c r="M22" i="14"/>
  <c r="O22" i="14"/>
  <c r="Q22" i="14"/>
  <c r="V22" i="14"/>
  <c r="G24" i="14"/>
  <c r="I24" i="14"/>
  <c r="K24" i="14"/>
  <c r="M24" i="14"/>
  <c r="O24" i="14"/>
  <c r="Q24" i="14"/>
  <c r="V24" i="14"/>
  <c r="G26" i="14"/>
  <c r="I26" i="14"/>
  <c r="K26" i="14"/>
  <c r="M26" i="14"/>
  <c r="O26" i="14"/>
  <c r="Q26" i="14"/>
  <c r="V26" i="14"/>
  <c r="G29" i="14"/>
  <c r="M29" i="14" s="1"/>
  <c r="I29" i="14"/>
  <c r="K29" i="14"/>
  <c r="O29" i="14"/>
  <c r="Q29" i="14"/>
  <c r="V29" i="14"/>
  <c r="O31" i="14"/>
  <c r="Q31" i="14"/>
  <c r="V31" i="14"/>
  <c r="G32" i="14"/>
  <c r="M32" i="14" s="1"/>
  <c r="M31" i="14" s="1"/>
  <c r="I32" i="14"/>
  <c r="I31" i="14" s="1"/>
  <c r="K32" i="14"/>
  <c r="K31" i="14" s="1"/>
  <c r="O32" i="14"/>
  <c r="Q32" i="14"/>
  <c r="V32" i="14"/>
  <c r="G34" i="14"/>
  <c r="I34" i="14"/>
  <c r="K34" i="14"/>
  <c r="M34" i="14"/>
  <c r="O34" i="14"/>
  <c r="Q34" i="14"/>
  <c r="V34" i="14"/>
  <c r="G38" i="14"/>
  <c r="I38" i="14"/>
  <c r="K38" i="14"/>
  <c r="M38" i="14"/>
  <c r="O38" i="14"/>
  <c r="G39" i="14"/>
  <c r="I39" i="14"/>
  <c r="K39" i="14"/>
  <c r="M39" i="14"/>
  <c r="O39" i="14"/>
  <c r="Q39" i="14"/>
  <c r="Q38" i="14" s="1"/>
  <c r="V39" i="14"/>
  <c r="V38" i="14" s="1"/>
  <c r="AE43" i="14"/>
  <c r="G639" i="13"/>
  <c r="BA636" i="13"/>
  <c r="BA626" i="13"/>
  <c r="BA592" i="13"/>
  <c r="BA589" i="13"/>
  <c r="BA489" i="13"/>
  <c r="BA488" i="13"/>
  <c r="BA487" i="13"/>
  <c r="BA485" i="13"/>
  <c r="BA483" i="13"/>
  <c r="BA478" i="13"/>
  <c r="BA102" i="13"/>
  <c r="BA70" i="13"/>
  <c r="BA67" i="13"/>
  <c r="BA48" i="13"/>
  <c r="BA43" i="13"/>
  <c r="BA17" i="13"/>
  <c r="G9" i="13"/>
  <c r="G8" i="13" s="1"/>
  <c r="I9" i="13"/>
  <c r="I8" i="13" s="1"/>
  <c r="K9" i="13"/>
  <c r="K8" i="13" s="1"/>
  <c r="M9" i="13"/>
  <c r="M8" i="13" s="1"/>
  <c r="O9" i="13"/>
  <c r="O8" i="13" s="1"/>
  <c r="Q9" i="13"/>
  <c r="Q8" i="13" s="1"/>
  <c r="V9" i="13"/>
  <c r="V8" i="13" s="1"/>
  <c r="I14" i="13"/>
  <c r="G15" i="13"/>
  <c r="I15" i="13"/>
  <c r="K15" i="13"/>
  <c r="K14" i="13" s="1"/>
  <c r="M15" i="13"/>
  <c r="O15" i="13"/>
  <c r="O14" i="13" s="1"/>
  <c r="Q15" i="13"/>
  <c r="Q14" i="13" s="1"/>
  <c r="V15" i="13"/>
  <c r="V14" i="13" s="1"/>
  <c r="G19" i="13"/>
  <c r="I19" i="13"/>
  <c r="K19" i="13"/>
  <c r="M19" i="13"/>
  <c r="O19" i="13"/>
  <c r="Q19" i="13"/>
  <c r="V19" i="13"/>
  <c r="G22" i="13"/>
  <c r="I22" i="13"/>
  <c r="K22" i="13"/>
  <c r="M22" i="13"/>
  <c r="O22" i="13"/>
  <c r="Q22" i="13"/>
  <c r="V22" i="13"/>
  <c r="G25" i="13"/>
  <c r="I25" i="13"/>
  <c r="K25" i="13"/>
  <c r="M25" i="13"/>
  <c r="O25" i="13"/>
  <c r="Q25" i="13"/>
  <c r="V25" i="13"/>
  <c r="G28" i="13"/>
  <c r="I28" i="13"/>
  <c r="K28" i="13"/>
  <c r="M28" i="13"/>
  <c r="O28" i="13"/>
  <c r="Q28" i="13"/>
  <c r="V28" i="13"/>
  <c r="G31" i="13"/>
  <c r="I31" i="13"/>
  <c r="K31" i="13"/>
  <c r="M31" i="13"/>
  <c r="O31" i="13"/>
  <c r="Q31" i="13"/>
  <c r="V31" i="13"/>
  <c r="G34" i="13"/>
  <c r="M34" i="13" s="1"/>
  <c r="I34" i="13"/>
  <c r="K34" i="13"/>
  <c r="O34" i="13"/>
  <c r="Q34" i="13"/>
  <c r="V34" i="13"/>
  <c r="G37" i="13"/>
  <c r="I37" i="13"/>
  <c r="K37" i="13"/>
  <c r="M37" i="13"/>
  <c r="O37" i="13"/>
  <c r="Q37" i="13"/>
  <c r="V37" i="13"/>
  <c r="G40" i="13"/>
  <c r="M40" i="13" s="1"/>
  <c r="I40" i="13"/>
  <c r="K40" i="13"/>
  <c r="O40" i="13"/>
  <c r="Q40" i="13"/>
  <c r="V40" i="13"/>
  <c r="G42" i="13"/>
  <c r="I42" i="13"/>
  <c r="K42" i="13"/>
  <c r="M42" i="13"/>
  <c r="O42" i="13"/>
  <c r="Q42" i="13"/>
  <c r="V42" i="13"/>
  <c r="O45" i="13"/>
  <c r="G46" i="13"/>
  <c r="I46" i="13"/>
  <c r="K46" i="13"/>
  <c r="M46" i="13"/>
  <c r="O46" i="13"/>
  <c r="Q46" i="13"/>
  <c r="Q45" i="13" s="1"/>
  <c r="V46" i="13"/>
  <c r="V45" i="13" s="1"/>
  <c r="G50" i="13"/>
  <c r="I50" i="13"/>
  <c r="K50" i="13"/>
  <c r="M50" i="13"/>
  <c r="O50" i="13"/>
  <c r="Q50" i="13"/>
  <c r="V50" i="13"/>
  <c r="G52" i="13"/>
  <c r="I52" i="13"/>
  <c r="K52" i="13"/>
  <c r="M52" i="13"/>
  <c r="O52" i="13"/>
  <c r="Q52" i="13"/>
  <c r="V52" i="13"/>
  <c r="G55" i="13"/>
  <c r="I55" i="13"/>
  <c r="K55" i="13"/>
  <c r="M55" i="13"/>
  <c r="O55" i="13"/>
  <c r="Q55" i="13"/>
  <c r="V55" i="13"/>
  <c r="G58" i="13"/>
  <c r="G45" i="13" s="1"/>
  <c r="I58" i="13"/>
  <c r="I45" i="13" s="1"/>
  <c r="K58" i="13"/>
  <c r="O58" i="13"/>
  <c r="Q58" i="13"/>
  <c r="V58" i="13"/>
  <c r="G61" i="13"/>
  <c r="I61" i="13"/>
  <c r="K61" i="13"/>
  <c r="M61" i="13"/>
  <c r="O61" i="13"/>
  <c r="Q61" i="13"/>
  <c r="V61" i="13"/>
  <c r="G64" i="13"/>
  <c r="I64" i="13"/>
  <c r="K64" i="13"/>
  <c r="K45" i="13" s="1"/>
  <c r="M64" i="13"/>
  <c r="O64" i="13"/>
  <c r="Q64" i="13"/>
  <c r="V64" i="13"/>
  <c r="G66" i="13"/>
  <c r="I66" i="13"/>
  <c r="K66" i="13"/>
  <c r="M66" i="13"/>
  <c r="O66" i="13"/>
  <c r="Q66" i="13"/>
  <c r="V66" i="13"/>
  <c r="G69" i="13"/>
  <c r="I69" i="13"/>
  <c r="K69" i="13"/>
  <c r="M69" i="13"/>
  <c r="O69" i="13"/>
  <c r="Q69" i="13"/>
  <c r="V69" i="13"/>
  <c r="G73" i="13"/>
  <c r="G72" i="13" s="1"/>
  <c r="I73" i="13"/>
  <c r="I72" i="13" s="1"/>
  <c r="K73" i="13"/>
  <c r="K72" i="13" s="1"/>
  <c r="M73" i="13"/>
  <c r="O73" i="13"/>
  <c r="O72" i="13" s="1"/>
  <c r="Q73" i="13"/>
  <c r="Q72" i="13" s="1"/>
  <c r="V73" i="13"/>
  <c r="V72" i="13" s="1"/>
  <c r="G75" i="13"/>
  <c r="M75" i="13" s="1"/>
  <c r="I75" i="13"/>
  <c r="K75" i="13"/>
  <c r="O75" i="13"/>
  <c r="Q75" i="13"/>
  <c r="V75" i="13"/>
  <c r="G77" i="13"/>
  <c r="I77" i="13"/>
  <c r="K77" i="13"/>
  <c r="M77" i="13"/>
  <c r="O77" i="13"/>
  <c r="Q77" i="13"/>
  <c r="V77" i="13"/>
  <c r="G79" i="13"/>
  <c r="M79" i="13" s="1"/>
  <c r="I79" i="13"/>
  <c r="K79" i="13"/>
  <c r="O79" i="13"/>
  <c r="Q79" i="13"/>
  <c r="V79" i="13"/>
  <c r="G81" i="13"/>
  <c r="I81" i="13"/>
  <c r="K81" i="13"/>
  <c r="M81" i="13"/>
  <c r="O81" i="13"/>
  <c r="Q81" i="13"/>
  <c r="V81" i="13"/>
  <c r="G83" i="13"/>
  <c r="I83" i="13"/>
  <c r="K83" i="13"/>
  <c r="M83" i="13"/>
  <c r="O83" i="13"/>
  <c r="Q83" i="13"/>
  <c r="V83" i="13"/>
  <c r="G85" i="13"/>
  <c r="I85" i="13"/>
  <c r="K85" i="13"/>
  <c r="M85" i="13"/>
  <c r="O85" i="13"/>
  <c r="Q85" i="13"/>
  <c r="V85" i="13"/>
  <c r="G91" i="13"/>
  <c r="I91" i="13"/>
  <c r="K91" i="13"/>
  <c r="M91" i="13"/>
  <c r="O91" i="13"/>
  <c r="Q91" i="13"/>
  <c r="V91" i="13"/>
  <c r="G93" i="13"/>
  <c r="I93" i="13"/>
  <c r="K93" i="13"/>
  <c r="M93" i="13"/>
  <c r="O93" i="13"/>
  <c r="Q93" i="13"/>
  <c r="V93" i="13"/>
  <c r="G95" i="13"/>
  <c r="I95" i="13"/>
  <c r="K95" i="13"/>
  <c r="M95" i="13"/>
  <c r="O95" i="13"/>
  <c r="Q95" i="13"/>
  <c r="V95" i="13"/>
  <c r="G97" i="13"/>
  <c r="I97" i="13"/>
  <c r="G98" i="13"/>
  <c r="I98" i="13"/>
  <c r="K98" i="13"/>
  <c r="K97" i="13" s="1"/>
  <c r="M98" i="13"/>
  <c r="M97" i="13" s="1"/>
  <c r="O98" i="13"/>
  <c r="O97" i="13" s="1"/>
  <c r="Q98" i="13"/>
  <c r="Q97" i="13" s="1"/>
  <c r="V98" i="13"/>
  <c r="V97" i="13" s="1"/>
  <c r="G100" i="13"/>
  <c r="I100" i="13"/>
  <c r="K100" i="13"/>
  <c r="M100" i="13"/>
  <c r="G101" i="13"/>
  <c r="I101" i="13"/>
  <c r="K101" i="13"/>
  <c r="M101" i="13"/>
  <c r="O101" i="13"/>
  <c r="O100" i="13" s="1"/>
  <c r="Q101" i="13"/>
  <c r="Q100" i="13" s="1"/>
  <c r="V101" i="13"/>
  <c r="V100" i="13" s="1"/>
  <c r="G106" i="13"/>
  <c r="I106" i="13"/>
  <c r="K106" i="13"/>
  <c r="M106" i="13"/>
  <c r="O106" i="13"/>
  <c r="Q106" i="13"/>
  <c r="V106" i="13"/>
  <c r="G114" i="13"/>
  <c r="G113" i="13" s="1"/>
  <c r="I114" i="13"/>
  <c r="I113" i="13" s="1"/>
  <c r="K114" i="13"/>
  <c r="K113" i="13" s="1"/>
  <c r="M114" i="13"/>
  <c r="O114" i="13"/>
  <c r="O113" i="13" s="1"/>
  <c r="Q114" i="13"/>
  <c r="Q113" i="13" s="1"/>
  <c r="V114" i="13"/>
  <c r="V113" i="13" s="1"/>
  <c r="G118" i="13"/>
  <c r="M118" i="13" s="1"/>
  <c r="I118" i="13"/>
  <c r="K118" i="13"/>
  <c r="O118" i="13"/>
  <c r="Q118" i="13"/>
  <c r="V118" i="13"/>
  <c r="G120" i="13"/>
  <c r="I120" i="13"/>
  <c r="K120" i="13"/>
  <c r="M120" i="13"/>
  <c r="O120" i="13"/>
  <c r="Q120" i="13"/>
  <c r="V120" i="13"/>
  <c r="G122" i="13"/>
  <c r="M122" i="13" s="1"/>
  <c r="I122" i="13"/>
  <c r="K122" i="13"/>
  <c r="O122" i="13"/>
  <c r="Q122" i="13"/>
  <c r="V122" i="13"/>
  <c r="G125" i="13"/>
  <c r="I125" i="13"/>
  <c r="K125" i="13"/>
  <c r="M125" i="13"/>
  <c r="O125" i="13"/>
  <c r="Q125" i="13"/>
  <c r="V125" i="13"/>
  <c r="G128" i="13"/>
  <c r="I128" i="13"/>
  <c r="K128" i="13"/>
  <c r="M128" i="13"/>
  <c r="O128" i="13"/>
  <c r="Q128" i="13"/>
  <c r="V128" i="13"/>
  <c r="G131" i="13"/>
  <c r="I131" i="13"/>
  <c r="K131" i="13"/>
  <c r="M131" i="13"/>
  <c r="O131" i="13"/>
  <c r="Q131" i="13"/>
  <c r="V131" i="13"/>
  <c r="G134" i="13"/>
  <c r="I134" i="13"/>
  <c r="K134" i="13"/>
  <c r="M134" i="13"/>
  <c r="O134" i="13"/>
  <c r="Q134" i="13"/>
  <c r="V134" i="13"/>
  <c r="G137" i="13"/>
  <c r="I137" i="13"/>
  <c r="K137" i="13"/>
  <c r="M137" i="13"/>
  <c r="O137" i="13"/>
  <c r="Q137" i="13"/>
  <c r="V137" i="13"/>
  <c r="G140" i="13"/>
  <c r="I140" i="13"/>
  <c r="K140" i="13"/>
  <c r="M140" i="13"/>
  <c r="O140" i="13"/>
  <c r="Q140" i="13"/>
  <c r="V140" i="13"/>
  <c r="G142" i="13"/>
  <c r="M142" i="13" s="1"/>
  <c r="I142" i="13"/>
  <c r="K142" i="13"/>
  <c r="O142" i="13"/>
  <c r="Q142" i="13"/>
  <c r="V142" i="13"/>
  <c r="G145" i="13"/>
  <c r="G144" i="13" s="1"/>
  <c r="I145" i="13"/>
  <c r="I144" i="13" s="1"/>
  <c r="K145" i="13"/>
  <c r="K144" i="13" s="1"/>
  <c r="M145" i="13"/>
  <c r="O145" i="13"/>
  <c r="Q145" i="13"/>
  <c r="V145" i="13"/>
  <c r="G147" i="13"/>
  <c r="I147" i="13"/>
  <c r="K147" i="13"/>
  <c r="M147" i="13"/>
  <c r="O147" i="13"/>
  <c r="Q147" i="13"/>
  <c r="V147" i="13"/>
  <c r="G152" i="13"/>
  <c r="I152" i="13"/>
  <c r="K152" i="13"/>
  <c r="M152" i="13"/>
  <c r="O152" i="13"/>
  <c r="O144" i="13" s="1"/>
  <c r="Q152" i="13"/>
  <c r="Q144" i="13" s="1"/>
  <c r="V152" i="13"/>
  <c r="G157" i="13"/>
  <c r="I157" i="13"/>
  <c r="K157" i="13"/>
  <c r="M157" i="13"/>
  <c r="O157" i="13"/>
  <c r="Q157" i="13"/>
  <c r="V157" i="13"/>
  <c r="G162" i="13"/>
  <c r="I162" i="13"/>
  <c r="K162" i="13"/>
  <c r="M162" i="13"/>
  <c r="O162" i="13"/>
  <c r="Q162" i="13"/>
  <c r="V162" i="13"/>
  <c r="V144" i="13" s="1"/>
  <c r="G165" i="13"/>
  <c r="M165" i="13" s="1"/>
  <c r="I165" i="13"/>
  <c r="K165" i="13"/>
  <c r="O165" i="13"/>
  <c r="Q165" i="13"/>
  <c r="V165" i="13"/>
  <c r="G168" i="13"/>
  <c r="I168" i="13"/>
  <c r="K168" i="13"/>
  <c r="M168" i="13"/>
  <c r="O168" i="13"/>
  <c r="Q168" i="13"/>
  <c r="V168" i="13"/>
  <c r="G171" i="13"/>
  <c r="M171" i="13" s="1"/>
  <c r="I171" i="13"/>
  <c r="K171" i="13"/>
  <c r="O171" i="13"/>
  <c r="Q171" i="13"/>
  <c r="V171" i="13"/>
  <c r="G173" i="13"/>
  <c r="I173" i="13"/>
  <c r="K173" i="13"/>
  <c r="M173" i="13"/>
  <c r="O173" i="13"/>
  <c r="Q173" i="13"/>
  <c r="V173" i="13"/>
  <c r="G177" i="13"/>
  <c r="I177" i="13"/>
  <c r="K177" i="13"/>
  <c r="M177" i="13"/>
  <c r="O177" i="13"/>
  <c r="Q177" i="13"/>
  <c r="V177" i="13"/>
  <c r="G181" i="13"/>
  <c r="I181" i="13"/>
  <c r="K181" i="13"/>
  <c r="M181" i="13"/>
  <c r="O181" i="13"/>
  <c r="Q181" i="13"/>
  <c r="V181" i="13"/>
  <c r="G183" i="13"/>
  <c r="I183" i="13"/>
  <c r="K183" i="13"/>
  <c r="M183" i="13"/>
  <c r="O183" i="13"/>
  <c r="Q183" i="13"/>
  <c r="V183" i="13"/>
  <c r="G185" i="13"/>
  <c r="I185" i="13"/>
  <c r="K185" i="13"/>
  <c r="M185" i="13"/>
  <c r="O185" i="13"/>
  <c r="Q185" i="13"/>
  <c r="V185" i="13"/>
  <c r="G187" i="13"/>
  <c r="I187" i="13"/>
  <c r="K187" i="13"/>
  <c r="M187" i="13"/>
  <c r="O187" i="13"/>
  <c r="Q187" i="13"/>
  <c r="V187" i="13"/>
  <c r="G189" i="13"/>
  <c r="M189" i="13" s="1"/>
  <c r="I189" i="13"/>
  <c r="K189" i="13"/>
  <c r="O189" i="13"/>
  <c r="Q189" i="13"/>
  <c r="V189" i="13"/>
  <c r="G191" i="13"/>
  <c r="I191" i="13"/>
  <c r="K191" i="13"/>
  <c r="M191" i="13"/>
  <c r="O191" i="13"/>
  <c r="Q191" i="13"/>
  <c r="V191" i="13"/>
  <c r="G196" i="13"/>
  <c r="I196" i="13"/>
  <c r="K196" i="13"/>
  <c r="M196" i="13"/>
  <c r="O196" i="13"/>
  <c r="Q196" i="13"/>
  <c r="V196" i="13"/>
  <c r="G199" i="13"/>
  <c r="I199" i="13"/>
  <c r="K199" i="13"/>
  <c r="M199" i="13"/>
  <c r="O199" i="13"/>
  <c r="Q199" i="13"/>
  <c r="V199" i="13"/>
  <c r="G205" i="13"/>
  <c r="I205" i="13"/>
  <c r="K205" i="13"/>
  <c r="M205" i="13"/>
  <c r="O205" i="13"/>
  <c r="Q205" i="13"/>
  <c r="V205" i="13"/>
  <c r="G208" i="13"/>
  <c r="I208" i="13"/>
  <c r="K208" i="13"/>
  <c r="M208" i="13"/>
  <c r="O208" i="13"/>
  <c r="Q208" i="13"/>
  <c r="V208" i="13"/>
  <c r="G210" i="13"/>
  <c r="I210" i="13"/>
  <c r="K210" i="13"/>
  <c r="M210" i="13"/>
  <c r="O210" i="13"/>
  <c r="Q210" i="13"/>
  <c r="V210" i="13"/>
  <c r="G212" i="13"/>
  <c r="M212" i="13" s="1"/>
  <c r="I212" i="13"/>
  <c r="K212" i="13"/>
  <c r="O212" i="13"/>
  <c r="Q212" i="13"/>
  <c r="V212" i="13"/>
  <c r="G214" i="13"/>
  <c r="I214" i="13"/>
  <c r="K214" i="13"/>
  <c r="M214" i="13"/>
  <c r="O214" i="13"/>
  <c r="Q214" i="13"/>
  <c r="V214" i="13"/>
  <c r="G217" i="13"/>
  <c r="M217" i="13" s="1"/>
  <c r="I217" i="13"/>
  <c r="K217" i="13"/>
  <c r="O217" i="13"/>
  <c r="Q217" i="13"/>
  <c r="V217" i="13"/>
  <c r="G220" i="13"/>
  <c r="I220" i="13"/>
  <c r="K220" i="13"/>
  <c r="M220" i="13"/>
  <c r="O220" i="13"/>
  <c r="Q220" i="13"/>
  <c r="V220" i="13"/>
  <c r="G222" i="13"/>
  <c r="I222" i="13"/>
  <c r="K222" i="13"/>
  <c r="M222" i="13"/>
  <c r="O222" i="13"/>
  <c r="Q222" i="13"/>
  <c r="V222" i="13"/>
  <c r="G225" i="13"/>
  <c r="G224" i="13" s="1"/>
  <c r="I225" i="13"/>
  <c r="I224" i="13" s="1"/>
  <c r="K225" i="13"/>
  <c r="K224" i="13" s="1"/>
  <c r="M225" i="13"/>
  <c r="O225" i="13"/>
  <c r="O224" i="13" s="1"/>
  <c r="Q225" i="13"/>
  <c r="Q224" i="13" s="1"/>
  <c r="V225" i="13"/>
  <c r="V224" i="13" s="1"/>
  <c r="G227" i="13"/>
  <c r="I227" i="13"/>
  <c r="K227" i="13"/>
  <c r="M227" i="13"/>
  <c r="O227" i="13"/>
  <c r="Q227" i="13"/>
  <c r="V227" i="13"/>
  <c r="G229" i="13"/>
  <c r="I229" i="13"/>
  <c r="K229" i="13"/>
  <c r="M229" i="13"/>
  <c r="O229" i="13"/>
  <c r="Q229" i="13"/>
  <c r="V229" i="13"/>
  <c r="G232" i="13"/>
  <c r="M232" i="13" s="1"/>
  <c r="I232" i="13"/>
  <c r="K232" i="13"/>
  <c r="O232" i="13"/>
  <c r="Q232" i="13"/>
  <c r="V232" i="13"/>
  <c r="G235" i="13"/>
  <c r="I235" i="13"/>
  <c r="K235" i="13"/>
  <c r="M235" i="13"/>
  <c r="O235" i="13"/>
  <c r="Q235" i="13"/>
  <c r="V235" i="13"/>
  <c r="G238" i="13"/>
  <c r="I238" i="13"/>
  <c r="K238" i="13"/>
  <c r="M238" i="13"/>
  <c r="O238" i="13"/>
  <c r="Q238" i="13"/>
  <c r="V238" i="13"/>
  <c r="G241" i="13"/>
  <c r="I241" i="13"/>
  <c r="K241" i="13"/>
  <c r="M241" i="13"/>
  <c r="O241" i="13"/>
  <c r="Q241" i="13"/>
  <c r="V241" i="13"/>
  <c r="G244" i="13"/>
  <c r="I244" i="13"/>
  <c r="K244" i="13"/>
  <c r="M244" i="13"/>
  <c r="O244" i="13"/>
  <c r="Q244" i="13"/>
  <c r="V244" i="13"/>
  <c r="G247" i="13"/>
  <c r="I247" i="13"/>
  <c r="K247" i="13"/>
  <c r="M247" i="13"/>
  <c r="O247" i="13"/>
  <c r="Q247" i="13"/>
  <c r="V247" i="13"/>
  <c r="G250" i="13"/>
  <c r="I250" i="13"/>
  <c r="K250" i="13"/>
  <c r="M250" i="13"/>
  <c r="O250" i="13"/>
  <c r="Q250" i="13"/>
  <c r="V250" i="13"/>
  <c r="G254" i="13"/>
  <c r="M254" i="13" s="1"/>
  <c r="I254" i="13"/>
  <c r="K254" i="13"/>
  <c r="O254" i="13"/>
  <c r="Q254" i="13"/>
  <c r="V254" i="13"/>
  <c r="G258" i="13"/>
  <c r="I258" i="13"/>
  <c r="K258" i="13"/>
  <c r="M258" i="13"/>
  <c r="O258" i="13"/>
  <c r="Q258" i="13"/>
  <c r="V258" i="13"/>
  <c r="G262" i="13"/>
  <c r="M262" i="13" s="1"/>
  <c r="I262" i="13"/>
  <c r="K262" i="13"/>
  <c r="O262" i="13"/>
  <c r="Q262" i="13"/>
  <c r="V262" i="13"/>
  <c r="G273" i="13"/>
  <c r="I273" i="13"/>
  <c r="K273" i="13"/>
  <c r="M273" i="13"/>
  <c r="O273" i="13"/>
  <c r="Q273" i="13"/>
  <c r="V273" i="13"/>
  <c r="G274" i="13"/>
  <c r="I274" i="13"/>
  <c r="K274" i="13"/>
  <c r="M274" i="13"/>
  <c r="O274" i="13"/>
  <c r="Q274" i="13"/>
  <c r="V274" i="13"/>
  <c r="G276" i="13"/>
  <c r="G275" i="13" s="1"/>
  <c r="I276" i="13"/>
  <c r="I275" i="13" s="1"/>
  <c r="K276" i="13"/>
  <c r="K275" i="13" s="1"/>
  <c r="M276" i="13"/>
  <c r="M275" i="13" s="1"/>
  <c r="O276" i="13"/>
  <c r="O275" i="13" s="1"/>
  <c r="Q276" i="13"/>
  <c r="Q275" i="13" s="1"/>
  <c r="V276" i="13"/>
  <c r="V275" i="13" s="1"/>
  <c r="G279" i="13"/>
  <c r="I279" i="13"/>
  <c r="K279" i="13"/>
  <c r="M279" i="13"/>
  <c r="O279" i="13"/>
  <c r="Q279" i="13"/>
  <c r="V279" i="13"/>
  <c r="G282" i="13"/>
  <c r="I282" i="13"/>
  <c r="K282" i="13"/>
  <c r="M282" i="13"/>
  <c r="O282" i="13"/>
  <c r="Q282" i="13"/>
  <c r="V282" i="13"/>
  <c r="G285" i="13"/>
  <c r="M285" i="13" s="1"/>
  <c r="I285" i="13"/>
  <c r="K285" i="13"/>
  <c r="O285" i="13"/>
  <c r="Q285" i="13"/>
  <c r="V285" i="13"/>
  <c r="G288" i="13"/>
  <c r="I288" i="13"/>
  <c r="K288" i="13"/>
  <c r="M288" i="13"/>
  <c r="O288" i="13"/>
  <c r="Q288" i="13"/>
  <c r="V288" i="13"/>
  <c r="G291" i="13"/>
  <c r="I291" i="13"/>
  <c r="K291" i="13"/>
  <c r="M291" i="13"/>
  <c r="O291" i="13"/>
  <c r="Q291" i="13"/>
  <c r="V291" i="13"/>
  <c r="G294" i="13"/>
  <c r="I294" i="13"/>
  <c r="K294" i="13"/>
  <c r="M294" i="13"/>
  <c r="O294" i="13"/>
  <c r="Q294" i="13"/>
  <c r="V294" i="13"/>
  <c r="G297" i="13"/>
  <c r="I297" i="13"/>
  <c r="K297" i="13"/>
  <c r="M297" i="13"/>
  <c r="O297" i="13"/>
  <c r="Q297" i="13"/>
  <c r="V297" i="13"/>
  <c r="G300" i="13"/>
  <c r="I300" i="13"/>
  <c r="K300" i="13"/>
  <c r="M300" i="13"/>
  <c r="O300" i="13"/>
  <c r="Q300" i="13"/>
  <c r="V300" i="13"/>
  <c r="G302" i="13"/>
  <c r="I302" i="13"/>
  <c r="K302" i="13"/>
  <c r="M302" i="13"/>
  <c r="O302" i="13"/>
  <c r="Q302" i="13"/>
  <c r="V302" i="13"/>
  <c r="G304" i="13"/>
  <c r="M304" i="13" s="1"/>
  <c r="I304" i="13"/>
  <c r="K304" i="13"/>
  <c r="O304" i="13"/>
  <c r="Q304" i="13"/>
  <c r="V304" i="13"/>
  <c r="G309" i="13"/>
  <c r="I309" i="13"/>
  <c r="K309" i="13"/>
  <c r="M309" i="13"/>
  <c r="O309" i="13"/>
  <c r="Q309" i="13"/>
  <c r="V309" i="13"/>
  <c r="G312" i="13"/>
  <c r="M312" i="13" s="1"/>
  <c r="I312" i="13"/>
  <c r="K312" i="13"/>
  <c r="O312" i="13"/>
  <c r="Q312" i="13"/>
  <c r="V312" i="13"/>
  <c r="G316" i="13"/>
  <c r="I316" i="13"/>
  <c r="K316" i="13"/>
  <c r="M316" i="13"/>
  <c r="O316" i="13"/>
  <c r="Q316" i="13"/>
  <c r="V316" i="13"/>
  <c r="G320" i="13"/>
  <c r="I320" i="13"/>
  <c r="K320" i="13"/>
  <c r="M320" i="13"/>
  <c r="O320" i="13"/>
  <c r="Q320" i="13"/>
  <c r="V320" i="13"/>
  <c r="G323" i="13"/>
  <c r="I323" i="13"/>
  <c r="K323" i="13"/>
  <c r="M323" i="13"/>
  <c r="O323" i="13"/>
  <c r="Q323" i="13"/>
  <c r="V323" i="13"/>
  <c r="G325" i="13"/>
  <c r="I325" i="13"/>
  <c r="K325" i="13"/>
  <c r="M325" i="13"/>
  <c r="O325" i="13"/>
  <c r="Q325" i="13"/>
  <c r="V325" i="13"/>
  <c r="G327" i="13"/>
  <c r="I327" i="13"/>
  <c r="K327" i="13"/>
  <c r="M327" i="13"/>
  <c r="O327" i="13"/>
  <c r="Q327" i="13"/>
  <c r="V327" i="13"/>
  <c r="G328" i="13"/>
  <c r="I328" i="13"/>
  <c r="K328" i="13"/>
  <c r="M328" i="13"/>
  <c r="O328" i="13"/>
  <c r="Q328" i="13"/>
  <c r="V328" i="13"/>
  <c r="G330" i="13"/>
  <c r="I330" i="13"/>
  <c r="K330" i="13"/>
  <c r="K329" i="13" s="1"/>
  <c r="M330" i="13"/>
  <c r="O330" i="13"/>
  <c r="O329" i="13" s="1"/>
  <c r="Q330" i="13"/>
  <c r="Q329" i="13" s="1"/>
  <c r="V330" i="13"/>
  <c r="V329" i="13" s="1"/>
  <c r="G332" i="13"/>
  <c r="I332" i="13"/>
  <c r="K332" i="13"/>
  <c r="M332" i="13"/>
  <c r="O332" i="13"/>
  <c r="Q332" i="13"/>
  <c r="V332" i="13"/>
  <c r="G334" i="13"/>
  <c r="I334" i="13"/>
  <c r="K334" i="13"/>
  <c r="M334" i="13"/>
  <c r="O334" i="13"/>
  <c r="Q334" i="13"/>
  <c r="V334" i="13"/>
  <c r="G336" i="13"/>
  <c r="I336" i="13"/>
  <c r="K336" i="13"/>
  <c r="M336" i="13"/>
  <c r="O336" i="13"/>
  <c r="Q336" i="13"/>
  <c r="V336" i="13"/>
  <c r="G338" i="13"/>
  <c r="I338" i="13"/>
  <c r="K338" i="13"/>
  <c r="M338" i="13"/>
  <c r="O338" i="13"/>
  <c r="Q338" i="13"/>
  <c r="V338" i="13"/>
  <c r="G340" i="13"/>
  <c r="I340" i="13"/>
  <c r="K340" i="13"/>
  <c r="M340" i="13"/>
  <c r="O340" i="13"/>
  <c r="Q340" i="13"/>
  <c r="V340" i="13"/>
  <c r="G343" i="13"/>
  <c r="M343" i="13" s="1"/>
  <c r="I343" i="13"/>
  <c r="K343" i="13"/>
  <c r="O343" i="13"/>
  <c r="Q343" i="13"/>
  <c r="V343" i="13"/>
  <c r="G346" i="13"/>
  <c r="I346" i="13"/>
  <c r="K346" i="13"/>
  <c r="M346" i="13"/>
  <c r="O346" i="13"/>
  <c r="Q346" i="13"/>
  <c r="V346" i="13"/>
  <c r="G348" i="13"/>
  <c r="M348" i="13" s="1"/>
  <c r="I348" i="13"/>
  <c r="K348" i="13"/>
  <c r="O348" i="13"/>
  <c r="Q348" i="13"/>
  <c r="V348" i="13"/>
  <c r="G353" i="13"/>
  <c r="I353" i="13"/>
  <c r="K353" i="13"/>
  <c r="M353" i="13"/>
  <c r="O353" i="13"/>
  <c r="Q353" i="13"/>
  <c r="V353" i="13"/>
  <c r="G355" i="13"/>
  <c r="I355" i="13"/>
  <c r="K355" i="13"/>
  <c r="M355" i="13"/>
  <c r="O355" i="13"/>
  <c r="Q355" i="13"/>
  <c r="V355" i="13"/>
  <c r="G357" i="13"/>
  <c r="I357" i="13"/>
  <c r="K357" i="13"/>
  <c r="M357" i="13"/>
  <c r="O357" i="13"/>
  <c r="Q357" i="13"/>
  <c r="V357" i="13"/>
  <c r="G359" i="13"/>
  <c r="I359" i="13"/>
  <c r="K359" i="13"/>
  <c r="M359" i="13"/>
  <c r="O359" i="13"/>
  <c r="Q359" i="13"/>
  <c r="V359" i="13"/>
  <c r="G361" i="13"/>
  <c r="I361" i="13"/>
  <c r="K361" i="13"/>
  <c r="M361" i="13"/>
  <c r="O361" i="13"/>
  <c r="Q361" i="13"/>
  <c r="V361" i="13"/>
  <c r="G364" i="13"/>
  <c r="I364" i="13"/>
  <c r="K364" i="13"/>
  <c r="M364" i="13"/>
  <c r="O364" i="13"/>
  <c r="Q364" i="13"/>
  <c r="V364" i="13"/>
  <c r="G366" i="13"/>
  <c r="M366" i="13" s="1"/>
  <c r="I366" i="13"/>
  <c r="I329" i="13" s="1"/>
  <c r="K366" i="13"/>
  <c r="O366" i="13"/>
  <c r="Q366" i="13"/>
  <c r="V366" i="13"/>
  <c r="G368" i="13"/>
  <c r="I368" i="13"/>
  <c r="K368" i="13"/>
  <c r="M368" i="13"/>
  <c r="O368" i="13"/>
  <c r="Q368" i="13"/>
  <c r="V368" i="13"/>
  <c r="G370" i="13"/>
  <c r="I370" i="13"/>
  <c r="K370" i="13"/>
  <c r="M370" i="13"/>
  <c r="O370" i="13"/>
  <c r="Q370" i="13"/>
  <c r="V370" i="13"/>
  <c r="G372" i="13"/>
  <c r="I372" i="13"/>
  <c r="K372" i="13"/>
  <c r="M372" i="13"/>
  <c r="O372" i="13"/>
  <c r="Q372" i="13"/>
  <c r="V372" i="13"/>
  <c r="G374" i="13"/>
  <c r="I374" i="13"/>
  <c r="K374" i="13"/>
  <c r="M374" i="13"/>
  <c r="O374" i="13"/>
  <c r="Q374" i="13"/>
  <c r="V374" i="13"/>
  <c r="G376" i="13"/>
  <c r="I376" i="13"/>
  <c r="K376" i="13"/>
  <c r="M376" i="13"/>
  <c r="O376" i="13"/>
  <c r="Q376" i="13"/>
  <c r="V376" i="13"/>
  <c r="G378" i="13"/>
  <c r="I378" i="13"/>
  <c r="K378" i="13"/>
  <c r="M378" i="13"/>
  <c r="O378" i="13"/>
  <c r="Q378" i="13"/>
  <c r="V378" i="13"/>
  <c r="G380" i="13"/>
  <c r="M380" i="13" s="1"/>
  <c r="I380" i="13"/>
  <c r="K380" i="13"/>
  <c r="O380" i="13"/>
  <c r="Q380" i="13"/>
  <c r="V380" i="13"/>
  <c r="G382" i="13"/>
  <c r="I382" i="13"/>
  <c r="K382" i="13"/>
  <c r="M382" i="13"/>
  <c r="O382" i="13"/>
  <c r="Q382" i="13"/>
  <c r="V382" i="13"/>
  <c r="G384" i="13"/>
  <c r="M384" i="13" s="1"/>
  <c r="I384" i="13"/>
  <c r="K384" i="13"/>
  <c r="O384" i="13"/>
  <c r="Q384" i="13"/>
  <c r="V384" i="13"/>
  <c r="G386" i="13"/>
  <c r="I386" i="13"/>
  <c r="K386" i="13"/>
  <c r="M386" i="13"/>
  <c r="O386" i="13"/>
  <c r="Q386" i="13"/>
  <c r="V386" i="13"/>
  <c r="G388" i="13"/>
  <c r="I388" i="13"/>
  <c r="K388" i="13"/>
  <c r="M388" i="13"/>
  <c r="O388" i="13"/>
  <c r="Q388" i="13"/>
  <c r="V388" i="13"/>
  <c r="G391" i="13"/>
  <c r="I391" i="13"/>
  <c r="K391" i="13"/>
  <c r="M391" i="13"/>
  <c r="O391" i="13"/>
  <c r="Q391" i="13"/>
  <c r="V391" i="13"/>
  <c r="G395" i="13"/>
  <c r="I395" i="13"/>
  <c r="K395" i="13"/>
  <c r="M395" i="13"/>
  <c r="O395" i="13"/>
  <c r="Q395" i="13"/>
  <c r="V395" i="13"/>
  <c r="G399" i="13"/>
  <c r="I399" i="13"/>
  <c r="K399" i="13"/>
  <c r="M399" i="13"/>
  <c r="O399" i="13"/>
  <c r="Q399" i="13"/>
  <c r="V399" i="13"/>
  <c r="G401" i="13"/>
  <c r="I401" i="13"/>
  <c r="K401" i="13"/>
  <c r="M401" i="13"/>
  <c r="O401" i="13"/>
  <c r="Q401" i="13"/>
  <c r="V401" i="13"/>
  <c r="G403" i="13"/>
  <c r="M403" i="13" s="1"/>
  <c r="I403" i="13"/>
  <c r="K403" i="13"/>
  <c r="O403" i="13"/>
  <c r="Q403" i="13"/>
  <c r="V403" i="13"/>
  <c r="G405" i="13"/>
  <c r="I405" i="13"/>
  <c r="K405" i="13"/>
  <c r="M405" i="13"/>
  <c r="O405" i="13"/>
  <c r="Q405" i="13"/>
  <c r="V405" i="13"/>
  <c r="G407" i="13"/>
  <c r="I407" i="13"/>
  <c r="K407" i="13"/>
  <c r="M407" i="13"/>
  <c r="O407" i="13"/>
  <c r="Q407" i="13"/>
  <c r="V407" i="13"/>
  <c r="G409" i="13"/>
  <c r="I409" i="13"/>
  <c r="K409" i="13"/>
  <c r="M409" i="13"/>
  <c r="O409" i="13"/>
  <c r="Q409" i="13"/>
  <c r="V409" i="13"/>
  <c r="G411" i="13"/>
  <c r="I411" i="13"/>
  <c r="K411" i="13"/>
  <c r="M411" i="13"/>
  <c r="O411" i="13"/>
  <c r="Q411" i="13"/>
  <c r="V411" i="13"/>
  <c r="G413" i="13"/>
  <c r="I413" i="13"/>
  <c r="K413" i="13"/>
  <c r="M413" i="13"/>
  <c r="O413" i="13"/>
  <c r="Q413" i="13"/>
  <c r="V413" i="13"/>
  <c r="G415" i="13"/>
  <c r="I415" i="13"/>
  <c r="K415" i="13"/>
  <c r="M415" i="13"/>
  <c r="O415" i="13"/>
  <c r="Q415" i="13"/>
  <c r="V415" i="13"/>
  <c r="G420" i="13"/>
  <c r="M420" i="13" s="1"/>
  <c r="I420" i="13"/>
  <c r="K420" i="13"/>
  <c r="O420" i="13"/>
  <c r="Q420" i="13"/>
  <c r="V420" i="13"/>
  <c r="G422" i="13"/>
  <c r="I422" i="13"/>
  <c r="K422" i="13"/>
  <c r="M422" i="13"/>
  <c r="O422" i="13"/>
  <c r="Q422" i="13"/>
  <c r="V422" i="13"/>
  <c r="G424" i="13"/>
  <c r="M424" i="13" s="1"/>
  <c r="I424" i="13"/>
  <c r="K424" i="13"/>
  <c r="O424" i="13"/>
  <c r="Q424" i="13"/>
  <c r="V424" i="13"/>
  <c r="G426" i="13"/>
  <c r="I426" i="13"/>
  <c r="K426" i="13"/>
  <c r="M426" i="13"/>
  <c r="O426" i="13"/>
  <c r="Q426" i="13"/>
  <c r="V426" i="13"/>
  <c r="G428" i="13"/>
  <c r="I428" i="13"/>
  <c r="K428" i="13"/>
  <c r="M428" i="13"/>
  <c r="O428" i="13"/>
  <c r="Q428" i="13"/>
  <c r="V428" i="13"/>
  <c r="G430" i="13"/>
  <c r="I430" i="13"/>
  <c r="K430" i="13"/>
  <c r="M430" i="13"/>
  <c r="O430" i="13"/>
  <c r="Q430" i="13"/>
  <c r="V430" i="13"/>
  <c r="G432" i="13"/>
  <c r="I432" i="13"/>
  <c r="K432" i="13"/>
  <c r="M432" i="13"/>
  <c r="O432" i="13"/>
  <c r="Q432" i="13"/>
  <c r="V432" i="13"/>
  <c r="G434" i="13"/>
  <c r="I434" i="13"/>
  <c r="K434" i="13"/>
  <c r="M434" i="13"/>
  <c r="O434" i="13"/>
  <c r="Q434" i="13"/>
  <c r="V434" i="13"/>
  <c r="G436" i="13"/>
  <c r="I436" i="13"/>
  <c r="K436" i="13"/>
  <c r="M436" i="13"/>
  <c r="O436" i="13"/>
  <c r="Q436" i="13"/>
  <c r="V436" i="13"/>
  <c r="G438" i="13"/>
  <c r="M438" i="13" s="1"/>
  <c r="I438" i="13"/>
  <c r="K438" i="13"/>
  <c r="O438" i="13"/>
  <c r="Q438" i="13"/>
  <c r="V438" i="13"/>
  <c r="G440" i="13"/>
  <c r="I440" i="13"/>
  <c r="K440" i="13"/>
  <c r="M440" i="13"/>
  <c r="O440" i="13"/>
  <c r="Q440" i="13"/>
  <c r="V440" i="13"/>
  <c r="G442" i="13"/>
  <c r="I442" i="13"/>
  <c r="K442" i="13"/>
  <c r="M442" i="13"/>
  <c r="O442" i="13"/>
  <c r="Q442" i="13"/>
  <c r="V442" i="13"/>
  <c r="G444" i="13"/>
  <c r="I444" i="13"/>
  <c r="K444" i="13"/>
  <c r="M444" i="13"/>
  <c r="O444" i="13"/>
  <c r="Q444" i="13"/>
  <c r="V444" i="13"/>
  <c r="G446" i="13"/>
  <c r="I446" i="13"/>
  <c r="K446" i="13"/>
  <c r="M446" i="13"/>
  <c r="O446" i="13"/>
  <c r="Q446" i="13"/>
  <c r="V446" i="13"/>
  <c r="G448" i="13"/>
  <c r="I448" i="13"/>
  <c r="K448" i="13"/>
  <c r="M448" i="13"/>
  <c r="O448" i="13"/>
  <c r="Q448" i="13"/>
  <c r="V448" i="13"/>
  <c r="G450" i="13"/>
  <c r="I450" i="13"/>
  <c r="K450" i="13"/>
  <c r="M450" i="13"/>
  <c r="O450" i="13"/>
  <c r="Q450" i="13"/>
  <c r="V450" i="13"/>
  <c r="G451" i="13"/>
  <c r="M451" i="13" s="1"/>
  <c r="I451" i="13"/>
  <c r="K451" i="13"/>
  <c r="O451" i="13"/>
  <c r="Q451" i="13"/>
  <c r="V451" i="13"/>
  <c r="Q452" i="13"/>
  <c r="V452" i="13"/>
  <c r="G453" i="13"/>
  <c r="M453" i="13" s="1"/>
  <c r="M452" i="13" s="1"/>
  <c r="I453" i="13"/>
  <c r="I452" i="13" s="1"/>
  <c r="K453" i="13"/>
  <c r="K452" i="13" s="1"/>
  <c r="O453" i="13"/>
  <c r="Q453" i="13"/>
  <c r="V453" i="13"/>
  <c r="G457" i="13"/>
  <c r="I457" i="13"/>
  <c r="K457" i="13"/>
  <c r="M457" i="13"/>
  <c r="O457" i="13"/>
  <c r="Q457" i="13"/>
  <c r="V457" i="13"/>
  <c r="G459" i="13"/>
  <c r="I459" i="13"/>
  <c r="K459" i="13"/>
  <c r="M459" i="13"/>
  <c r="O459" i="13"/>
  <c r="O452" i="13" s="1"/>
  <c r="Q459" i="13"/>
  <c r="V459" i="13"/>
  <c r="G462" i="13"/>
  <c r="G461" i="13" s="1"/>
  <c r="I462" i="13"/>
  <c r="I461" i="13" s="1"/>
  <c r="K462" i="13"/>
  <c r="K461" i="13" s="1"/>
  <c r="M462" i="13"/>
  <c r="M461" i="13" s="1"/>
  <c r="O462" i="13"/>
  <c r="O461" i="13" s="1"/>
  <c r="Q462" i="13"/>
  <c r="Q461" i="13" s="1"/>
  <c r="V462" i="13"/>
  <c r="V461" i="13" s="1"/>
  <c r="G471" i="13"/>
  <c r="I471" i="13"/>
  <c r="K471" i="13"/>
  <c r="M471" i="13"/>
  <c r="O471" i="13"/>
  <c r="Q471" i="13"/>
  <c r="V471" i="13"/>
  <c r="O476" i="13"/>
  <c r="Q476" i="13"/>
  <c r="V476" i="13"/>
  <c r="G477" i="13"/>
  <c r="M477" i="13" s="1"/>
  <c r="M476" i="13" s="1"/>
  <c r="I477" i="13"/>
  <c r="I476" i="13" s="1"/>
  <c r="K477" i="13"/>
  <c r="O477" i="13"/>
  <c r="Q477" i="13"/>
  <c r="V477" i="13"/>
  <c r="G480" i="13"/>
  <c r="I480" i="13"/>
  <c r="K480" i="13"/>
  <c r="M480" i="13"/>
  <c r="O480" i="13"/>
  <c r="Q480" i="13"/>
  <c r="V480" i="13"/>
  <c r="G499" i="13"/>
  <c r="I499" i="13"/>
  <c r="K499" i="13"/>
  <c r="K476" i="13" s="1"/>
  <c r="M499" i="13"/>
  <c r="O499" i="13"/>
  <c r="Q499" i="13"/>
  <c r="V499" i="13"/>
  <c r="V501" i="13"/>
  <c r="G502" i="13"/>
  <c r="G501" i="13" s="1"/>
  <c r="I502" i="13"/>
  <c r="I501" i="13" s="1"/>
  <c r="K502" i="13"/>
  <c r="K501" i="13" s="1"/>
  <c r="M502" i="13"/>
  <c r="M501" i="13" s="1"/>
  <c r="O502" i="13"/>
  <c r="O501" i="13" s="1"/>
  <c r="Q502" i="13"/>
  <c r="Q501" i="13" s="1"/>
  <c r="V502" i="13"/>
  <c r="G505" i="13"/>
  <c r="G504" i="13" s="1"/>
  <c r="I505" i="13"/>
  <c r="I504" i="13" s="1"/>
  <c r="K505" i="13"/>
  <c r="K504" i="13" s="1"/>
  <c r="M505" i="13"/>
  <c r="O505" i="13"/>
  <c r="O504" i="13" s="1"/>
  <c r="Q505" i="13"/>
  <c r="Q504" i="13" s="1"/>
  <c r="V505" i="13"/>
  <c r="V504" i="13" s="1"/>
  <c r="G507" i="13"/>
  <c r="M507" i="13" s="1"/>
  <c r="I507" i="13"/>
  <c r="K507" i="13"/>
  <c r="O507" i="13"/>
  <c r="Q507" i="13"/>
  <c r="V507" i="13"/>
  <c r="G510" i="13"/>
  <c r="M510" i="13" s="1"/>
  <c r="I510" i="13"/>
  <c r="I509" i="13" s="1"/>
  <c r="K510" i="13"/>
  <c r="K509" i="13" s="1"/>
  <c r="O510" i="13"/>
  <c r="Q510" i="13"/>
  <c r="V510" i="13"/>
  <c r="G514" i="13"/>
  <c r="I514" i="13"/>
  <c r="K514" i="13"/>
  <c r="M514" i="13"/>
  <c r="O514" i="13"/>
  <c r="Q514" i="13"/>
  <c r="V514" i="13"/>
  <c r="G518" i="13"/>
  <c r="I518" i="13"/>
  <c r="K518" i="13"/>
  <c r="M518" i="13"/>
  <c r="O518" i="13"/>
  <c r="O509" i="13" s="1"/>
  <c r="Q518" i="13"/>
  <c r="V518" i="13"/>
  <c r="G522" i="13"/>
  <c r="I522" i="13"/>
  <c r="K522" i="13"/>
  <c r="M522" i="13"/>
  <c r="O522" i="13"/>
  <c r="Q522" i="13"/>
  <c r="V522" i="13"/>
  <c r="G526" i="13"/>
  <c r="I526" i="13"/>
  <c r="K526" i="13"/>
  <c r="M526" i="13"/>
  <c r="O526" i="13"/>
  <c r="Q526" i="13"/>
  <c r="Q509" i="13" s="1"/>
  <c r="V526" i="13"/>
  <c r="V509" i="13" s="1"/>
  <c r="G531" i="13"/>
  <c r="I531" i="13"/>
  <c r="K531" i="13"/>
  <c r="M531" i="13"/>
  <c r="O531" i="13"/>
  <c r="Q531" i="13"/>
  <c r="V531" i="13"/>
  <c r="G534" i="13"/>
  <c r="I534" i="13"/>
  <c r="K534" i="13"/>
  <c r="M534" i="13"/>
  <c r="O534" i="13"/>
  <c r="Q534" i="13"/>
  <c r="V534" i="13"/>
  <c r="G538" i="13"/>
  <c r="M538" i="13" s="1"/>
  <c r="I538" i="13"/>
  <c r="K538" i="13"/>
  <c r="O538" i="13"/>
  <c r="Q538" i="13"/>
  <c r="V538" i="13"/>
  <c r="G542" i="13"/>
  <c r="I542" i="13"/>
  <c r="K542" i="13"/>
  <c r="M542" i="13"/>
  <c r="O542" i="13"/>
  <c r="Q542" i="13"/>
  <c r="V542" i="13"/>
  <c r="G545" i="13"/>
  <c r="I545" i="13"/>
  <c r="K545" i="13"/>
  <c r="M545" i="13"/>
  <c r="O545" i="13"/>
  <c r="Q545" i="13"/>
  <c r="V545" i="13"/>
  <c r="G548" i="13"/>
  <c r="I548" i="13"/>
  <c r="K548" i="13"/>
  <c r="M548" i="13"/>
  <c r="O548" i="13"/>
  <c r="Q548" i="13"/>
  <c r="V548" i="13"/>
  <c r="G551" i="13"/>
  <c r="I551" i="13"/>
  <c r="K551" i="13"/>
  <c r="M551" i="13"/>
  <c r="O551" i="13"/>
  <c r="Q551" i="13"/>
  <c r="V551" i="13"/>
  <c r="G554" i="13"/>
  <c r="I554" i="13"/>
  <c r="K554" i="13"/>
  <c r="M554" i="13"/>
  <c r="O554" i="13"/>
  <c r="Q554" i="13"/>
  <c r="V554" i="13"/>
  <c r="G560" i="13"/>
  <c r="I560" i="13"/>
  <c r="K560" i="13"/>
  <c r="M560" i="13"/>
  <c r="O560" i="13"/>
  <c r="Q560" i="13"/>
  <c r="V560" i="13"/>
  <c r="G566" i="13"/>
  <c r="G567" i="13"/>
  <c r="I567" i="13"/>
  <c r="I566" i="13" s="1"/>
  <c r="K567" i="13"/>
  <c r="K566" i="13" s="1"/>
  <c r="M567" i="13"/>
  <c r="O567" i="13"/>
  <c r="O566" i="13" s="1"/>
  <c r="Q567" i="13"/>
  <c r="Q566" i="13" s="1"/>
  <c r="V567" i="13"/>
  <c r="V566" i="13" s="1"/>
  <c r="G574" i="13"/>
  <c r="M574" i="13" s="1"/>
  <c r="I574" i="13"/>
  <c r="K574" i="13"/>
  <c r="O574" i="13"/>
  <c r="Q574" i="13"/>
  <c r="V574" i="13"/>
  <c r="G578" i="13"/>
  <c r="I578" i="13"/>
  <c r="K578" i="13"/>
  <c r="M578" i="13"/>
  <c r="O578" i="13"/>
  <c r="Q578" i="13"/>
  <c r="V578" i="13"/>
  <c r="G582" i="13"/>
  <c r="I582" i="13"/>
  <c r="K582" i="13"/>
  <c r="M582" i="13"/>
  <c r="O582" i="13"/>
  <c r="Q582" i="13"/>
  <c r="V582" i="13"/>
  <c r="G588" i="13"/>
  <c r="G587" i="13" s="1"/>
  <c r="I588" i="13"/>
  <c r="I587" i="13" s="1"/>
  <c r="K588" i="13"/>
  <c r="K587" i="13" s="1"/>
  <c r="M588" i="13"/>
  <c r="O588" i="13"/>
  <c r="O587" i="13" s="1"/>
  <c r="Q588" i="13"/>
  <c r="Q587" i="13" s="1"/>
  <c r="V588" i="13"/>
  <c r="V587" i="13" s="1"/>
  <c r="G591" i="13"/>
  <c r="I591" i="13"/>
  <c r="K591" i="13"/>
  <c r="M591" i="13"/>
  <c r="O591" i="13"/>
  <c r="Q591" i="13"/>
  <c r="V591" i="13"/>
  <c r="G606" i="13"/>
  <c r="I606" i="13"/>
  <c r="K606" i="13"/>
  <c r="M606" i="13"/>
  <c r="O606" i="13"/>
  <c r="Q606" i="13"/>
  <c r="V606" i="13"/>
  <c r="G608" i="13"/>
  <c r="M608" i="13" s="1"/>
  <c r="I608" i="13"/>
  <c r="K608" i="13"/>
  <c r="O608" i="13"/>
  <c r="Q608" i="13"/>
  <c r="V608" i="13"/>
  <c r="G610" i="13"/>
  <c r="I610" i="13"/>
  <c r="K610" i="13"/>
  <c r="M610" i="13"/>
  <c r="O610" i="13"/>
  <c r="Q610" i="13"/>
  <c r="V610" i="13"/>
  <c r="G613" i="13"/>
  <c r="I613" i="13"/>
  <c r="K613" i="13"/>
  <c r="M613" i="13"/>
  <c r="O613" i="13"/>
  <c r="Q613" i="13"/>
  <c r="V613" i="13"/>
  <c r="G616" i="13"/>
  <c r="I616" i="13"/>
  <c r="K616" i="13"/>
  <c r="M616" i="13"/>
  <c r="O616" i="13"/>
  <c r="Q616" i="13"/>
  <c r="V616" i="13"/>
  <c r="G619" i="13"/>
  <c r="I619" i="13"/>
  <c r="K619" i="13"/>
  <c r="M619" i="13"/>
  <c r="O619" i="13"/>
  <c r="Q619" i="13"/>
  <c r="V619" i="13"/>
  <c r="G623" i="13"/>
  <c r="I623" i="13"/>
  <c r="K623" i="13"/>
  <c r="M623" i="13"/>
  <c r="O623" i="13"/>
  <c r="Q623" i="13"/>
  <c r="V623" i="13"/>
  <c r="G625" i="13"/>
  <c r="I625" i="13"/>
  <c r="K625" i="13"/>
  <c r="M625" i="13"/>
  <c r="O625" i="13"/>
  <c r="Q625" i="13"/>
  <c r="V625" i="13"/>
  <c r="G628" i="13"/>
  <c r="M628" i="13" s="1"/>
  <c r="I628" i="13"/>
  <c r="K628" i="13"/>
  <c r="O628" i="13"/>
  <c r="Q628" i="13"/>
  <c r="V628" i="13"/>
  <c r="O634" i="13"/>
  <c r="Q634" i="13"/>
  <c r="V634" i="13"/>
  <c r="G635" i="13"/>
  <c r="M635" i="13" s="1"/>
  <c r="M634" i="13" s="1"/>
  <c r="I635" i="13"/>
  <c r="I634" i="13" s="1"/>
  <c r="K635" i="13"/>
  <c r="K634" i="13" s="1"/>
  <c r="O635" i="13"/>
  <c r="Q635" i="13"/>
  <c r="V635" i="13"/>
  <c r="AE639" i="13"/>
  <c r="BA571" i="12"/>
  <c r="BA368" i="12"/>
  <c r="BA363" i="12"/>
  <c r="BA229" i="12"/>
  <c r="BA224" i="12"/>
  <c r="BA156" i="12"/>
  <c r="BA134" i="12"/>
  <c r="BA126" i="12"/>
  <c r="BA122" i="12"/>
  <c r="BA105" i="12"/>
  <c r="BA98" i="12"/>
  <c r="BA89" i="12"/>
  <c r="BA82" i="12"/>
  <c r="BA63" i="12"/>
  <c r="BA59" i="12"/>
  <c r="BA56" i="12"/>
  <c r="BA52" i="12"/>
  <c r="BA43" i="12"/>
  <c r="BA39" i="12"/>
  <c r="BA34" i="12"/>
  <c r="BA30" i="12"/>
  <c r="BA26" i="12"/>
  <c r="BA23" i="12"/>
  <c r="BA20" i="12"/>
  <c r="G9" i="12"/>
  <c r="G8" i="12" s="1"/>
  <c r="I59" i="1" s="1"/>
  <c r="I9" i="12"/>
  <c r="K9" i="12"/>
  <c r="O9" i="12"/>
  <c r="Q9" i="12"/>
  <c r="V9" i="12"/>
  <c r="G12" i="12"/>
  <c r="I12" i="12"/>
  <c r="K12" i="12"/>
  <c r="M12" i="12"/>
  <c r="O12" i="12"/>
  <c r="Q12" i="12"/>
  <c r="V12" i="12"/>
  <c r="G16" i="12"/>
  <c r="M16" i="12" s="1"/>
  <c r="I16" i="12"/>
  <c r="I8" i="12" s="1"/>
  <c r="K16" i="12"/>
  <c r="K8" i="12" s="1"/>
  <c r="O16" i="12"/>
  <c r="Q16" i="12"/>
  <c r="V16" i="12"/>
  <c r="G19" i="12"/>
  <c r="I19" i="12"/>
  <c r="K19" i="12"/>
  <c r="M19" i="12"/>
  <c r="O19" i="12"/>
  <c r="Q19" i="12"/>
  <c r="V19" i="12"/>
  <c r="G22" i="12"/>
  <c r="I22" i="12"/>
  <c r="K22" i="12"/>
  <c r="M22" i="12"/>
  <c r="O22" i="12"/>
  <c r="O8" i="12" s="1"/>
  <c r="Q22" i="12"/>
  <c r="V22" i="12"/>
  <c r="G25" i="12"/>
  <c r="I25" i="12"/>
  <c r="K25" i="12"/>
  <c r="M25" i="12"/>
  <c r="O25" i="12"/>
  <c r="Q25" i="12"/>
  <c r="V25" i="12"/>
  <c r="G29" i="12"/>
  <c r="I29" i="12"/>
  <c r="K29" i="12"/>
  <c r="M29" i="12"/>
  <c r="O29" i="12"/>
  <c r="Q29" i="12"/>
  <c r="Q8" i="12" s="1"/>
  <c r="V29" i="12"/>
  <c r="V8" i="12" s="1"/>
  <c r="G33" i="12"/>
  <c r="I33" i="12"/>
  <c r="K33" i="12"/>
  <c r="M33" i="12"/>
  <c r="O33" i="12"/>
  <c r="Q33" i="12"/>
  <c r="V33" i="12"/>
  <c r="G38" i="12"/>
  <c r="I38" i="12"/>
  <c r="K38" i="12"/>
  <c r="M38" i="12"/>
  <c r="O38" i="12"/>
  <c r="Q38" i="12"/>
  <c r="V38" i="12"/>
  <c r="G42" i="12"/>
  <c r="M42" i="12" s="1"/>
  <c r="I42" i="12"/>
  <c r="K42" i="12"/>
  <c r="O42" i="12"/>
  <c r="Q42" i="12"/>
  <c r="V42" i="12"/>
  <c r="G46" i="12"/>
  <c r="I46" i="12"/>
  <c r="K46" i="12"/>
  <c r="M46" i="12"/>
  <c r="O46" i="12"/>
  <c r="Q46" i="12"/>
  <c r="V46" i="12"/>
  <c r="G51" i="12"/>
  <c r="I51" i="12"/>
  <c r="K51" i="12"/>
  <c r="M51" i="12"/>
  <c r="O51" i="12"/>
  <c r="Q51" i="12"/>
  <c r="V51" i="12"/>
  <c r="G55" i="12"/>
  <c r="I55" i="12"/>
  <c r="K55" i="12"/>
  <c r="M55" i="12"/>
  <c r="O55" i="12"/>
  <c r="Q55" i="12"/>
  <c r="V55" i="12"/>
  <c r="G58" i="12"/>
  <c r="I58" i="12"/>
  <c r="K58" i="12"/>
  <c r="M58" i="12"/>
  <c r="O58" i="12"/>
  <c r="Q58" i="12"/>
  <c r="V58" i="12"/>
  <c r="G62" i="12"/>
  <c r="I62" i="12"/>
  <c r="K62" i="12"/>
  <c r="M62" i="12"/>
  <c r="O62" i="12"/>
  <c r="Q62" i="12"/>
  <c r="V62" i="12"/>
  <c r="G65" i="12"/>
  <c r="I65" i="12"/>
  <c r="K65" i="12"/>
  <c r="M65" i="12"/>
  <c r="O65" i="12"/>
  <c r="Q65" i="12"/>
  <c r="V65" i="12"/>
  <c r="G69" i="12"/>
  <c r="M69" i="12" s="1"/>
  <c r="I69" i="12"/>
  <c r="K69" i="12"/>
  <c r="O69" i="12"/>
  <c r="Q69" i="12"/>
  <c r="V69" i="12"/>
  <c r="G73" i="12"/>
  <c r="I73" i="12"/>
  <c r="K73" i="12"/>
  <c r="M73" i="12"/>
  <c r="O73" i="12"/>
  <c r="Q73" i="12"/>
  <c r="V73" i="12"/>
  <c r="G77" i="12"/>
  <c r="M77" i="12" s="1"/>
  <c r="I77" i="12"/>
  <c r="K77" i="12"/>
  <c r="O77" i="12"/>
  <c r="Q77" i="12"/>
  <c r="V77" i="12"/>
  <c r="G81" i="12"/>
  <c r="I81" i="12"/>
  <c r="K81" i="12"/>
  <c r="M81" i="12"/>
  <c r="O81" i="12"/>
  <c r="Q81" i="12"/>
  <c r="V81" i="12"/>
  <c r="G85" i="12"/>
  <c r="I85" i="12"/>
  <c r="K85" i="12"/>
  <c r="M85" i="12"/>
  <c r="O85" i="12"/>
  <c r="Q85" i="12"/>
  <c r="V85" i="12"/>
  <c r="G94" i="12"/>
  <c r="I94" i="12"/>
  <c r="K94" i="12"/>
  <c r="M94" i="12"/>
  <c r="O94" i="12"/>
  <c r="Q94" i="12"/>
  <c r="V94" i="12"/>
  <c r="G102" i="12"/>
  <c r="I102" i="12"/>
  <c r="K102" i="12"/>
  <c r="M102" i="12"/>
  <c r="O102" i="12"/>
  <c r="Q102" i="12"/>
  <c r="V102" i="12"/>
  <c r="G109" i="12"/>
  <c r="I109" i="12"/>
  <c r="K109" i="12"/>
  <c r="M109" i="12"/>
  <c r="O109" i="12"/>
  <c r="Q109" i="12"/>
  <c r="V109" i="12"/>
  <c r="G117" i="12"/>
  <c r="I117" i="12"/>
  <c r="K117" i="12"/>
  <c r="M117" i="12"/>
  <c r="O117" i="12"/>
  <c r="Q117" i="12"/>
  <c r="V117" i="12"/>
  <c r="G121" i="12"/>
  <c r="M121" i="12" s="1"/>
  <c r="I121" i="12"/>
  <c r="K121" i="12"/>
  <c r="O121" i="12"/>
  <c r="Q121" i="12"/>
  <c r="V121" i="12"/>
  <c r="G125" i="12"/>
  <c r="I125" i="12"/>
  <c r="K125" i="12"/>
  <c r="M125" i="12"/>
  <c r="O125" i="12"/>
  <c r="Q125" i="12"/>
  <c r="V125" i="12"/>
  <c r="G129" i="12"/>
  <c r="I129" i="12"/>
  <c r="K129" i="12"/>
  <c r="M129" i="12"/>
  <c r="O129" i="12"/>
  <c r="Q129" i="12"/>
  <c r="V129" i="12"/>
  <c r="G133" i="12"/>
  <c r="I133" i="12"/>
  <c r="K133" i="12"/>
  <c r="M133" i="12"/>
  <c r="O133" i="12"/>
  <c r="Q133" i="12"/>
  <c r="V133" i="12"/>
  <c r="G137" i="12"/>
  <c r="I137" i="12"/>
  <c r="K137" i="12"/>
  <c r="M137" i="12"/>
  <c r="O137" i="12"/>
  <c r="Q137" i="12"/>
  <c r="V137" i="12"/>
  <c r="G141" i="12"/>
  <c r="I141" i="12"/>
  <c r="K141" i="12"/>
  <c r="M141" i="12"/>
  <c r="O141" i="12"/>
  <c r="Q141" i="12"/>
  <c r="V141" i="12"/>
  <c r="G144" i="12"/>
  <c r="I144" i="12"/>
  <c r="K144" i="12"/>
  <c r="M144" i="12"/>
  <c r="O144" i="12"/>
  <c r="Q144" i="12"/>
  <c r="V144" i="12"/>
  <c r="G148" i="12"/>
  <c r="M148" i="12" s="1"/>
  <c r="I148" i="12"/>
  <c r="K148" i="12"/>
  <c r="O148" i="12"/>
  <c r="Q148" i="12"/>
  <c r="V148" i="12"/>
  <c r="G152" i="12"/>
  <c r="I152" i="12"/>
  <c r="K152" i="12"/>
  <c r="M152" i="12"/>
  <c r="O152" i="12"/>
  <c r="Q152" i="12"/>
  <c r="V152" i="12"/>
  <c r="G155" i="12"/>
  <c r="M155" i="12" s="1"/>
  <c r="I155" i="12"/>
  <c r="K155" i="12"/>
  <c r="O155" i="12"/>
  <c r="Q155" i="12"/>
  <c r="V155" i="12"/>
  <c r="G159" i="12"/>
  <c r="I159" i="12"/>
  <c r="K159" i="12"/>
  <c r="M159" i="12"/>
  <c r="O159" i="12"/>
  <c r="Q159" i="12"/>
  <c r="V159" i="12"/>
  <c r="G163" i="12"/>
  <c r="I163" i="12"/>
  <c r="K163" i="12"/>
  <c r="M163" i="12"/>
  <c r="O163" i="12"/>
  <c r="Q163" i="12"/>
  <c r="V163" i="12"/>
  <c r="G167" i="12"/>
  <c r="I167" i="12"/>
  <c r="K167" i="12"/>
  <c r="M167" i="12"/>
  <c r="O167" i="12"/>
  <c r="Q167" i="12"/>
  <c r="V167" i="12"/>
  <c r="G170" i="12"/>
  <c r="I170" i="12"/>
  <c r="K170" i="12"/>
  <c r="M170" i="12"/>
  <c r="O170" i="12"/>
  <c r="Q170" i="12"/>
  <c r="V170" i="12"/>
  <c r="G172" i="12"/>
  <c r="I172" i="12"/>
  <c r="K172" i="12"/>
  <c r="M172" i="12"/>
  <c r="O172" i="12"/>
  <c r="Q172" i="12"/>
  <c r="V172" i="12"/>
  <c r="G176" i="12"/>
  <c r="M176" i="12" s="1"/>
  <c r="I176" i="12"/>
  <c r="I175" i="12" s="1"/>
  <c r="K176" i="12"/>
  <c r="O176" i="12"/>
  <c r="Q176" i="12"/>
  <c r="V176" i="12"/>
  <c r="G179" i="12"/>
  <c r="I179" i="12"/>
  <c r="K179" i="12"/>
  <c r="M179" i="12"/>
  <c r="O179" i="12"/>
  <c r="Q179" i="12"/>
  <c r="V179" i="12"/>
  <c r="G182" i="12"/>
  <c r="I182" i="12"/>
  <c r="K182" i="12"/>
  <c r="K175" i="12" s="1"/>
  <c r="M182" i="12"/>
  <c r="O182" i="12"/>
  <c r="Q182" i="12"/>
  <c r="V182" i="12"/>
  <c r="G185" i="12"/>
  <c r="I185" i="12"/>
  <c r="K185" i="12"/>
  <c r="M185" i="12"/>
  <c r="O185" i="12"/>
  <c r="Q185" i="12"/>
  <c r="V185" i="12"/>
  <c r="G189" i="12"/>
  <c r="I189" i="12"/>
  <c r="K189" i="12"/>
  <c r="M189" i="12"/>
  <c r="O189" i="12"/>
  <c r="O175" i="12" s="1"/>
  <c r="Q189" i="12"/>
  <c r="Q175" i="12" s="1"/>
  <c r="V189" i="12"/>
  <c r="G192" i="12"/>
  <c r="I192" i="12"/>
  <c r="K192" i="12"/>
  <c r="M192" i="12"/>
  <c r="O192" i="12"/>
  <c r="Q192" i="12"/>
  <c r="V192" i="12"/>
  <c r="G195" i="12"/>
  <c r="I195" i="12"/>
  <c r="K195" i="12"/>
  <c r="M195" i="12"/>
  <c r="O195" i="12"/>
  <c r="Q195" i="12"/>
  <c r="V195" i="12"/>
  <c r="V175" i="12" s="1"/>
  <c r="G198" i="12"/>
  <c r="M198" i="12" s="1"/>
  <c r="I198" i="12"/>
  <c r="K198" i="12"/>
  <c r="O198" i="12"/>
  <c r="Q198" i="12"/>
  <c r="V198" i="12"/>
  <c r="G201" i="12"/>
  <c r="I201" i="12"/>
  <c r="K201" i="12"/>
  <c r="M201" i="12"/>
  <c r="O201" i="12"/>
  <c r="Q201" i="12"/>
  <c r="V201" i="12"/>
  <c r="G205" i="12"/>
  <c r="M205" i="12" s="1"/>
  <c r="I205" i="12"/>
  <c r="K205" i="12"/>
  <c r="O205" i="12"/>
  <c r="Q205" i="12"/>
  <c r="V205" i="12"/>
  <c r="G208" i="12"/>
  <c r="I208" i="12"/>
  <c r="K208" i="12"/>
  <c r="M208" i="12"/>
  <c r="O208" i="12"/>
  <c r="Q208" i="12"/>
  <c r="V208" i="12"/>
  <c r="G211" i="12"/>
  <c r="I211" i="12"/>
  <c r="K211" i="12"/>
  <c r="M211" i="12"/>
  <c r="O211" i="12"/>
  <c r="Q211" i="12"/>
  <c r="V211" i="12"/>
  <c r="G214" i="12"/>
  <c r="I214" i="12"/>
  <c r="K214" i="12"/>
  <c r="M214" i="12"/>
  <c r="O214" i="12"/>
  <c r="Q214" i="12"/>
  <c r="V214" i="12"/>
  <c r="K217" i="12"/>
  <c r="O217" i="12"/>
  <c r="Q217" i="12"/>
  <c r="V217" i="12"/>
  <c r="G218" i="12"/>
  <c r="I218" i="12"/>
  <c r="K218" i="12"/>
  <c r="M218" i="12"/>
  <c r="O218" i="12"/>
  <c r="Q218" i="12"/>
  <c r="V218" i="12"/>
  <c r="G223" i="12"/>
  <c r="I223" i="12"/>
  <c r="K223" i="12"/>
  <c r="M223" i="12"/>
  <c r="O223" i="12"/>
  <c r="Q223" i="12"/>
  <c r="V223" i="12"/>
  <c r="G228" i="12"/>
  <c r="G217" i="12" s="1"/>
  <c r="I228" i="12"/>
  <c r="I217" i="12" s="1"/>
  <c r="K228" i="12"/>
  <c r="O228" i="12"/>
  <c r="Q228" i="12"/>
  <c r="V228" i="12"/>
  <c r="V234" i="12"/>
  <c r="G235" i="12"/>
  <c r="G234" i="12" s="1"/>
  <c r="I235" i="12"/>
  <c r="I234" i="12" s="1"/>
  <c r="K235" i="12"/>
  <c r="K234" i="12" s="1"/>
  <c r="M235" i="12"/>
  <c r="M234" i="12" s="1"/>
  <c r="O235" i="12"/>
  <c r="Q235" i="12"/>
  <c r="V235" i="12"/>
  <c r="G240" i="12"/>
  <c r="I240" i="12"/>
  <c r="K240" i="12"/>
  <c r="M240" i="12"/>
  <c r="O240" i="12"/>
  <c r="Q240" i="12"/>
  <c r="V240" i="12"/>
  <c r="G245" i="12"/>
  <c r="I245" i="12"/>
  <c r="K245" i="12"/>
  <c r="M245" i="12"/>
  <c r="O245" i="12"/>
  <c r="O234" i="12" s="1"/>
  <c r="Q245" i="12"/>
  <c r="Q234" i="12" s="1"/>
  <c r="V245" i="12"/>
  <c r="G250" i="12"/>
  <c r="G249" i="12" s="1"/>
  <c r="I250" i="12"/>
  <c r="I249" i="12" s="1"/>
  <c r="K250" i="12"/>
  <c r="K249" i="12" s="1"/>
  <c r="M250" i="12"/>
  <c r="O250" i="12"/>
  <c r="O249" i="12" s="1"/>
  <c r="Q250" i="12"/>
  <c r="Q249" i="12" s="1"/>
  <c r="V250" i="12"/>
  <c r="V249" i="12" s="1"/>
  <c r="G253" i="12"/>
  <c r="M253" i="12" s="1"/>
  <c r="I253" i="12"/>
  <c r="K253" i="12"/>
  <c r="O253" i="12"/>
  <c r="Q253" i="12"/>
  <c r="V253" i="12"/>
  <c r="G258" i="12"/>
  <c r="I258" i="12"/>
  <c r="K258" i="12"/>
  <c r="M258" i="12"/>
  <c r="O258" i="12"/>
  <c r="Q258" i="12"/>
  <c r="V258" i="12"/>
  <c r="K261" i="12"/>
  <c r="G262" i="12"/>
  <c r="I262" i="12"/>
  <c r="K262" i="12"/>
  <c r="M262" i="12"/>
  <c r="O262" i="12"/>
  <c r="O261" i="12" s="1"/>
  <c r="Q262" i="12"/>
  <c r="Q261" i="12" s="1"/>
  <c r="V262" i="12"/>
  <c r="V261" i="12" s="1"/>
  <c r="G266" i="12"/>
  <c r="I266" i="12"/>
  <c r="K266" i="12"/>
  <c r="M266" i="12"/>
  <c r="O266" i="12"/>
  <c r="Q266" i="12"/>
  <c r="V266" i="12"/>
  <c r="G270" i="12"/>
  <c r="I270" i="12"/>
  <c r="K270" i="12"/>
  <c r="M270" i="12"/>
  <c r="O270" i="12"/>
  <c r="Q270" i="12"/>
  <c r="V270" i="12"/>
  <c r="G274" i="12"/>
  <c r="I274" i="12"/>
  <c r="K274" i="12"/>
  <c r="M274" i="12"/>
  <c r="O274" i="12"/>
  <c r="Q274" i="12"/>
  <c r="V274" i="12"/>
  <c r="G278" i="12"/>
  <c r="I278" i="12"/>
  <c r="K278" i="12"/>
  <c r="M278" i="12"/>
  <c r="O278" i="12"/>
  <c r="Q278" i="12"/>
  <c r="V278" i="12"/>
  <c r="G282" i="12"/>
  <c r="I282" i="12"/>
  <c r="K282" i="12"/>
  <c r="M282" i="12"/>
  <c r="O282" i="12"/>
  <c r="Q282" i="12"/>
  <c r="V282" i="12"/>
  <c r="G286" i="12"/>
  <c r="G261" i="12" s="1"/>
  <c r="I286" i="12"/>
  <c r="I261" i="12" s="1"/>
  <c r="K286" i="12"/>
  <c r="O286" i="12"/>
  <c r="Q286" i="12"/>
  <c r="V286" i="12"/>
  <c r="G292" i="12"/>
  <c r="I292" i="12"/>
  <c r="K292" i="12"/>
  <c r="M292" i="12"/>
  <c r="O292" i="12"/>
  <c r="Q292" i="12"/>
  <c r="V292" i="12"/>
  <c r="G296" i="12"/>
  <c r="I296" i="12"/>
  <c r="K296" i="12"/>
  <c r="M296" i="12"/>
  <c r="O296" i="12"/>
  <c r="Q296" i="12"/>
  <c r="V296" i="12"/>
  <c r="G300" i="12"/>
  <c r="I300" i="12"/>
  <c r="K300" i="12"/>
  <c r="M300" i="12"/>
  <c r="O300" i="12"/>
  <c r="Q300" i="12"/>
  <c r="V300" i="12"/>
  <c r="O304" i="12"/>
  <c r="Q304" i="12"/>
  <c r="G305" i="12"/>
  <c r="I305" i="12"/>
  <c r="K305" i="12"/>
  <c r="M305" i="12"/>
  <c r="O305" i="12"/>
  <c r="Q305" i="12"/>
  <c r="V305" i="12"/>
  <c r="V304" i="12" s="1"/>
  <c r="G310" i="12"/>
  <c r="I310" i="12"/>
  <c r="K310" i="12"/>
  <c r="M310" i="12"/>
  <c r="O310" i="12"/>
  <c r="Q310" i="12"/>
  <c r="V310" i="12"/>
  <c r="G315" i="12"/>
  <c r="M315" i="12" s="1"/>
  <c r="M304" i="12" s="1"/>
  <c r="I315" i="12"/>
  <c r="K315" i="12"/>
  <c r="O315" i="12"/>
  <c r="Q315" i="12"/>
  <c r="V315" i="12"/>
  <c r="G320" i="12"/>
  <c r="I320" i="12"/>
  <c r="K320" i="12"/>
  <c r="M320" i="12"/>
  <c r="O320" i="12"/>
  <c r="Q320" i="12"/>
  <c r="V320" i="12"/>
  <c r="G326" i="12"/>
  <c r="M326" i="12" s="1"/>
  <c r="I326" i="12"/>
  <c r="I304" i="12" s="1"/>
  <c r="K326" i="12"/>
  <c r="K304" i="12" s="1"/>
  <c r="O326" i="12"/>
  <c r="Q326" i="12"/>
  <c r="V326" i="12"/>
  <c r="G332" i="12"/>
  <c r="G331" i="12" s="1"/>
  <c r="I332" i="12"/>
  <c r="I331" i="12" s="1"/>
  <c r="K332" i="12"/>
  <c r="K331" i="12" s="1"/>
  <c r="M332" i="12"/>
  <c r="M331" i="12" s="1"/>
  <c r="O332" i="12"/>
  <c r="O331" i="12" s="1"/>
  <c r="Q332" i="12"/>
  <c r="V332" i="12"/>
  <c r="G337" i="12"/>
  <c r="I337" i="12"/>
  <c r="K337" i="12"/>
  <c r="M337" i="12"/>
  <c r="O337" i="12"/>
  <c r="Q337" i="12"/>
  <c r="V337" i="12"/>
  <c r="G341" i="12"/>
  <c r="I341" i="12"/>
  <c r="K341" i="12"/>
  <c r="M341" i="12"/>
  <c r="O341" i="12"/>
  <c r="Q341" i="12"/>
  <c r="Q331" i="12" s="1"/>
  <c r="V341" i="12"/>
  <c r="V331" i="12" s="1"/>
  <c r="G345" i="12"/>
  <c r="I345" i="12"/>
  <c r="K345" i="12"/>
  <c r="M345" i="12"/>
  <c r="O345" i="12"/>
  <c r="Q345" i="12"/>
  <c r="V345" i="12"/>
  <c r="G349" i="12"/>
  <c r="I349" i="12"/>
  <c r="K349" i="12"/>
  <c r="M349" i="12"/>
  <c r="O349" i="12"/>
  <c r="Q349" i="12"/>
  <c r="V349" i="12"/>
  <c r="I353" i="12"/>
  <c r="G354" i="12"/>
  <c r="I354" i="12"/>
  <c r="K354" i="12"/>
  <c r="K353" i="12" s="1"/>
  <c r="M354" i="12"/>
  <c r="O354" i="12"/>
  <c r="O353" i="12" s="1"/>
  <c r="Q354" i="12"/>
  <c r="Q353" i="12" s="1"/>
  <c r="V354" i="12"/>
  <c r="V353" i="12" s="1"/>
  <c r="G358" i="12"/>
  <c r="I358" i="12"/>
  <c r="K358" i="12"/>
  <c r="M358" i="12"/>
  <c r="O358" i="12"/>
  <c r="Q358" i="12"/>
  <c r="V358" i="12"/>
  <c r="G362" i="12"/>
  <c r="I362" i="12"/>
  <c r="K362" i="12"/>
  <c r="M362" i="12"/>
  <c r="O362" i="12"/>
  <c r="Q362" i="12"/>
  <c r="V362" i="12"/>
  <c r="G367" i="12"/>
  <c r="I367" i="12"/>
  <c r="K367" i="12"/>
  <c r="M367" i="12"/>
  <c r="O367" i="12"/>
  <c r="Q367" i="12"/>
  <c r="V367" i="12"/>
  <c r="G372" i="12"/>
  <c r="I372" i="12"/>
  <c r="K372" i="12"/>
  <c r="M372" i="12"/>
  <c r="O372" i="12"/>
  <c r="Q372" i="12"/>
  <c r="V372" i="12"/>
  <c r="G376" i="12"/>
  <c r="I376" i="12"/>
  <c r="K376" i="12"/>
  <c r="M376" i="12"/>
  <c r="O376" i="12"/>
  <c r="Q376" i="12"/>
  <c r="V376" i="12"/>
  <c r="G380" i="12"/>
  <c r="M380" i="12" s="1"/>
  <c r="I380" i="12"/>
  <c r="K380" i="12"/>
  <c r="O380" i="12"/>
  <c r="Q380" i="12"/>
  <c r="V380" i="12"/>
  <c r="G384" i="12"/>
  <c r="I384" i="12"/>
  <c r="K384" i="12"/>
  <c r="M384" i="12"/>
  <c r="O384" i="12"/>
  <c r="Q384" i="12"/>
  <c r="V384" i="12"/>
  <c r="G388" i="12"/>
  <c r="M388" i="12" s="1"/>
  <c r="I388" i="12"/>
  <c r="K388" i="12"/>
  <c r="O388" i="12"/>
  <c r="Q388" i="12"/>
  <c r="V388" i="12"/>
  <c r="G392" i="12"/>
  <c r="I392" i="12"/>
  <c r="K392" i="12"/>
  <c r="M392" i="12"/>
  <c r="O392" i="12"/>
  <c r="Q392" i="12"/>
  <c r="V392" i="12"/>
  <c r="G397" i="12"/>
  <c r="I397" i="12"/>
  <c r="K397" i="12"/>
  <c r="M397" i="12"/>
  <c r="O397" i="12"/>
  <c r="Q397" i="12"/>
  <c r="V397" i="12"/>
  <c r="G401" i="12"/>
  <c r="I401" i="12"/>
  <c r="K401" i="12"/>
  <c r="M401" i="12"/>
  <c r="O401" i="12"/>
  <c r="Q401" i="12"/>
  <c r="V401" i="12"/>
  <c r="G403" i="12"/>
  <c r="I403" i="12"/>
  <c r="K403" i="12"/>
  <c r="M403" i="12"/>
  <c r="O403" i="12"/>
  <c r="Q403" i="12"/>
  <c r="V403" i="12"/>
  <c r="G407" i="12"/>
  <c r="G406" i="12" s="1"/>
  <c r="I407" i="12"/>
  <c r="I406" i="12" s="1"/>
  <c r="K407" i="12"/>
  <c r="K406" i="12" s="1"/>
  <c r="M407" i="12"/>
  <c r="O407" i="12"/>
  <c r="O406" i="12" s="1"/>
  <c r="Q407" i="12"/>
  <c r="Q406" i="12" s="1"/>
  <c r="V407" i="12"/>
  <c r="V406" i="12" s="1"/>
  <c r="G412" i="12"/>
  <c r="M412" i="12" s="1"/>
  <c r="I412" i="12"/>
  <c r="K412" i="12"/>
  <c r="O412" i="12"/>
  <c r="Q412" i="12"/>
  <c r="V412" i="12"/>
  <c r="G417" i="12"/>
  <c r="G416" i="12" s="1"/>
  <c r="I417" i="12"/>
  <c r="I416" i="12" s="1"/>
  <c r="K417" i="12"/>
  <c r="K416" i="12" s="1"/>
  <c r="M417" i="12"/>
  <c r="O417" i="12"/>
  <c r="Q417" i="12"/>
  <c r="V417" i="12"/>
  <c r="G421" i="12"/>
  <c r="I421" i="12"/>
  <c r="K421" i="12"/>
  <c r="M421" i="12"/>
  <c r="O421" i="12"/>
  <c r="Q421" i="12"/>
  <c r="V421" i="12"/>
  <c r="G425" i="12"/>
  <c r="I425" i="12"/>
  <c r="K425" i="12"/>
  <c r="M425" i="12"/>
  <c r="O425" i="12"/>
  <c r="O416" i="12" s="1"/>
  <c r="Q425" i="12"/>
  <c r="Q416" i="12" s="1"/>
  <c r="V425" i="12"/>
  <c r="G429" i="12"/>
  <c r="I429" i="12"/>
  <c r="K429" i="12"/>
  <c r="M429" i="12"/>
  <c r="O429" i="12"/>
  <c r="Q429" i="12"/>
  <c r="V429" i="12"/>
  <c r="G433" i="12"/>
  <c r="I433" i="12"/>
  <c r="K433" i="12"/>
  <c r="M433" i="12"/>
  <c r="O433" i="12"/>
  <c r="Q433" i="12"/>
  <c r="V433" i="12"/>
  <c r="V416" i="12" s="1"/>
  <c r="G437" i="12"/>
  <c r="M437" i="12" s="1"/>
  <c r="I437" i="12"/>
  <c r="K437" i="12"/>
  <c r="O437" i="12"/>
  <c r="Q437" i="12"/>
  <c r="V437" i="12"/>
  <c r="G442" i="12"/>
  <c r="I442" i="12"/>
  <c r="K442" i="12"/>
  <c r="M442" i="12"/>
  <c r="O442" i="12"/>
  <c r="Q442" i="12"/>
  <c r="V442" i="12"/>
  <c r="G448" i="12"/>
  <c r="M448" i="12" s="1"/>
  <c r="I448" i="12"/>
  <c r="K448" i="12"/>
  <c r="O448" i="12"/>
  <c r="Q448" i="12"/>
  <c r="V448" i="12"/>
  <c r="G454" i="12"/>
  <c r="G453" i="12" s="1"/>
  <c r="I454" i="12"/>
  <c r="I453" i="12" s="1"/>
  <c r="K454" i="12"/>
  <c r="K453" i="12" s="1"/>
  <c r="M454" i="12"/>
  <c r="O454" i="12"/>
  <c r="O453" i="12" s="1"/>
  <c r="Q454" i="12"/>
  <c r="V454" i="12"/>
  <c r="G458" i="12"/>
  <c r="I458" i="12"/>
  <c r="K458" i="12"/>
  <c r="M458" i="12"/>
  <c r="O458" i="12"/>
  <c r="Q458" i="12"/>
  <c r="V458" i="12"/>
  <c r="G462" i="12"/>
  <c r="I462" i="12"/>
  <c r="K462" i="12"/>
  <c r="M462" i="12"/>
  <c r="O462" i="12"/>
  <c r="Q462" i="12"/>
  <c r="Q453" i="12" s="1"/>
  <c r="V462" i="12"/>
  <c r="V453" i="12" s="1"/>
  <c r="G466" i="12"/>
  <c r="I466" i="12"/>
  <c r="K466" i="12"/>
  <c r="M466" i="12"/>
  <c r="O466" i="12"/>
  <c r="Q466" i="12"/>
  <c r="V466" i="12"/>
  <c r="G471" i="12"/>
  <c r="I471" i="12"/>
  <c r="K471" i="12"/>
  <c r="M471" i="12"/>
  <c r="O471" i="12"/>
  <c r="Q471" i="12"/>
  <c r="V471" i="12"/>
  <c r="G475" i="12"/>
  <c r="M475" i="12" s="1"/>
  <c r="I475" i="12"/>
  <c r="K475" i="12"/>
  <c r="O475" i="12"/>
  <c r="Q475" i="12"/>
  <c r="V475" i="12"/>
  <c r="G479" i="12"/>
  <c r="I479" i="12"/>
  <c r="K479" i="12"/>
  <c r="M479" i="12"/>
  <c r="O479" i="12"/>
  <c r="Q479" i="12"/>
  <c r="V479" i="12"/>
  <c r="G486" i="12"/>
  <c r="I486" i="12"/>
  <c r="K486" i="12"/>
  <c r="M486" i="12"/>
  <c r="O486" i="12"/>
  <c r="Q486" i="12"/>
  <c r="V486" i="12"/>
  <c r="G488" i="12"/>
  <c r="I488" i="12"/>
  <c r="K488" i="12"/>
  <c r="M488" i="12"/>
  <c r="O488" i="12"/>
  <c r="Q488" i="12"/>
  <c r="V488" i="12"/>
  <c r="O490" i="12"/>
  <c r="Q490" i="12"/>
  <c r="G491" i="12"/>
  <c r="I491" i="12"/>
  <c r="K491" i="12"/>
  <c r="M491" i="12"/>
  <c r="O491" i="12"/>
  <c r="Q491" i="12"/>
  <c r="V491" i="12"/>
  <c r="V490" i="12" s="1"/>
  <c r="G495" i="12"/>
  <c r="I495" i="12"/>
  <c r="K495" i="12"/>
  <c r="M495" i="12"/>
  <c r="O495" i="12"/>
  <c r="Q495" i="12"/>
  <c r="V495" i="12"/>
  <c r="G499" i="12"/>
  <c r="M499" i="12" s="1"/>
  <c r="M490" i="12" s="1"/>
  <c r="I499" i="12"/>
  <c r="K499" i="12"/>
  <c r="O499" i="12"/>
  <c r="Q499" i="12"/>
  <c r="V499" i="12"/>
  <c r="G504" i="12"/>
  <c r="I504" i="12"/>
  <c r="K504" i="12"/>
  <c r="M504" i="12"/>
  <c r="O504" i="12"/>
  <c r="Q504" i="12"/>
  <c r="V504" i="12"/>
  <c r="G508" i="12"/>
  <c r="M508" i="12" s="1"/>
  <c r="I508" i="12"/>
  <c r="I490" i="12" s="1"/>
  <c r="K508" i="12"/>
  <c r="K490" i="12" s="1"/>
  <c r="O508" i="12"/>
  <c r="Q508" i="12"/>
  <c r="V508" i="12"/>
  <c r="G510" i="12"/>
  <c r="I510" i="12"/>
  <c r="K510" i="12"/>
  <c r="M510" i="12"/>
  <c r="O510" i="12"/>
  <c r="Q510" i="12"/>
  <c r="V510" i="12"/>
  <c r="G512" i="12"/>
  <c r="I512" i="12"/>
  <c r="K512" i="12"/>
  <c r="M512" i="12"/>
  <c r="O512" i="12"/>
  <c r="G513" i="12"/>
  <c r="I513" i="12"/>
  <c r="K513" i="12"/>
  <c r="M513" i="12"/>
  <c r="O513" i="12"/>
  <c r="Q513" i="12"/>
  <c r="Q512" i="12" s="1"/>
  <c r="V513" i="12"/>
  <c r="V512" i="12" s="1"/>
  <c r="V516" i="12"/>
  <c r="G517" i="12"/>
  <c r="I517" i="12"/>
  <c r="K517" i="12"/>
  <c r="M517" i="12"/>
  <c r="O517" i="12"/>
  <c r="Q517" i="12"/>
  <c r="V517" i="12"/>
  <c r="G522" i="12"/>
  <c r="I522" i="12"/>
  <c r="K522" i="12"/>
  <c r="M522" i="12"/>
  <c r="O522" i="12"/>
  <c r="Q522" i="12"/>
  <c r="V522" i="12"/>
  <c r="G524" i="12"/>
  <c r="M524" i="12" s="1"/>
  <c r="I524" i="12"/>
  <c r="I516" i="12" s="1"/>
  <c r="K524" i="12"/>
  <c r="O524" i="12"/>
  <c r="Q524" i="12"/>
  <c r="V524" i="12"/>
  <c r="G527" i="12"/>
  <c r="I527" i="12"/>
  <c r="K527" i="12"/>
  <c r="M527" i="12"/>
  <c r="O527" i="12"/>
  <c r="Q527" i="12"/>
  <c r="V527" i="12"/>
  <c r="G530" i="12"/>
  <c r="I530" i="12"/>
  <c r="K530" i="12"/>
  <c r="K516" i="12" s="1"/>
  <c r="M530" i="12"/>
  <c r="O530" i="12"/>
  <c r="Q530" i="12"/>
  <c r="V530" i="12"/>
  <c r="G533" i="12"/>
  <c r="I533" i="12"/>
  <c r="K533" i="12"/>
  <c r="M533" i="12"/>
  <c r="O533" i="12"/>
  <c r="Q533" i="12"/>
  <c r="V533" i="12"/>
  <c r="G537" i="12"/>
  <c r="I537" i="12"/>
  <c r="K537" i="12"/>
  <c r="M537" i="12"/>
  <c r="O537" i="12"/>
  <c r="O516" i="12" s="1"/>
  <c r="Q537" i="12"/>
  <c r="Q516" i="12" s="1"/>
  <c r="V537" i="12"/>
  <c r="G540" i="12"/>
  <c r="I540" i="12"/>
  <c r="K540" i="12"/>
  <c r="M540" i="12"/>
  <c r="O540" i="12"/>
  <c r="Q540" i="12"/>
  <c r="V540" i="12"/>
  <c r="G542" i="12"/>
  <c r="I542" i="12"/>
  <c r="K542" i="12"/>
  <c r="M542" i="12"/>
  <c r="O542" i="12"/>
  <c r="Q542" i="12"/>
  <c r="V542" i="12"/>
  <c r="G549" i="12"/>
  <c r="M549" i="12" s="1"/>
  <c r="I549" i="12"/>
  <c r="K549" i="12"/>
  <c r="O549" i="12"/>
  <c r="Q549" i="12"/>
  <c r="V549" i="12"/>
  <c r="G553" i="12"/>
  <c r="I553" i="12"/>
  <c r="K553" i="12"/>
  <c r="M553" i="12"/>
  <c r="O553" i="12"/>
  <c r="Q553" i="12"/>
  <c r="V553" i="12"/>
  <c r="G555" i="12"/>
  <c r="M555" i="12" s="1"/>
  <c r="I555" i="12"/>
  <c r="K555" i="12"/>
  <c r="O555" i="12"/>
  <c r="Q555" i="12"/>
  <c r="V555" i="12"/>
  <c r="G557" i="12"/>
  <c r="I557" i="12"/>
  <c r="K557" i="12"/>
  <c r="M557" i="12"/>
  <c r="O557" i="12"/>
  <c r="Q557" i="12"/>
  <c r="V557" i="12"/>
  <c r="G569" i="12"/>
  <c r="I569" i="12"/>
  <c r="K569" i="12"/>
  <c r="M569" i="12"/>
  <c r="O569" i="12"/>
  <c r="G570" i="12"/>
  <c r="I570" i="12"/>
  <c r="K570" i="12"/>
  <c r="M570" i="12"/>
  <c r="O570" i="12"/>
  <c r="Q570" i="12"/>
  <c r="Q569" i="12" s="1"/>
  <c r="V570" i="12"/>
  <c r="V569" i="12" s="1"/>
  <c r="AE574" i="12"/>
  <c r="F42" i="1" s="1"/>
  <c r="I20" i="1"/>
  <c r="I19" i="1"/>
  <c r="I18" i="1"/>
  <c r="I17" i="1"/>
  <c r="F46" i="1"/>
  <c r="G23" i="1" s="1"/>
  <c r="H45" i="1"/>
  <c r="I45" i="1" s="1"/>
  <c r="H44" i="1"/>
  <c r="I44" i="1" s="1"/>
  <c r="H43" i="1"/>
  <c r="I43" i="1" s="1"/>
  <c r="H40" i="1"/>
  <c r="J28" i="1"/>
  <c r="J26" i="1"/>
  <c r="G38" i="1"/>
  <c r="F38" i="1"/>
  <c r="J23" i="1"/>
  <c r="J24" i="1"/>
  <c r="J25" i="1"/>
  <c r="J27" i="1"/>
  <c r="E24" i="1"/>
  <c r="E26" i="1"/>
  <c r="I92" i="1" l="1"/>
  <c r="J80" i="1" s="1"/>
  <c r="I16" i="1"/>
  <c r="I21" i="1" s="1"/>
  <c r="G574" i="12"/>
  <c r="J67" i="1"/>
  <c r="J83" i="1"/>
  <c r="J59" i="1"/>
  <c r="J63" i="1"/>
  <c r="J71" i="1"/>
  <c r="J79" i="1"/>
  <c r="J87" i="1"/>
  <c r="J64" i="1"/>
  <c r="J72" i="1"/>
  <c r="J88" i="1"/>
  <c r="J61" i="1"/>
  <c r="J77" i="1"/>
  <c r="J85" i="1"/>
  <c r="J78" i="1"/>
  <c r="A23" i="1"/>
  <c r="G8" i="15"/>
  <c r="M50" i="15"/>
  <c r="M40" i="15" s="1"/>
  <c r="M15" i="14"/>
  <c r="G15" i="14"/>
  <c r="G31" i="14"/>
  <c r="M72" i="13"/>
  <c r="M504" i="13"/>
  <c r="M566" i="13"/>
  <c r="M224" i="13"/>
  <c r="M509" i="13"/>
  <c r="M587" i="13"/>
  <c r="M113" i="13"/>
  <c r="M14" i="13"/>
  <c r="M144" i="13"/>
  <c r="M329" i="13"/>
  <c r="G329" i="13"/>
  <c r="G14" i="13"/>
  <c r="G476" i="13"/>
  <c r="G634" i="13"/>
  <c r="G452" i="13"/>
  <c r="M58" i="13"/>
  <c r="M45" i="13" s="1"/>
  <c r="G509" i="13"/>
  <c r="AF639" i="13"/>
  <c r="M516" i="12"/>
  <c r="M416" i="12"/>
  <c r="M175" i="12"/>
  <c r="M249" i="12"/>
  <c r="M453" i="12"/>
  <c r="M406" i="12"/>
  <c r="M353" i="12"/>
  <c r="G353" i="12"/>
  <c r="AF574" i="12"/>
  <c r="G490" i="12"/>
  <c r="G304" i="12"/>
  <c r="G516" i="12"/>
  <c r="G175" i="12"/>
  <c r="M9" i="12"/>
  <c r="M8" i="12" s="1"/>
  <c r="M286" i="12"/>
  <c r="M261" i="12" s="1"/>
  <c r="M228" i="12"/>
  <c r="M217" i="12" s="1"/>
  <c r="G41" i="1" l="1"/>
  <c r="H41" i="1" s="1"/>
  <c r="I41" i="1" s="1"/>
  <c r="G42" i="1"/>
  <c r="H42" i="1" s="1"/>
  <c r="I42" i="1" s="1"/>
  <c r="G39" i="1"/>
  <c r="J76" i="1"/>
  <c r="J70" i="1"/>
  <c r="J90" i="1"/>
  <c r="J62" i="1"/>
  <c r="J82" i="1"/>
  <c r="J68" i="1"/>
  <c r="J74" i="1"/>
  <c r="J60" i="1"/>
  <c r="J66" i="1"/>
  <c r="J86" i="1"/>
  <c r="J89" i="1"/>
  <c r="J69" i="1"/>
  <c r="J81" i="1"/>
  <c r="J84" i="1"/>
  <c r="J73" i="1"/>
  <c r="J91" i="1"/>
  <c r="J65" i="1"/>
  <c r="J75" i="1"/>
  <c r="G24" i="1"/>
  <c r="A24" i="1"/>
  <c r="J92" i="1" l="1"/>
  <c r="G46" i="1"/>
  <c r="H39" i="1"/>
  <c r="H46" i="1" s="1"/>
  <c r="I39" i="1"/>
  <c r="I46" i="1" s="1"/>
  <c r="J44" i="1" l="1"/>
  <c r="J43" i="1"/>
  <c r="J42" i="1"/>
  <c r="J41" i="1"/>
  <c r="J45" i="1"/>
  <c r="J39" i="1"/>
  <c r="J46" i="1" s="1"/>
  <c r="G28" i="1"/>
  <c r="G25" i="1"/>
  <c r="A25" i="1" l="1"/>
  <c r="G26" i="1" l="1"/>
  <c r="A27" i="1" s="1"/>
  <c r="A26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Skorpik Matej</author>
  </authors>
  <commentList>
    <comment ref="S6" authorId="0" shapeId="0" xr:uid="{EF85A0CC-F7F0-4860-8480-027356ED2C3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1CAF9AF-06BB-45EB-B236-FC5007313F5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Skorpik Matej</author>
  </authors>
  <commentList>
    <comment ref="S6" authorId="0" shapeId="0" xr:uid="{D5F5E657-FD95-430F-8603-9A94036F24D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ACC1C2A-77DE-4C57-B1AE-26AE3A11C9A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Skorpik Matej</author>
  </authors>
  <commentList>
    <comment ref="S6" authorId="0" shapeId="0" xr:uid="{C8D4E343-879D-474B-AC03-5B8F7FB4D28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B9C59C6-1FBC-40BA-B144-A6EEA5DCAD0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Skorpik Matej</author>
  </authors>
  <commentList>
    <comment ref="S6" authorId="0" shapeId="0" xr:uid="{4FE94F09-F2BE-47C4-9513-44227690823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2B6921E-AB13-4B35-B9A6-CB21C324BEC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<sst xmlns="http://schemas.openxmlformats.org/spreadsheetml/2006/main" count="5603" uniqueCount="1413">
  <si>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</si>
  <si>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</si>
  <si>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</si>
  <si>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</si>
  <si>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</si>
  <si>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</si>
  <si>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</si>
  <si>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</si>
  <si>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</si>
  <si>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</si>
  <si>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</si>
  <si>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</si>
  <si>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</si>
  <si>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</si>
  <si>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</si>
  <si>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</si>
  <si>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</si>
  <si>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</si>
  <si>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</si>
  <si>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</si>
  <si>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</si>
  <si>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</si>
  <si>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</si>
  <si>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</si>
  <si>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</si>
  <si>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</si>
  <si>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</si>
  <si>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</si>
  <si>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</si>
  <si>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</si>
  <si>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</si>
  <si>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</si>
  <si>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</si>
  <si>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</si>
  <si>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</si>
  <si>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</si>
  <si>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</si>
  <si>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</si>
  <si>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</si>
  <si>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</si>
  <si>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</si>
  <si>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</si>
  <si>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</si>
  <si>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224024-25</t>
  </si>
  <si>
    <t>ZŠ Pionýrů – oprava páteřních rozvodů tepla</t>
  </si>
  <si>
    <t>Stavba</t>
  </si>
  <si>
    <t>Inženýrský objekt</t>
  </si>
  <si>
    <t>IO01</t>
  </si>
  <si>
    <t>Teplovodní rozvody</t>
  </si>
  <si>
    <t>01</t>
  </si>
  <si>
    <t>Stavební část</t>
  </si>
  <si>
    <t>02</t>
  </si>
  <si>
    <t>Technologie</t>
  </si>
  <si>
    <t>03</t>
  </si>
  <si>
    <t>Sdělovací rozvody</t>
  </si>
  <si>
    <t>04</t>
  </si>
  <si>
    <t>Ostatní a vedlejší náklady</t>
  </si>
  <si>
    <t>Celkem za stavbu</t>
  </si>
  <si>
    <t>CZK</t>
  </si>
  <si>
    <t>#POPS</t>
  </si>
  <si>
    <t>Popis stavby: 224024-25 - ZŠ Pionýrů – oprava páteřních rozvodů tepla</t>
  </si>
  <si>
    <t>#POPO</t>
  </si>
  <si>
    <t>Popis objektu: IO01 - Teplovodní rozvody</t>
  </si>
  <si>
    <t>#POPR</t>
  </si>
  <si>
    <t>Popis rozpočtu: 01 - Stavební část</t>
  </si>
  <si>
    <t>Popis rozpočtu: 02 - Technologie</t>
  </si>
  <si>
    <t>Popis rozpočtu: 03 - Sdělovací rozvody</t>
  </si>
  <si>
    <t>Popis rozpočtu: 04 - Ostatní a vedlejší náklady</t>
  </si>
  <si>
    <t>Rekapitulace dílů</t>
  </si>
  <si>
    <t>Typ dílu</t>
  </si>
  <si>
    <t>1</t>
  </si>
  <si>
    <t>Zemní práce</t>
  </si>
  <si>
    <t>11</t>
  </si>
  <si>
    <t>Přípravné a přidružené práce</t>
  </si>
  <si>
    <t>2</t>
  </si>
  <si>
    <t>Základy a zvláštní zakládání</t>
  </si>
  <si>
    <t>3</t>
  </si>
  <si>
    <t>Svislé a kompletní konstrukce</t>
  </si>
  <si>
    <t>5</t>
  </si>
  <si>
    <t>Komunikace</t>
  </si>
  <si>
    <t>62</t>
  </si>
  <si>
    <t>Úpravy povrchů vnější</t>
  </si>
  <si>
    <t>63</t>
  </si>
  <si>
    <t>Podlahy a podlahové konstrukce</t>
  </si>
  <si>
    <t>86</t>
  </si>
  <si>
    <t>Potrubí z trub ocelových</t>
  </si>
  <si>
    <t>87</t>
  </si>
  <si>
    <t>Potrubí z trub z plastických hmot</t>
  </si>
  <si>
    <t>89</t>
  </si>
  <si>
    <t>Ostatní konstrukce na trubním vedení</t>
  </si>
  <si>
    <t>91</t>
  </si>
  <si>
    <t>Doplňující práce na komunikaci</t>
  </si>
  <si>
    <t>94</t>
  </si>
  <si>
    <t>Lešení a stavební výtahy</t>
  </si>
  <si>
    <t>96</t>
  </si>
  <si>
    <t>Bourání konstrukcí</t>
  </si>
  <si>
    <t>98</t>
  </si>
  <si>
    <t>Demolice</t>
  </si>
  <si>
    <t>99</t>
  </si>
  <si>
    <t>Staveništní přesun hmot</t>
  </si>
  <si>
    <t>711</t>
  </si>
  <si>
    <t>Izolace proti vodě</t>
  </si>
  <si>
    <t>713</t>
  </si>
  <si>
    <t>Izolace tepelné</t>
  </si>
  <si>
    <t>722</t>
  </si>
  <si>
    <t>Vnitřní vodovod</t>
  </si>
  <si>
    <t>732</t>
  </si>
  <si>
    <t>Strojovny</t>
  </si>
  <si>
    <t>733</t>
  </si>
  <si>
    <t>Rozvod potrubí</t>
  </si>
  <si>
    <t>734</t>
  </si>
  <si>
    <t>Armatury</t>
  </si>
  <si>
    <t>767</t>
  </si>
  <si>
    <t>Konstrukce zámečnické</t>
  </si>
  <si>
    <t>771</t>
  </si>
  <si>
    <t>Podlahy z dlaždic a obklady</t>
  </si>
  <si>
    <t>775</t>
  </si>
  <si>
    <t>Podlahy vlysové a parketové</t>
  </si>
  <si>
    <t>783</t>
  </si>
  <si>
    <t>Nátěry</t>
  </si>
  <si>
    <t>M21</t>
  </si>
  <si>
    <t>Elektromontáže</t>
  </si>
  <si>
    <t>M21D</t>
  </si>
  <si>
    <t>Montážní materiál dodávky</t>
  </si>
  <si>
    <t>M22</t>
  </si>
  <si>
    <t>Montáž sdělovací a zabezp. techniky</t>
  </si>
  <si>
    <t>M23</t>
  </si>
  <si>
    <t>Montáže potrubí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</si>
  <si>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</si>
  <si>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</si>
  <si>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</si>
  <si>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</si>
  <si>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</si>
  <si>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</si>
  <si>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</si>
  <si>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</si>
  <si>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</si>
  <si>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</si>
  <si>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ING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</si>
  <si>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</si>
  <si>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</si>
  <si>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</si>
  <si>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</si>
  <si>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</si>
  <si>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</si>
  <si>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</si>
  <si>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</si>
  <si>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</si>
  <si>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</si>
  <si>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</si>
  <si>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</si>
  <si>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</si>
  <si>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</si>
  <si>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</si>
  <si>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</si>
  <si>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</si>
  <si>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</si>
  <si>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</si>
  <si>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</si>
  <si>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</si>
  <si>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</si>
  <si>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</si>
  <si>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</si>
  <si>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</si>
  <si>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</si>
  <si>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113107505R00</t>
  </si>
  <si>
    <t>Odstranění podkladů nebo krytů z kameniva hrubého drceného, v ploše jednotlivě do 50 m2, tloušťka vrstvy 50 mm</t>
  </si>
  <si>
    <t>m2</t>
  </si>
  <si>
    <t>822-1</t>
  </si>
  <si>
    <t>RTS 25/ I</t>
  </si>
  <si>
    <t>Práce</t>
  </si>
  <si>
    <t>Běžná</t>
  </si>
  <si>
    <t>POL1_</t>
  </si>
  <si>
    <t>Viz technická zpráva a výkresová část C, D</t>
  </si>
  <si>
    <t>POP</t>
  </si>
  <si>
    <t>11,4+2,8+3,6</t>
  </si>
  <si>
    <t>VV</t>
  </si>
  <si>
    <t>113107515R00</t>
  </si>
  <si>
    <t>Odstranění podkladů nebo krytů z kameniva hrubého drceného, v ploše jednotlivě do 50 m2, tloušťka vrstvy 150 mm</t>
  </si>
  <si>
    <t>Odkaz na mn. položky pořadí 1 : 17,80000*2</t>
  </si>
  <si>
    <t>Odkaz na mn. položky pořadí 3 : 2,20000*2</t>
  </si>
  <si>
    <t>113109315R00</t>
  </si>
  <si>
    <t>Odstranění podkladů nebo krytů z betonu prostého, v ploše jednotlivě do 50 m2, tloušťka vrstvy 150 mm</t>
  </si>
  <si>
    <t>2,2</t>
  </si>
  <si>
    <t>115101201R00</t>
  </si>
  <si>
    <t>Čerpání vody na dopravní výšku do 10 m s uvažovaným průměrným přítokem do 500 l/min</t>
  </si>
  <si>
    <t>h</t>
  </si>
  <si>
    <t>800-1</t>
  </si>
  <si>
    <t>POL1_1</t>
  </si>
  <si>
    <t>na vzdálenost od hladiny vody v jímce po výšku roviny proložené osou nejvyššího bodu výtlačného potrubí. Včetně odpadní potrubí v délce do 20 m.</t>
  </si>
  <si>
    <t>SPI</t>
  </si>
  <si>
    <t>48</t>
  </si>
  <si>
    <t>115101301R00</t>
  </si>
  <si>
    <t>Pohotovost záložní čerpací soupravy na dopravní výšku do 10 m s uvažovaným průměrným přítokem do 500 l/min</t>
  </si>
  <si>
    <t>den</t>
  </si>
  <si>
    <t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t>
  </si>
  <si>
    <t>90</t>
  </si>
  <si>
    <t>119001401R00</t>
  </si>
  <si>
    <t>Dočasné zajištění podzemního potrubí nebo vedení ocelového potrubí  DN  do 200 mm</t>
  </si>
  <si>
    <t>m</t>
  </si>
  <si>
    <t>ve výkopišti ve stavu a poloze, ve kterých byla na začátku zemních prací, a to podepřením, vzepřením nebo vyvěšením, případně s ochranným bedněním, se zřízením a odstraněním zajišťovací konstrukce a včetně opotřebení použitých materiálů,</t>
  </si>
  <si>
    <t>viz. technická zpráva a výkresová část C</t>
  </si>
  <si>
    <t>Horkovodního vedení : 4,6</t>
  </si>
  <si>
    <t>119001412R00</t>
  </si>
  <si>
    <t>Dočasné zajištění podzemního potrubí nebo vedení betonového potrubí DN  přes 200  do 500 mm</t>
  </si>
  <si>
    <t>Vodovodní vedení : 51,8</t>
  </si>
  <si>
    <t>119001421R00</t>
  </si>
  <si>
    <t>Dočasné zajištění podzemního potrubí nebo vedení kabelů do 3 kabelů</t>
  </si>
  <si>
    <t>Silnoproudé kabely : 11,5</t>
  </si>
  <si>
    <t>Sdělovací kabely : 15</t>
  </si>
  <si>
    <t>121101101R00</t>
  </si>
  <si>
    <t>Sejmutí ornice s přemístěním na vzdálenost do 50 m</t>
  </si>
  <si>
    <t>m3</t>
  </si>
  <si>
    <t>nebo lesní půdy, s vodorovným přemístěním na hromady v místě upotřebení nebo na dočasné či trvalé skládky se složením</t>
  </si>
  <si>
    <t>Odkaz na mn. položky pořadí 29 : 175,80000*0,2</t>
  </si>
  <si>
    <t>130001101R00</t>
  </si>
  <si>
    <t>Příplatek k cenám za ztížené vykopávky v horninách jakékoliv třídy</t>
  </si>
  <si>
    <t>Příplatek k cenám hloubených vykopávek za ztížení vykopávky v blízkosti podzemního vedení nebo výbušnin pro jakoukoliv třídu horniny.</t>
  </si>
  <si>
    <t>Odkaz na mn. položky pořadí 12 : 98,70000</t>
  </si>
  <si>
    <t>Odkaz na mn. položky pořadí 14 : 65,80000</t>
  </si>
  <si>
    <t>130901123RT3</t>
  </si>
  <si>
    <t>Bourání konstrukcí v hloubených vykopávkách z betonu, železového nebo z předpjatého, těžkou technikou</t>
  </si>
  <si>
    <t>s přemístěním suti na hromady na vzdálenost do 20 m nebo s uložením na dopravní prostředek,</t>
  </si>
  <si>
    <t xml:space="preserve"> - Bourání základů železobetonových - těleso stávajícího topného kanálu.</t>
  </si>
  <si>
    <t xml:space="preserve"> - Probourání dna stávajícího topného kanálu, otvor 300x300 mm každé 2 m</t>
  </si>
  <si>
    <t>7,2+0,5</t>
  </si>
  <si>
    <t>132201211R00</t>
  </si>
  <si>
    <t xml:space="preserve">Hloubení rýh šířky přes 60 do 200 cm do 100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</si>
  <si>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</si>
  <si>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90,1+7,8+0,8</t>
  </si>
  <si>
    <t>132201219R00</t>
  </si>
  <si>
    <t xml:space="preserve">Hloubení rýh šířky přes 60 do 200 cm příplatek za lepivost, v hornině 3,  </t>
  </si>
  <si>
    <t>132301211R00</t>
  </si>
  <si>
    <t xml:space="preserve">Hloubení rýh šířky přes 60 do 200 cm do 100 m3, v hornině 4, hloubení strojně </t>
  </si>
  <si>
    <t>60,1+5,2+0,5</t>
  </si>
  <si>
    <t>132301219R00</t>
  </si>
  <si>
    <t xml:space="preserve">Hloubení rýh šířky přes 60 do 200 cm příplatek za lepivost, v hornině 4,  </t>
  </si>
  <si>
    <t>139601102R00</t>
  </si>
  <si>
    <t>Ruční výkop jam, rýh a šachet v hornině 3</t>
  </si>
  <si>
    <t>s přehozením na vzdálenost do 5 m nebo s naložením na ruční dopravní prostředek</t>
  </si>
  <si>
    <t>10+0,9+0,1</t>
  </si>
  <si>
    <t>139601103R00</t>
  </si>
  <si>
    <t>Ruční výkop jam, rýh a šachet v hornině 4</t>
  </si>
  <si>
    <t>6,7+0,6+0,1</t>
  </si>
  <si>
    <t>151101101R00</t>
  </si>
  <si>
    <t>Zřízení pažení a rozepření stěn rýh příložné  pro jakoukoliv mezerovitost, hloubky do 2 m</t>
  </si>
  <si>
    <t>pro podzemní vedení pro všechny šířky rýhy,</t>
  </si>
  <si>
    <t>1,1*(7,5+3,2+37,5+25+21,7+54,4+25,2+38,9+21,4)</t>
  </si>
  <si>
    <t>151101111R00</t>
  </si>
  <si>
    <t>Odstranění pažení a rozepření rýh příložné , hloubky do 2 m</t>
  </si>
  <si>
    <t>pro podzemní vedení s uložením materiálu na vzdálenost do 3 m od kraje výkopu,</t>
  </si>
  <si>
    <t>Odkaz na mn. položky pořadí 18 : 258,28000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</si>
  <si>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</si>
  <si>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</si>
  <si>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</si>
  <si>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Odkaz na mn. položky pořadí 21 : 237,12000</t>
  </si>
  <si>
    <t>162201102R00</t>
  </si>
  <si>
    <t>Vodorovné přemístění výkopku z horniny 1 až 4, na vzdálenost přes 20  do 50 m</t>
  </si>
  <si>
    <t>po suchu, bez naložení výkopku, avšak se složením bez rozhrnutí, zpáteční cesta vozidla.</t>
  </si>
  <si>
    <t>V položce je započten:</t>
  </si>
  <si>
    <t xml:space="preserve"> - odvoz výkopku horniny 1-4 z místní a účelové komunikace (chodníkova tělesa, vozovky) na mezideponii zhotovitele</t>
  </si>
  <si>
    <t xml:space="preserve"> - dovoz výkopku horniny 1-4 z mezideponie zhotovitele pro zásyp jam, rýh, šachet se zhutněním</t>
  </si>
  <si>
    <t>Odkaz na mn. položky pořadí 24 : 118,56000</t>
  </si>
  <si>
    <t>Odkaz na mn. položky pořadí 25 : 118,56000</t>
  </si>
  <si>
    <t>162701103R00</t>
  </si>
  <si>
    <t>Vodorovné přemístění výkopku z horniny 1 až 4, na vzdálenost přes 7 000  do 8 000 m</t>
  </si>
  <si>
    <t>167101101R00</t>
  </si>
  <si>
    <t>Nakládání, skládání, překládání neulehlého výkopku nakládání výkopku do 100 m3, z horniny 1 až 4</t>
  </si>
  <si>
    <t>171201101R00</t>
  </si>
  <si>
    <t>Uložení sypaniny do násypů nezhutněných</t>
  </si>
  <si>
    <t>Odkaz na mn. položky pořadí 16 : 11,00000</t>
  </si>
  <si>
    <t>Odkaz na mn. položky pořadí 17 : 7,40000</t>
  </si>
  <si>
    <t>Odkaz na mn. položky pořadí 26 : 90,24000*-1</t>
  </si>
  <si>
    <t>25,9</t>
  </si>
  <si>
    <t>174101101R00</t>
  </si>
  <si>
    <t>Zásyp sypaninou se zhutněním jam, šachet, rýh nebo kolem objektů v těchto vykopávkách</t>
  </si>
  <si>
    <t>z jakékoliv horniny s uložením výkopku po vrstvách,</t>
  </si>
  <si>
    <t>175101101R00</t>
  </si>
  <si>
    <t>Obsyp potrubí bez prohození sypaniny, bez dodávky obsypového materiálu</t>
  </si>
  <si>
    <t>sypaninou z vhodných hornin tř. 1 - 4 nebo materiálem připraveným podél výkopu ve vzdálenosti do 3 m od jeho kraje, pro jakoukoliv hloubku výkopu a jakoukoliv míru zhutnění,</t>
  </si>
  <si>
    <t>0,7*(9,1+45,6)+0,5*(28,5+29,9+8,2+37,3)</t>
  </si>
  <si>
    <t>175101109R00</t>
  </si>
  <si>
    <t xml:space="preserve">Obsyp potrubí příplatek za prohození sypaniny </t>
  </si>
  <si>
    <t>včetně dodávky obsypového materiálu</t>
  </si>
  <si>
    <t>Odkaz na mn. položky pořadí 26 : 90,24000</t>
  </si>
  <si>
    <t>180402111R00</t>
  </si>
  <si>
    <t>Založení trávníku parkový trávník, výsevem, v rovině nebo na svahu do 1:5</t>
  </si>
  <si>
    <t>823-1</t>
  </si>
  <si>
    <t>na půdě předem připravené s pokosením, naložením, odvozem odpadu do 20 km a se složením,</t>
  </si>
  <si>
    <t>Odkaz na mn. položky pořadí 29 : 175,80000</t>
  </si>
  <si>
    <t>181301103R00</t>
  </si>
  <si>
    <t>Rozprostření a urovnání ornice v rovině v souvislé ploše do 500 m2, tloušťka vrstvy přes 150 do 200 mm</t>
  </si>
  <si>
    <t>s případným nutným přemístěním hromad nebo dočasných skládek na místo potřeby ze vzdálenosti do 30 m, v rovině nebo ve svahu do 1 : 5,</t>
  </si>
  <si>
    <t>4,7+26,1+2,4+2+9,7+38,4+27,4+14,5+20,9+0,4+29,3</t>
  </si>
  <si>
    <t>182001111R00</t>
  </si>
  <si>
    <t>Plošná úprava terénu při nerovnostech terénu přes 50 do 100 mm, v rovině nebo na svahu do 1:5</t>
  </si>
  <si>
    <t>s urovnáním povrchu, bez doplnění ornice, v hornině 1 až 4,</t>
  </si>
  <si>
    <t>viz. technická zpráva, výkresová část C</t>
  </si>
  <si>
    <t>183403153R00</t>
  </si>
  <si>
    <t>Obdělávání půdy hrabáním, v rovině nebo na svahu 1:5</t>
  </si>
  <si>
    <t>184102117R00</t>
  </si>
  <si>
    <t xml:space="preserve">Výsadba dřevin s balem průměr přes 800 do 1000 mm, v rovině nebo na svahu do 1:5,  </t>
  </si>
  <si>
    <t>kus</t>
  </si>
  <si>
    <t>do předem vyhloubené jamky se zalitím,</t>
  </si>
  <si>
    <t>Odkaz na mn. položky pořadí 34 : 1,00000</t>
  </si>
  <si>
    <t>184401112R00</t>
  </si>
  <si>
    <t>Příprava dřevin k přesazení průměr balu přes 800 do 1000 mm, v rovině nebo na svahu do 1:5</t>
  </si>
  <si>
    <t>bez výměny půdy v rýze, s vyhnojením organickými hnojivy, s balem,</t>
  </si>
  <si>
    <t>184502115R00</t>
  </si>
  <si>
    <t>Vyzvednutí dřeviny k přesazení s balem v rovině nebo na svahu do 1:5, průměr přes 800 do 1000 mm</t>
  </si>
  <si>
    <t>184801121R00</t>
  </si>
  <si>
    <t>Ošetření dřevin solitérní dřeviny, v rovině nebo na svahu 1:5</t>
  </si>
  <si>
    <t>t.j. odplevelení s nakypřením nebo vypletí, odstranění poškozených částí dřeviny s případným složením odpadu na hromady, naložením na dopravní prostředek, odvozem do 20 km a se složením,</t>
  </si>
  <si>
    <t>184804111R00</t>
  </si>
  <si>
    <t xml:space="preserve">Ochrana dřevin před okusem zvěří ochrana z rákosu v rovině,  </t>
  </si>
  <si>
    <t>v rovině nebo na svahu do 1 : 5,</t>
  </si>
  <si>
    <t>199000002R00</t>
  </si>
  <si>
    <t>Poplatky za skládku horniny 1- 4, skupina 17 05 04 z Katalogu odpadů</t>
  </si>
  <si>
    <t>-25,9</t>
  </si>
  <si>
    <t>199000002R00-01</t>
  </si>
  <si>
    <t>Poplatek za skládku horniny 1- 4, na mezideponii zhotovitele</t>
  </si>
  <si>
    <t>Vlastní</t>
  </si>
  <si>
    <t>Indiv</t>
  </si>
  <si>
    <t>00572460R</t>
  </si>
  <si>
    <t>směs travní technická</t>
  </si>
  <si>
    <t>kg</t>
  </si>
  <si>
    <t>SPCM</t>
  </si>
  <si>
    <t>Specifikace</t>
  </si>
  <si>
    <t>POL3_</t>
  </si>
  <si>
    <t>Odkaz na mn. položky pořadí 29 : 175,80000*0,02</t>
  </si>
  <si>
    <t>58153304R01</t>
  </si>
  <si>
    <t>Písek technický KP 04 - kamenivo přírodní těžené frakce 0,0 až 4,0 mm; třída prané</t>
  </si>
  <si>
    <t>t</t>
  </si>
  <si>
    <t>Odkaz na mn. položky pořadí 26 : 90,24000*2</t>
  </si>
  <si>
    <t>11-01</t>
  </si>
  <si>
    <t>Pěší přemostění s oboustranným zábradlím a osvětlením</t>
  </si>
  <si>
    <t>4</t>
  </si>
  <si>
    <t>11-03</t>
  </si>
  <si>
    <t>Ochrana stávajících inženýrských sítí na stavbě</t>
  </si>
  <si>
    <t>soubor</t>
  </si>
  <si>
    <t>viz.technická zpráva a jednotlivá vyjádření správců sítí</t>
  </si>
  <si>
    <t>11-04</t>
  </si>
  <si>
    <t>Podkladní dřevěnné trámky pro dočasné podepření potrubí ve výkopu</t>
  </si>
  <si>
    <t>11-07</t>
  </si>
  <si>
    <t>Revize průtočnosti dešťových vpustí</t>
  </si>
  <si>
    <t>kontrola před započetím prací a po skončení realizace</t>
  </si>
  <si>
    <t>viz. technická zpráva</t>
  </si>
  <si>
    <t>11-09</t>
  </si>
  <si>
    <t>Kamerová zkouška kanalizace</t>
  </si>
  <si>
    <t>11-16</t>
  </si>
  <si>
    <t>Kontrola dotčených armatur, hydranty, šoupata před a po dokončení stavby, vody, kanalizace</t>
  </si>
  <si>
    <t>Včetně vyhotovení protokolu a kontrole. Viz jednotlivá vyjádření</t>
  </si>
  <si>
    <t>11-19</t>
  </si>
  <si>
    <t>Vyřízení ZUK (zábor o užívání komunikace)</t>
  </si>
  <si>
    <t>viz.technická zpráva</t>
  </si>
  <si>
    <t>11-22</t>
  </si>
  <si>
    <t>Geodetické zaměření trasy potrubí</t>
  </si>
  <si>
    <t>11-23</t>
  </si>
  <si>
    <t>Pronájem neprůhledného oplocení výkopu, výšky 2 m, včetně dopravy, montáže a demontáže</t>
  </si>
  <si>
    <t>kus/den</t>
  </si>
  <si>
    <t>viz. technická zpráva a situační výkresy C</t>
  </si>
  <si>
    <t>8,1+21,6+52,5+10,7+18,5+39,1+25+10,2+12,4+19,9</t>
  </si>
  <si>
    <t>Koeficient : 0,5*90</t>
  </si>
  <si>
    <t>11-24</t>
  </si>
  <si>
    <t>Provedení zapravení prostupů pro PI potrubí, materiálové náklady nejsou součástí této položky</t>
  </si>
  <si>
    <t>viz. technická zpráva a výkresová část D</t>
  </si>
  <si>
    <t>10</t>
  </si>
  <si>
    <t>11-25</t>
  </si>
  <si>
    <t>Provedení zapravení prostupů pro kabelové vedení, materiálové náklady nejsou součástí této položky</t>
  </si>
  <si>
    <t>11-27</t>
  </si>
  <si>
    <t>Úklid objektů</t>
  </si>
  <si>
    <t>11-31</t>
  </si>
  <si>
    <t>Demontáž stávajících laviček a stolů, dendrofonu, nádrží na vodu, uskladnění po dobu výstavby, včetně zpětného osazení</t>
  </si>
  <si>
    <t>279321312R00</t>
  </si>
  <si>
    <t>Beton základových zdí železový třídy C 20/25</t>
  </si>
  <si>
    <t>801-1</t>
  </si>
  <si>
    <t>bez výztuže</t>
  </si>
  <si>
    <t>Vytvoření prostupů do napojovaného objektu pro nové teplovodní vedení.</t>
  </si>
  <si>
    <t>Viz technická zpráva a výkresová část D</t>
  </si>
  <si>
    <t>Odkaz na mn. položky pořadí 97 : 6,06250</t>
  </si>
  <si>
    <t>279351105R00</t>
  </si>
  <si>
    <t>Bednění základových zdí oboustranné, zřízení</t>
  </si>
  <si>
    <t>bednění svislé nebo šikmé (odkloněné), půdorysně přímé nebo zalomené základových zdí ve volných nebo zapažených jámách, rýhách, šachtách, včetně případných vzpěr,</t>
  </si>
  <si>
    <t>10*2,5*2</t>
  </si>
  <si>
    <t>279351106R00</t>
  </si>
  <si>
    <t>Bednění základových zdí oboustranné, odstranění</t>
  </si>
  <si>
    <t>Včetně  očištění, vytřídění a uložení bednicího materiálu.</t>
  </si>
  <si>
    <t>Odkaz na mn. položky pořadí 55 : 50,00000</t>
  </si>
  <si>
    <t>310238211R00</t>
  </si>
  <si>
    <t>Zazdívka otvorů o ploše přes 0,25 m2 do 1 m2 ve zdivu nadzákladovém cihlami pálenými pro jakoukoliv maltu vápenocementovou, Prvek zdicí pálený funkce: cihla plná; dl = 290 mm; š = 140 mm; v = 65 mm; fb = 20,0 N/mm2</t>
  </si>
  <si>
    <t>801-4</t>
  </si>
  <si>
    <t>včetně pomocného pracovního lešení</t>
  </si>
  <si>
    <t>Zazdívka stávajícího topného kanálu vedoucího do skleníku.</t>
  </si>
  <si>
    <t>((1*2)*53)/379</t>
  </si>
  <si>
    <t>317941121RU2</t>
  </si>
  <si>
    <t>Osazení ocelových válcovaných nosníků na zdivu včetně dodávky profilul U, výšky 100 mm , Tyč ocelová válcovaná za tepla průřez: U; značka: S235JR (1.0038); h = 100 mm; b = 50 mm; s = 6,0 mm; t = 8,5 mm</t>
  </si>
  <si>
    <t>profilu I, nebo IE, nebo U, nebo UE, nebo L</t>
  </si>
  <si>
    <t>Obnova topného kanálu (konstrukce podlahy ve spojovacích chodbách).</t>
  </si>
  <si>
    <t>(2*(2+2+1,5+1,5))*0,0106</t>
  </si>
  <si>
    <t>953981203R00</t>
  </si>
  <si>
    <t>Chemické kotvy do betonu, do cihelného zdiva do betonu, hloubky 110 mm, M 12, malta pro chemické kotvy dvousložková do plných materiálů</t>
  </si>
  <si>
    <t>4*4</t>
  </si>
  <si>
    <t>564851111R00</t>
  </si>
  <si>
    <t>Podklad ze štěrkodrti s rozprostřením a zhutněním frakce 0-63 mm, tloušťka po zhutnění 150 mm</t>
  </si>
  <si>
    <t>Odkaz na mn. položky pořadí 2 : 40,00000</t>
  </si>
  <si>
    <t>564922105R00</t>
  </si>
  <si>
    <t xml:space="preserve">Mlatový kryt z mechanicky zpevněného kameniva (MZK) frakce 0-4 mm tloušťka po zhutnění 50 mm,  </t>
  </si>
  <si>
    <t>s rozprostřením a zhutněním</t>
  </si>
  <si>
    <t>Mlatový kryt - štěrkodrť frakce 9/12 mm</t>
  </si>
  <si>
    <t>Odkaz na mn. položky pořadí 1 : 17,80000</t>
  </si>
  <si>
    <t>581114118R00</t>
  </si>
  <si>
    <t>Kryt z betonu prostého komunikací pro pěší tloušťky 150 mm</t>
  </si>
  <si>
    <t>Odkaz na mn. položky pořadí 3 : 2,20000</t>
  </si>
  <si>
    <t>216904391R00</t>
  </si>
  <si>
    <t>Očištění ploch tlak. vodou nebo stlač. vzduchem  ,  , příplatek za ruční dočištění ocelovými kartáči</t>
  </si>
  <si>
    <t>800-2</t>
  </si>
  <si>
    <t>0,15*2*(4,4+3,8+7,6+15,8)+1,9</t>
  </si>
  <si>
    <t>622319005R00</t>
  </si>
  <si>
    <t>Vyrovnávací vrstva z cementové malty tl. 10 mm</t>
  </si>
  <si>
    <t>POL1_0</t>
  </si>
  <si>
    <t>Odkaz na mn. položky pořadí 63 : 11,38000</t>
  </si>
  <si>
    <t>622300172RT3</t>
  </si>
  <si>
    <t>Těsnicí prvky exteriér, montáž včetně dodávky, pro spáru šířky 7-12 mm</t>
  </si>
  <si>
    <t>1,5*12+1*14</t>
  </si>
  <si>
    <t>622390110R00</t>
  </si>
  <si>
    <t>Montáž zateplovacího systému suterén, polystyren, bez povrchové úpravy</t>
  </si>
  <si>
    <t>Odkaz na mn. položky pořadí 71 : 25,00000</t>
  </si>
  <si>
    <t>622474135R00</t>
  </si>
  <si>
    <t>Reprofilace betonových povrchů maltou sanační, tloušťky 35 mm</t>
  </si>
  <si>
    <t>801-5</t>
  </si>
  <si>
    <t>(2*(4,4+3,8+7,6+15,8)*0,6+3,4+6,2+14,8+33,1+9,6)*0,3</t>
  </si>
  <si>
    <t>622474001R00</t>
  </si>
  <si>
    <t>Reprofilace betonových povrchů Antikorozní nátěr ocelové výztuže</t>
  </si>
  <si>
    <t>Odkaz na mn. položky pořadí 67 : 31,50600*10</t>
  </si>
  <si>
    <t>622903111R00</t>
  </si>
  <si>
    <t>Očištění zdiva nebo betonu zdí a valů před započetím oprav ručně</t>
  </si>
  <si>
    <t>před započetím oprav</t>
  </si>
  <si>
    <t>Odkaz na mn. položky pořadí 67 : 31,50600</t>
  </si>
  <si>
    <t>627452145RT1</t>
  </si>
  <si>
    <t>Spárování maltou cementovou zapuštěné rovné  mezi prefabrikovanými dílci, cementovou maltou</t>
  </si>
  <si>
    <t>15*1,2+(56+27+14)*1,5+16,4</t>
  </si>
  <si>
    <t>28376366R</t>
  </si>
  <si>
    <t>Výrobek izolační pro budovy z extrudovaného polystyrenu (XPS) tvar: deska; tloušťka d = 50,0 mm; lambda = 0,033 W/(m.K); pevnost v tlaku CS 300 kPa; RtF: E</t>
  </si>
  <si>
    <t>10*2,5</t>
  </si>
  <si>
    <t>58591597R</t>
  </si>
  <si>
    <t>lepicí malta vyrovnávací, omítka, armovací; cementová; pro interiér i exteriér; zrnitost 0,00 až 0,70 mm; součinitel tepelné vodivosti 0,540 W/mK; µ 20,00; pevnost v tlaku 6,00 MPa</t>
  </si>
  <si>
    <t>Odkaz na mn. položky pořadí 71 : 25,00000*12</t>
  </si>
  <si>
    <t>564251111R00</t>
  </si>
  <si>
    <t>Podklad nebo podsyp ze štěrkopísku tloušťka po zhutnění 150 mm, Kamenivo nestanovené těžené; frakce 0,0 až 32,0 mm</t>
  </si>
  <si>
    <t>s rozprostřením, vlhčením a zhutněním</t>
  </si>
  <si>
    <t>Obnova topného kanálu, podlahy (konstrukce podlahy ve spojovacích chodbách).</t>
  </si>
  <si>
    <t>Odkaz na mn. položky pořadí 83 : 77,80000</t>
  </si>
  <si>
    <t>564281111R00</t>
  </si>
  <si>
    <t>Podklad nebo podsyp ze štěrkopísku tloušťka po zhutnění 300 mm, Kamenivo nestanovené těžené; frakce 0,0 až 32,0 mm</t>
  </si>
  <si>
    <t>Obnova podlahy (konstrukce podlahy ve spojovacích chodbách).</t>
  </si>
  <si>
    <t>Odkaz na mn. položky pořadí 84 : 15,90000</t>
  </si>
  <si>
    <t>631312411R00</t>
  </si>
  <si>
    <t xml:space="preserve">Mazanina z betonu prostého tl. přes 50 do 80 mm třídy C 8/10 ,  </t>
  </si>
  <si>
    <t>(z kameniva) hlazená dřevěným hladítkem</t>
  </si>
  <si>
    <t>Odkaz na mn. položky pořadí 88 : 7,80000</t>
  </si>
  <si>
    <t>631313611R00</t>
  </si>
  <si>
    <t xml:space="preserve">Mazanina z betonu prostého tl. přes 80 do 120 mm třídy C 16/20 ,  </t>
  </si>
  <si>
    <t>Včetně vytvoření dilatačních spár, bez zaplnění.</t>
  </si>
  <si>
    <t>Odkaz na mn. položky pořadí 89 : 7,80000</t>
  </si>
  <si>
    <t>631361921RT8</t>
  </si>
  <si>
    <t>Výztuž mazanin z betonů a z lehkých betonů ze svařovaných sítí průměr drátu 8 mm, velikost oka 100/100 mm</t>
  </si>
  <si>
    <t>včetně distančních prvků</t>
  </si>
  <si>
    <t>(4,4+6,3+6,2+14,8+33,1+13)*0,008</t>
  </si>
  <si>
    <t>388129720R00</t>
  </si>
  <si>
    <t>Montáž prefa.kanálů ze ŽB, krycích desek do 1 t</t>
  </si>
  <si>
    <t>Obnova topného kanálu, podlahy ve spojovacích chodbách.</t>
  </si>
  <si>
    <t>Odkaz na mn. položky pořadí 81 : 13,00000</t>
  </si>
  <si>
    <t>Odkaz na mn. položky pořadí 82 : 91,00000</t>
  </si>
  <si>
    <t>89-14</t>
  </si>
  <si>
    <t>Doprava zákrytových desek</t>
  </si>
  <si>
    <t>0R</t>
  </si>
  <si>
    <t>materiál drobný</t>
  </si>
  <si>
    <t>Kč</t>
  </si>
  <si>
    <t>RTS 23/ I</t>
  </si>
  <si>
    <t>1000</t>
  </si>
  <si>
    <t>89-01</t>
  </si>
  <si>
    <t>Zákrytová deska s armováním PZD 1190/290/90 mm V5</t>
  </si>
  <si>
    <t>POL3_1</t>
  </si>
  <si>
    <t>13</t>
  </si>
  <si>
    <t>89-02</t>
  </si>
  <si>
    <t>Zákrytová deska s armováním PZD 1490/290/90 mm V5</t>
  </si>
  <si>
    <t>54+25+12</t>
  </si>
  <si>
    <t>Odstranění podkladu ze ŠD z tělesa topného kanálu (konstrukce podlahy ve spojovacích chodbách).</t>
  </si>
  <si>
    <t>4,4+6,3+6,2+14,8+33,1+13</t>
  </si>
  <si>
    <t>113107530R00</t>
  </si>
  <si>
    <t>Odstranění podkladů nebo krytů z kameniva hrubého drceného, v ploše jednotlivě do 50 m2, tloušťka vrstvy 300 mm</t>
  </si>
  <si>
    <t>Odstranění podkladu ze ŠD (konstrukce podlahy ve spojovacích chodbách).</t>
  </si>
  <si>
    <t>5,3*3</t>
  </si>
  <si>
    <t>963012510R00</t>
  </si>
  <si>
    <t>Bourání stropů z desek železobetonových z desek prefabrikovaných s dutinami šířky do 300 mm a tloušťky do 140 mm</t>
  </si>
  <si>
    <t>801-3</t>
  </si>
  <si>
    <t>nebo panelů železobetonových prefabrikovaných s dutinami, včetně pomocného lešení o výšce podlahy do 1900 mm a pro zatížení do 1,5 kPa  (150 kg/m2),</t>
  </si>
  <si>
    <t>Bourání stávajícího tělesa topného kanálů.</t>
  </si>
  <si>
    <t>5,8</t>
  </si>
  <si>
    <t>963015121R00</t>
  </si>
  <si>
    <t>Demontáž prefabrikovaných krycích desek o hmotnosti do 0,09 t</t>
  </si>
  <si>
    <t>kanálů, šachet a žump, manipulace s deskami do vzdálenosti 8 m od osy kanálu, očištění nebo vysekání betonu kolem závěsných ok pro zachycení háků zvedacího mechanizmu,</t>
  </si>
  <si>
    <t>Bourání topného kanálu, podlahy ve spojovacích chodbách.</t>
  </si>
  <si>
    <t>13+54</t>
  </si>
  <si>
    <t>963090002R00</t>
  </si>
  <si>
    <t>Demontáž stropních panelů délky do 360 mm, do 1,5 t, v budovách výšky do 24 m</t>
  </si>
  <si>
    <t>7,8</t>
  </si>
  <si>
    <t>965042141RT1</t>
  </si>
  <si>
    <t>Bourání podkladů pod dlažby nebo litých celistvých dlažeb a mazanin  betonových nebo z litého asfaltu, tloušťky do 100 mm, plochy přes 4 m2</t>
  </si>
  <si>
    <t>Bourání betonových mazanin (konstrukce podlahy ve spojovacích chodbách).</t>
  </si>
  <si>
    <t>965042141RT2</t>
  </si>
  <si>
    <t>965042141RT3</t>
  </si>
  <si>
    <t>Bourání betonových mazanin na stávajícím tělese topného kanálu.</t>
  </si>
  <si>
    <t>3,9</t>
  </si>
  <si>
    <t>965049112R00</t>
  </si>
  <si>
    <t>Bourání podkladů pod dlažby nebo litých celistvých dlažeb a mazanin  příplatek za bourání mazanin vyztužených svařovanou sítí, tloušťky přes 100 mm</t>
  </si>
  <si>
    <t>965081713R00</t>
  </si>
  <si>
    <t>Bourání podlah z keramických dlaždic, tloušťky do 10 mm, plochy přes 1 m2</t>
  </si>
  <si>
    <t>bez podkladního lože, s jakoukoliv výplní spár</t>
  </si>
  <si>
    <t>Bourání dlažeb (konstrukce podlahy ve spojovacích chodbách).</t>
  </si>
  <si>
    <t>6,3+4,4+33,1+14,8+11,8</t>
  </si>
  <si>
    <t>970051060R00</t>
  </si>
  <si>
    <t>Jádrové vrtání, kruhové prostupy v železobetonu jádrové vrtání , do D 60 mm</t>
  </si>
  <si>
    <t>0,6*10</t>
  </si>
  <si>
    <t>979097012R00</t>
  </si>
  <si>
    <t>Odvoz suti a vybouraných hmot na skládku pronájem kontejneru na suť</t>
  </si>
  <si>
    <t xml:space="preserve">den   </t>
  </si>
  <si>
    <t>RTS 24/ II</t>
  </si>
  <si>
    <t>30</t>
  </si>
  <si>
    <t>909      R00</t>
  </si>
  <si>
    <t>Hzs-nezmeritelne stavebni prace</t>
  </si>
  <si>
    <t>Prav.M</t>
  </si>
  <si>
    <t>HZS</t>
  </si>
  <si>
    <t>POL10_</t>
  </si>
  <si>
    <t>Přípomocné práce pro zhotovení provizorních rozvodů a napojení na stávající vedení.</t>
  </si>
  <si>
    <t>10*4</t>
  </si>
  <si>
    <t>981511111R00</t>
  </si>
  <si>
    <t>Demolice konstrukcí objektů postupným rozebíráním, z cihel, tvárnic, kamene, zdiva smíšeného nebo hrázděného na maltu vápennou nebo vápenocementovou</t>
  </si>
  <si>
    <t>800-6</t>
  </si>
  <si>
    <t>Bourání přízdívek, nadezdívek (z plných cihel) okolo topných kanálů.</t>
  </si>
  <si>
    <t>8,5</t>
  </si>
  <si>
    <t>981511114R00</t>
  </si>
  <si>
    <t>Demolice konstrukcí objektů postupným rozebíráním, ze železobetonu</t>
  </si>
  <si>
    <t>7*(1,5*0,5*0,75)+1*(2*0,5*1)+1*(1,5*1*0,75)</t>
  </si>
  <si>
    <t>711111001RZ1</t>
  </si>
  <si>
    <t>Provedení izolace proti zemní vlhkosti natěradly za studena na ploše vodorovné nátěrem penetračním, 1 x nátěr, včetně dodávky penetračního laku ALP, Hmota nátěrová asfaltová; typ: lak, penetrace; funkce: zpevnění povrchu, adhezní můstek; vrstva: podkladní; exteriér; podklad: beton, keramika; bar...</t>
  </si>
  <si>
    <t>800-711</t>
  </si>
  <si>
    <t>Obnova hydroizolace topného kanálu, podlahy ve spojovacích chodbách.</t>
  </si>
  <si>
    <t>Odkaz na mn. položky pořadí 100 : 84,30000</t>
  </si>
  <si>
    <t>711112001RZ1</t>
  </si>
  <si>
    <t>Provedení izolace proti zemní vlhkosti natěradly za studena na ploše svislé, včetně pomocného lešení o výšce podlahy do 1900 mm a pro zatížení do 1,5 kPa. nátěrem penetračním, 1x nátěr, včetně dodávky penetračního laku ALP</t>
  </si>
  <si>
    <t>Obnova hydroizolace v místech prostupů do napojovaného objektu pro nové teplovodní vedení.</t>
  </si>
  <si>
    <t>Odkaz na mn. položky pořadí 101 : 25,00000</t>
  </si>
  <si>
    <t>711141559RZ2</t>
  </si>
  <si>
    <t>Provedení izolace proti zemní vlhkosti pásy přitavením vodorovná, 2 vrstvy, s dodávkou izolačního pásu se skleněnou nebo polyesterovou vložkou,  , Pás hydroizolační asfaltový vyztužený pro střechy asfalt: oxidovaný; aplikace: natavení, lepení; nosná vložka: skelná rohož; horní strana: jemnozrn...</t>
  </si>
  <si>
    <t>6,3+4,4+6,2+14,8+33,1+19,5</t>
  </si>
  <si>
    <t>711142559RZ2</t>
  </si>
  <si>
    <t xml:space="preserve">Provedení izolace proti zemní vlhkosti pásy přitavením svislá, 2 vrstvy, s dodávkou izolačního pásu se skleněnou nebo polyesterovou vložkou,  </t>
  </si>
  <si>
    <t>711140102R00</t>
  </si>
  <si>
    <t>Odstranění izolace proti vodě - pásy přitavením vodorovné, 2 vrstvy</t>
  </si>
  <si>
    <t>Odstranění stávající hydroziolace tělesa topného kanálu, podlahy ve spojovacích chodbách.</t>
  </si>
  <si>
    <t>126,4</t>
  </si>
  <si>
    <t>711140202R00</t>
  </si>
  <si>
    <t>Odstranění izolace proti vodě - pásy přitavením svislé, 2 vrstvy</t>
  </si>
  <si>
    <t>Odstranění hydroizolace v místech prostupů do napojovaného objektu pro nové teplovodní vedení.</t>
  </si>
  <si>
    <t>Odstranění stávající hydroziolace tělesa topného kanálu.</t>
  </si>
  <si>
    <t>65,9</t>
  </si>
  <si>
    <t>711212111R00</t>
  </si>
  <si>
    <t>Izolace proti vodě nátěr podkladní pod hydroizolační stěrky</t>
  </si>
  <si>
    <t>Odkaz na mn. položky pořadí 98 : 84,30000</t>
  </si>
  <si>
    <t>Odkaz na mn. položky pořadí 99 : 25,00000</t>
  </si>
  <si>
    <t>711142560RZ2</t>
  </si>
  <si>
    <t>Napojení na stávající hydroizolaci napojovaných objektů</t>
  </si>
  <si>
    <t>771101142R00</t>
  </si>
  <si>
    <t>Příprava podkladu před kladením dlažeb hydroizolační stěrka dvouvrstvá</t>
  </si>
  <si>
    <t>800-771</t>
  </si>
  <si>
    <t>Odkaz na mn. položky pořadí 108 : 70,40000</t>
  </si>
  <si>
    <t>771101210R00</t>
  </si>
  <si>
    <t>Příprava podkladu pod dlažby penetrace podkladu pod dlažby</t>
  </si>
  <si>
    <t>771575109RT0</t>
  </si>
  <si>
    <t>Montáž podlah vnitřních z dlaždic keramických 300 x 200 mm, režných nebo glazovaných, hladkých, kladených do flexibilního tmele</t>
  </si>
  <si>
    <t>Odkaz na mn. položky pořadí 92 : 70,40000</t>
  </si>
  <si>
    <t>771578011RT1</t>
  </si>
  <si>
    <t>Montáž podlah vnitřních z dlaždic keramických Zvláštní úpravy spár spára podlaha-stěna silikonem</t>
  </si>
  <si>
    <t>vč. dodávky a montáže silikonu.</t>
  </si>
  <si>
    <t>2*2*2</t>
  </si>
  <si>
    <t>771579792R00</t>
  </si>
  <si>
    <t>Montáž podlah vnitřních z dlaždic keramických Příplatky k položkám montáže podlah keramických příplatek za podlahy keramické v omezeném prostoru</t>
  </si>
  <si>
    <t>585822050R</t>
  </si>
  <si>
    <t>stěrka izolační cementová; hydroizolační; překlenutí trhlin do 0,50 mm; pro interiér i exteriér; tl. vrstvy od 2,0 mm; teplotní odolnost -20 až 80 °C; trvale pružná</t>
  </si>
  <si>
    <t>Odkaz na mn. položky pořadí 106 : 70,40000*2,5</t>
  </si>
  <si>
    <t>771-02</t>
  </si>
  <si>
    <t>Dlažba hladká protiskluzová 300x300x10 mm</t>
  </si>
  <si>
    <t>Bude provedeno dle standartu Města Sokolov.</t>
  </si>
  <si>
    <t>Konkrétní výrobky budou vybrány v rámci vzorkování mezi zhotovitelem a investorem stavby.</t>
  </si>
  <si>
    <t/>
  </si>
  <si>
    <t>998771102R00</t>
  </si>
  <si>
    <t>Přesun hmot pro podlahy z dlaždic v objektech výšky do 12 m</t>
  </si>
  <si>
    <t>Přesun hmot</t>
  </si>
  <si>
    <t>POL7_</t>
  </si>
  <si>
    <t>50 m vodorovně</t>
  </si>
  <si>
    <t>998771193R00</t>
  </si>
  <si>
    <t>Přesun hmot pro podlahy z dlaždic příplatek k ceně za zvětšený přesun přes vymezenou největší dopravní vzdálenost  do 500 m</t>
  </si>
  <si>
    <t>762524104RT2</t>
  </si>
  <si>
    <t>Položení podlah s dodávkou materiálu z hoblovaných prken, pero, drážka, tloušťky 24 mm, Palubka dřevěná</t>
  </si>
  <si>
    <t>800-762</t>
  </si>
  <si>
    <t>Odkaz na mn. položky pořadí 116 : 7,50000</t>
  </si>
  <si>
    <t>762522811R00</t>
  </si>
  <si>
    <t>Demontáž podlah s polštáři , z prken, tloušťky do 32 mm</t>
  </si>
  <si>
    <t>7,5</t>
  </si>
  <si>
    <t>775413110R00</t>
  </si>
  <si>
    <t xml:space="preserve">Podlahové soklíky nebo lišty dodávka včetně montáže přibíjené, ze dřeva tvrdého nebo měkkého v přírodní barvě,  </t>
  </si>
  <si>
    <t>800-775</t>
  </si>
  <si>
    <t>bez základního nátěru</t>
  </si>
  <si>
    <t>775599147R00</t>
  </si>
  <si>
    <t>Ostatní práce lak dřevěných podlah 1x základní + 3x lak, přebroušení</t>
  </si>
  <si>
    <t>Odkaz na mn. položky pořadí 115 : 7,50000</t>
  </si>
  <si>
    <t>998775102R00</t>
  </si>
  <si>
    <t>Přesun hmot pro podlahy vlysové a parketové v objektech výšky do 12 m</t>
  </si>
  <si>
    <t>998775193R00</t>
  </si>
  <si>
    <t>Přesun hmot pro podlahy vlysové a parketové příplatek k ceně za zvětšený přesun přes vymezenou největší dopravní vzdálenost  do 500 m</t>
  </si>
  <si>
    <t>M46-01</t>
  </si>
  <si>
    <t>Sondy pro vyhledání stávajících inženýrských sítí - výkop</t>
  </si>
  <si>
    <t>Před započetím výkopových prací bude hloubka stávajících inženýrských sítí ověřena kopanými sondami.</t>
  </si>
  <si>
    <t>979089001R00</t>
  </si>
  <si>
    <t>Poplatek za uložení odpadní štěrk a kamenivo, tř. odpadu 010408</t>
  </si>
  <si>
    <t>Odkaz na dem. hmot. položky pořadí 1 : 1,95800</t>
  </si>
  <si>
    <t>Odkaz na dem. hmot. položky pořadí 2 : 13,20000</t>
  </si>
  <si>
    <t>Odkaz na dem. hmot. položky pořadí 83 : 25,67400</t>
  </si>
  <si>
    <t>Odkaz na dem. hmot. položky pořadí 84 : 10,49400</t>
  </si>
  <si>
    <t>979082111R00</t>
  </si>
  <si>
    <t>Vnitrostaveništní doprava suti a vybouraných hmot do 10 m</t>
  </si>
  <si>
    <t>Odkaz na mn. položky pořadí 134 : 306,46846</t>
  </si>
  <si>
    <t>979083117R00</t>
  </si>
  <si>
    <t>Vodorovné přemístění suti přes 5000 m do 6000 m</t>
  </si>
  <si>
    <t>včetně naložení na dopravní prostředek a složení,</t>
  </si>
  <si>
    <t>979083191R00</t>
  </si>
  <si>
    <t>Vodorovné přemístění suti za každých dalších započatých 1000 m přes 6000 m</t>
  </si>
  <si>
    <t>Odkaz na mn. položky pořadí 124 : 306,46846</t>
  </si>
  <si>
    <t>979990107R00</t>
  </si>
  <si>
    <t>Poplatek za skládku za uložení, směs betonu, cihel a dřeva,  , skupina 17 09 04 z Katalogu odpadů</t>
  </si>
  <si>
    <t>kategorie 17 09 04 smíšené stavební a demoliční odpady</t>
  </si>
  <si>
    <t>Odkaz na dem. hmot. položky pořadí 96 : 15,34250</t>
  </si>
  <si>
    <t>979990121R00</t>
  </si>
  <si>
    <t>Poplatek za skládku za uložení, asfaltové pásy,  , skupina 17 03 02 z Katalogu odpadů</t>
  </si>
  <si>
    <t>kategorie 17 03 02 asfaltové směsi obsahující dehet</t>
  </si>
  <si>
    <t>Odkaz na dem. hmot. položky pořadí 102 : 1,23114</t>
  </si>
  <si>
    <t>Odkaz na dem. hmot. položky pořadí 103 : 0,67877</t>
  </si>
  <si>
    <t>979990161R00</t>
  </si>
  <si>
    <t>Poplatek za skládku za uložení, dřevo,  , skupina 17 02 01 z Katalogu odpadů</t>
  </si>
  <si>
    <t>kategorie 17 02 01 dřevo</t>
  </si>
  <si>
    <t>Odkaz na dem. hmot. položky pořadí 116 : 0,13500</t>
  </si>
  <si>
    <t>979999978R00</t>
  </si>
  <si>
    <t>Poplatek za skládku za recyklaci, beton lehce vyztužený, kusovost do 1600 cm2, skupina 17 01 01 z Katalogu odpadů</t>
  </si>
  <si>
    <t>Odkaz na dem. hmot. položky pořadí 89 : 17,16000</t>
  </si>
  <si>
    <t>979999979R00</t>
  </si>
  <si>
    <t>Poplatek za skládku za recyklaci, beton silně vyztužený, kusovost do 1600 cm2, skupina 17 01 01 z Katalogu odpadů</t>
  </si>
  <si>
    <t>Odkaz na dem. hmot. položky pořadí 11 : 18,48000</t>
  </si>
  <si>
    <t>Odkaz na dem. hmot. položky pořadí 85 : 12,18000</t>
  </si>
  <si>
    <t>Odkaz na dem. hmot. položky pořadí 86 : 5,76200</t>
  </si>
  <si>
    <t>Odkaz na dem. hmot. položky pořadí 87 : 11,70000</t>
  </si>
  <si>
    <t>Odkaz na dem. hmot. položky pořadí 93 : 0,04242</t>
  </si>
  <si>
    <t>Odkaz na dem. hmot. položky pořadí 97 : 14,61063</t>
  </si>
  <si>
    <t>979999981R00</t>
  </si>
  <si>
    <t>Poplatek za skládku za recyklaci, betonu, kusovost do 1600 cm2, skupina 17 01 01 z Katalogu odpadů</t>
  </si>
  <si>
    <t>Odkaz na dem. hmot. položky pořadí 3 : 0,79200</t>
  </si>
  <si>
    <t>Odkaz na dem. hmot. položky pořadí 88 : 17,16000</t>
  </si>
  <si>
    <t>Odkaz na dem. hmot. položky pořadí 90 : 8,58000</t>
  </si>
  <si>
    <t>979999984R00</t>
  </si>
  <si>
    <t>Poplatek za skládku za recyklaci, tašky, stavební keramika, kusovost do 1600 cm2, skupina 17 01 03 z Katalogu odpadů</t>
  </si>
  <si>
    <t>Odkaz na dem. hmot. položky pořadí 92 : 1,40800</t>
  </si>
  <si>
    <t>979999999R00</t>
  </si>
  <si>
    <t>Poplatek za skládku za recyklaci, suti s 10 % příměsi dřeva, plastu apod.,  , skupina 17 01 07 z Katalogu odpadů</t>
  </si>
  <si>
    <t>1,2</t>
  </si>
  <si>
    <t>979088212R00</t>
  </si>
  <si>
    <t>Nakládání suti a vybouraných hmot nakládání suti a vybouraných hmot na dopravní prostředky pro vodorovné přemístění</t>
  </si>
  <si>
    <t>na dopravní prostředky pro vodorovné přemístění,</t>
  </si>
  <si>
    <t>Odkaz na mn. položky pořadí 37 : 64,34000*2</t>
  </si>
  <si>
    <t>Odkaz na mn. položky pořadí 122 : 51,32600</t>
  </si>
  <si>
    <t>Odkaz na mn. položky pořadí 126 : 15,34250</t>
  </si>
  <si>
    <t>Odkaz na mn. položky pořadí 127 : 1,90991</t>
  </si>
  <si>
    <t>Odkaz na mn. položky pořadí 128 : 0,13500</t>
  </si>
  <si>
    <t>Odkaz na mn. položky pořadí 129 : 17,16000</t>
  </si>
  <si>
    <t>Odkaz na mn. položky pořadí 130 : 62,77505</t>
  </si>
  <si>
    <t>Odkaz na mn. položky pořadí 131 : 26,53200</t>
  </si>
  <si>
    <t>Odkaz na mn. položky pořadí 132 : 1,40800</t>
  </si>
  <si>
    <t>Odkaz na mn. položky pořadí 133 : 1,20000</t>
  </si>
  <si>
    <t>005241010R</t>
  </si>
  <si>
    <t xml:space="preserve">Dokumentace skutečného provedení </t>
  </si>
  <si>
    <t>Soubor</t>
  </si>
  <si>
    <t>VRN</t>
  </si>
  <si>
    <t>POL99_8</t>
  </si>
  <si>
    <t>Náklady na vyhotovení dokumentace skutečného provedení stavby a její předání objednateli v požadované formě a požadovaném počtu.</t>
  </si>
  <si>
    <t>SUM</t>
  </si>
  <si>
    <t xml:space="preserve"> - odvoz výkopku horniny 1-4 ze zeleně na mezideponii zhotovitele</t>
  </si>
  <si>
    <t>END</t>
  </si>
  <si>
    <t>388996111R00</t>
  </si>
  <si>
    <t>Trubky tělesa trubkového kabelovodu chránička kabelu z HDPE, do DN 63 mm, v otevřeném výkopu</t>
  </si>
  <si>
    <t>828-1</t>
  </si>
  <si>
    <t>(chránička typ KOPOFLEX v souběhu, křížení PI potrubí s kabelovým vedením)</t>
  </si>
  <si>
    <t>Včetně spojovacího materiálu.</t>
  </si>
  <si>
    <t>Odkaz na mn. položky pořadí 186 : 15,00000</t>
  </si>
  <si>
    <t>Odkaz na mn. položky pořadí 187 : 11,50000</t>
  </si>
  <si>
    <t>86-01</t>
  </si>
  <si>
    <t>Předizolované ocelové potrubí včetně veškerého příslušenství (spojky, ohyby, ukončovací, těsnící prvky, armatury, t-kusy, atp)</t>
  </si>
  <si>
    <t>- Technické a fyzikální vlastnosti viz technická zpráva.</t>
  </si>
  <si>
    <t>- Kompletní dodávka ocelového předizolovaného potrubí v rozsahu celé trasy. Viz montážní schéma a koordinační situace.</t>
  </si>
  <si>
    <t>86-02</t>
  </si>
  <si>
    <t>Doprava PIP, včetně vyložení z nákladního automobilu a balného</t>
  </si>
  <si>
    <t>viz technická zpráva</t>
  </si>
  <si>
    <t>86-04</t>
  </si>
  <si>
    <t>Montáž monitorovacího systému PIP</t>
  </si>
  <si>
    <t>86-05</t>
  </si>
  <si>
    <t>Proměření signalizačního vodiče při dodávce potrubí</t>
  </si>
  <si>
    <t>86-06</t>
  </si>
  <si>
    <t>Proměření signalizačního vodiče reflektometrem po montáži, vč. vyhotovení protokolu</t>
  </si>
  <si>
    <t>86-09</t>
  </si>
  <si>
    <t>Vypuštění stávajícího teplovodního potrubí</t>
  </si>
  <si>
    <t>86-10</t>
  </si>
  <si>
    <t>Napuštění nového teplovodního potrubí</t>
  </si>
  <si>
    <t>86-12</t>
  </si>
  <si>
    <t>Napojení nového teplovodního potrubí na stávající</t>
  </si>
  <si>
    <t>viz technická zpráva a výkresová část</t>
  </si>
  <si>
    <t>86-19</t>
  </si>
  <si>
    <t>Uvedení do provozu</t>
  </si>
  <si>
    <t>Drobný instalační materiál, spojovací materiál, konektory, štítky, vývodky, kabelový managment, lišty, podložky, matice, šrouby, měděné dráty červené a modré barvy, atd.</t>
  </si>
  <si>
    <t>3500</t>
  </si>
  <si>
    <t>87-01</t>
  </si>
  <si>
    <t>Předizolované PE-Xa potrubí včetně veškerého příslušenství (spojky, ukončovací, těsnící prvky, armatury, t-kusy, přechodové kusy, atp.)</t>
  </si>
  <si>
    <t>- Kompletní dodávka PE-Xa předizolovaného potrubí v rozsahu celé trasy. Viz montážní schéma a koordinační situace.</t>
  </si>
  <si>
    <t>87-02</t>
  </si>
  <si>
    <t>87-03</t>
  </si>
  <si>
    <t>Kompletní montáž PIP PE-Xa</t>
  </si>
  <si>
    <t xml:space="preserve"> Montáž veškerého PE-Xa předizolovaného potrubí viz montážní schéma a koordinační situace.</t>
  </si>
  <si>
    <t>87-09</t>
  </si>
  <si>
    <t>Vypuštění stávajícího potrubí teplé, cirkulace teplé a studené vody</t>
  </si>
  <si>
    <t>87-10</t>
  </si>
  <si>
    <t>Napuštění nového potrubí teplé, cirkulace teplé a studené vody</t>
  </si>
  <si>
    <t>87-12</t>
  </si>
  <si>
    <t>Napojení nového potrubí na stávající potrubí teplé, cirkulace teplé a studené vody</t>
  </si>
  <si>
    <t>87-19</t>
  </si>
  <si>
    <t>87-30</t>
  </si>
  <si>
    <t>Přeložení stávajícího potrubí vodovodu PE-HD d40</t>
  </si>
  <si>
    <t>V případě, že bude stávající potrubí vodovodu zasahovat do výkopu tak, že nebude možné uložit nová potrubí, dojde ke změně trasy vodovodu podél výkopové rýhy.</t>
  </si>
  <si>
    <t>Drobný instalační materiál, spojovací materiál, konektory, štítky, vývodky, kabelový managment, lišty, podložky, matice, šrouby, měděné dráty, atd.</t>
  </si>
  <si>
    <t>230011088R00</t>
  </si>
  <si>
    <t>Montáž trubky ocelové 159 x 4,5</t>
  </si>
  <si>
    <t>Odkaz na mn. položky pořadí 28 : 5,00000</t>
  </si>
  <si>
    <t>230011101R00</t>
  </si>
  <si>
    <t>Montáž trubky ocelové 219 x 6,3</t>
  </si>
  <si>
    <t>Odkaz na mn. položky pořadí 29 : 5,00000</t>
  </si>
  <si>
    <t>230011113R00</t>
  </si>
  <si>
    <t>Montáž trubky ocelové 273 x 7</t>
  </si>
  <si>
    <t>Odkaz na mn. položky pořadí 30 : 10,00000</t>
  </si>
  <si>
    <t>230200120R00</t>
  </si>
  <si>
    <t>Nasunutí potrubní sekce do ocel.chráničky, DN 150</t>
  </si>
  <si>
    <t>230200121R00</t>
  </si>
  <si>
    <t>Nasunutí potrubní sekce do ocel.chráničky, DN 200</t>
  </si>
  <si>
    <t>230200122R00</t>
  </si>
  <si>
    <t>Nasunutí potrubní sekce do ocel.chráničky, DN 250</t>
  </si>
  <si>
    <t>Vybavení chrániček - kluzné objímky a manžety</t>
  </si>
  <si>
    <t>soub</t>
  </si>
  <si>
    <t>Dodávka obsahuje:</t>
  </si>
  <si>
    <t xml:space="preserve"> - kluzné objímky pro vystředění PIP v ocelové chráničce</t>
  </si>
  <si>
    <t xml:space="preserve"> - ukončovací manžety chrániček</t>
  </si>
  <si>
    <t xml:space="preserve"> - montáž/osazení jednotlivých komponent</t>
  </si>
  <si>
    <t>14215910R</t>
  </si>
  <si>
    <t>Trubka ocelová bezešvá; hladká; materiál: uhlíková ocel; značka: 11 353 (SPT360); de = 159,0 mm; tl. stěny = 4,5 mm; povrchová úprava: vnější a vnitřní povrch okujený</t>
  </si>
  <si>
    <t>14221291R</t>
  </si>
  <si>
    <t>Trubka ocelová bezešvá; hladká; materiál: uhlíková ocel; značka: 11 353 (SPT360); de = 219,0 mm; tl. stěny = 6,3 mm; povrchová úprava: vnější a vnitřní povrch okujený</t>
  </si>
  <si>
    <t>14226095R</t>
  </si>
  <si>
    <t>Trubka ocelová bezešvá; hladká; materiál: uhlíková ocel; značka: 11 353 (SPT360); de = 273,0 mm; tl. stěny = 7,0 mm; povrchová úprava: vnější a vnitřní povrch okujený</t>
  </si>
  <si>
    <t>2*5</t>
  </si>
  <si>
    <t>941955003R00</t>
  </si>
  <si>
    <t>Lešení lehké pracovní pomocné pomocné, o výšce lešeňové podlahy přes 1,9 do 2,5 m</t>
  </si>
  <si>
    <t>800-3</t>
  </si>
  <si>
    <t>15</t>
  </si>
  <si>
    <t>998272201R00</t>
  </si>
  <si>
    <t>Přesun hmot pro trubní vedení z ocelových trub v otevřeném výkopu</t>
  </si>
  <si>
    <t>827-1</t>
  </si>
  <si>
    <t>svařovaných (vodovody, plynovody, teplovody, shybky, produktovody - 827 1.2, 827 2.2, 827 4.2, 827 5.2, 827 6.2) včetně drobných objektů,</t>
  </si>
  <si>
    <t>na vzdálenost 100 m</t>
  </si>
  <si>
    <t>Odkaz na mn. položky pořadí 171 : 146,00000*0,0063</t>
  </si>
  <si>
    <t>Odkaz na mn. položky pořadí 172 : 135,40000*0,0097</t>
  </si>
  <si>
    <t>998276101R00</t>
  </si>
  <si>
    <t>Přesun hmot pro trubní vedení z trub plastových nebo sklolaminátových v otevřeném výkopu</t>
  </si>
  <si>
    <t>vodovodu nebo kanalizace ražené nebo hloubené (827 1.1, 827 1.9, 827 2.1, 827 2.9), drobných objektů</t>
  </si>
  <si>
    <t>na vzdálenost 15 m od hrany výkopu nebo od okraje šachty</t>
  </si>
  <si>
    <t>49,5*0,00179</t>
  </si>
  <si>
    <t>57,2*0,00122</t>
  </si>
  <si>
    <t>121*0,0009</t>
  </si>
  <si>
    <t>75,9*0,00082</t>
  </si>
  <si>
    <t>713300843R00</t>
  </si>
  <si>
    <t>Odstranění tepelné izolace těles z vláknitých materiálů  bez konstrukce bez povrchové úpravy</t>
  </si>
  <si>
    <t>800-713</t>
  </si>
  <si>
    <t>Odkaz na mn. položky pořadí 91 : 80,30000*0,5024</t>
  </si>
  <si>
    <t>Odkaz na mn. položky pořadí 92 : 182,70000*0,5024</t>
  </si>
  <si>
    <t>Odkaz na mn. položky pořadí 94 : 117,80000*0,59346</t>
  </si>
  <si>
    <t>713400821R00</t>
  </si>
  <si>
    <t>Odstranění tepelné izolace potrubí pásy nebo foĺiemi  potrubí</t>
  </si>
  <si>
    <t>Odkaz na mn. položky pořadí 45 : 279,10000*0,5024</t>
  </si>
  <si>
    <t>713400991R00</t>
  </si>
  <si>
    <t>Oprava izolace potrubí příplatek k ceně izolací potrubí s povrchovou úpravou za správkový kus vyspravení  ostatní</t>
  </si>
  <si>
    <t>5+4+3+2+4+4+4</t>
  </si>
  <si>
    <t>713-02</t>
  </si>
  <si>
    <t>Izolace z minerálních vláken s AL polepem pro DN 20, tl. 30 mm, vč. montáže</t>
  </si>
  <si>
    <t>Odkaz na mn. položky pořadí 86 : 1,90000</t>
  </si>
  <si>
    <t>713-03</t>
  </si>
  <si>
    <t>Izolace z minerálních vláken s AL polepem pro DN 25, tl. 30 mm, vč. montáže</t>
  </si>
  <si>
    <t>Odkaz na mn. položky pořadí 87 : 17,20000</t>
  </si>
  <si>
    <t>713-04</t>
  </si>
  <si>
    <t>Izolace z minerálních vláken s AL polepem pro DN 32, tl. 40 mm, vč. montáže</t>
  </si>
  <si>
    <t>Odkaz na mn. položky pořadí 88 : 7,10000</t>
  </si>
  <si>
    <t>713-05</t>
  </si>
  <si>
    <t>Izolace z minerálních vláken s AL polepem pro DN 40, tl. 40 mm, vč. montáže</t>
  </si>
  <si>
    <t>Odkaz na mn. položky pořadí 89 : 5,60000</t>
  </si>
  <si>
    <t>713-06</t>
  </si>
  <si>
    <t>Izolace z minerálních vláken s AL polepem pro DN 50, tl. 50 mm, vč. montáže</t>
  </si>
  <si>
    <t>Odkaz na mn. položky pořadí 90 : 52,90000</t>
  </si>
  <si>
    <t>713-08</t>
  </si>
  <si>
    <t>Izolace s minerálních vláken s AL polepem pro DN 80, tl. 50 mm, vč. montáže</t>
  </si>
  <si>
    <t>Odkaz na mn. položky pořadí 93 : 108,60000</t>
  </si>
  <si>
    <t>998713101R00</t>
  </si>
  <si>
    <t>Přesun hmot pro izolace tepelné v objektech výšky do 6 m</t>
  </si>
  <si>
    <t>998713192R00</t>
  </si>
  <si>
    <t>Přesun hmot pro izolace tepelné příplatek k ceně za zvětšený přesun přes vymezenou největší dopravní vzdálenost za vzdálenost do 100 m</t>
  </si>
  <si>
    <t>722170801R00</t>
  </si>
  <si>
    <t>Demontáž potrubí z trubek z PH tlakových do D 32 mm</t>
  </si>
  <si>
    <t>800-721</t>
  </si>
  <si>
    <t>121,7+157,4</t>
  </si>
  <si>
    <t>722172743R00</t>
  </si>
  <si>
    <t>Potrubí z plastických hmot z trub PP-RCT, D 25 mm, s 2,8 mm, S 3,2, polyfúzně svařované, bez zednických výpomocí</t>
  </si>
  <si>
    <t>včetně tvarovek, bez zednických výpomocí</t>
  </si>
  <si>
    <t>Potrubí včetně tvarovek bez zednických výpomocí.</t>
  </si>
  <si>
    <t>Včetně pomocného lešení o výšce podlahy do 1900 mm a pro zatížení do 1,5 kPa.</t>
  </si>
  <si>
    <t>23,6+10</t>
  </si>
  <si>
    <t>722172744R00</t>
  </si>
  <si>
    <t>Potrubí z plastických hmot z trub PP-RCT, D 32 mm, s 3,6 mm, S 4, polyfúzně svařované, bez zednických výpomocí</t>
  </si>
  <si>
    <t>51,2+10</t>
  </si>
  <si>
    <t>722172745R00</t>
  </si>
  <si>
    <t>Potrubí z plastických hmot z trub PP-RCT, D 40 mm, s 4,5 mm, S 4, polyfúzně svařované, bez zednických výpomocí, Zátka plastová materiál: PP-RCT; ds = 32,0 mm; PN 20; teplota média do 70 °C</t>
  </si>
  <si>
    <t>25</t>
  </si>
  <si>
    <t>722181215RT8</t>
  </si>
  <si>
    <t>Izolace vodovodního potrubí návleková z trubic z pěnového polyetylenu, tloušťka stěny 25 mm, d 25 mm</t>
  </si>
  <si>
    <t>V položce je kalkulována dodávka izolační trubice, spon a lepicí pásky.</t>
  </si>
  <si>
    <t>Odkaz na mn. položky pořadí 46 : 33,60000</t>
  </si>
  <si>
    <t>722181215RU1</t>
  </si>
  <si>
    <t>Izolace vodovodního potrubí návleková z trubic z pěnového polyetylenu, tloušťka stěny 25 mm, d 32 mm</t>
  </si>
  <si>
    <t>Odkaz na mn. položky pořadí 47 : 61,20000</t>
  </si>
  <si>
    <t>722181215RV9</t>
  </si>
  <si>
    <t>Izolace vodovodního potrubí návleková z trubic z pěnového polyetylenu, tloušťka stěny 25 mm, d 40 mm</t>
  </si>
  <si>
    <t>Odkaz na mn. položky pořadí 48 : 25,00000</t>
  </si>
  <si>
    <t>722222182R00</t>
  </si>
  <si>
    <t>Kohout kulový, výtokový (zahradní), vnější závit, mosazný, DN 15, PN 16, včetně dodávky materiálu</t>
  </si>
  <si>
    <t>7+2</t>
  </si>
  <si>
    <t>722220861R00</t>
  </si>
  <si>
    <t>Demontáž armatur závitových se dvěma závity, G 3/4"</t>
  </si>
  <si>
    <t>viz technická zpráva a výkresová část dokumentace</t>
  </si>
  <si>
    <t xml:space="preserve"> -  stávající regulační ventil CTV DN15</t>
  </si>
  <si>
    <t>722220991R00</t>
  </si>
  <si>
    <t>Opravy armatur závitových zpětná montáž armatur se dvěma závity , G 3/4"</t>
  </si>
  <si>
    <t>Odkaz na mn. položky pořadí 53 : 1,00000</t>
  </si>
  <si>
    <t>722237122R00</t>
  </si>
  <si>
    <t>Kohout kulový, mosazný, vnitřní-vnitřní závit, DN 20, PN 42</t>
  </si>
  <si>
    <t>722237123R00</t>
  </si>
  <si>
    <t>Kohout kulový, mosazný, vnitřní-vnitřní závit, DN 25, PN 35, včetně dodávky materiálu</t>
  </si>
  <si>
    <t>6+2</t>
  </si>
  <si>
    <t>722237124R00</t>
  </si>
  <si>
    <t>Kohout kulový, mosazný, vnitřní-vnitřní závit, DN 32, PN 35, včetně dodávky materiálu</t>
  </si>
  <si>
    <t>7</t>
  </si>
  <si>
    <t>722237125R00</t>
  </si>
  <si>
    <t>Kohout kulový, mosazný, vnitřní-vnitřní závit, DN 40, PN 35, včetně dodávky materiálu</t>
  </si>
  <si>
    <t>722237126R00</t>
  </si>
  <si>
    <t>Kohout kulový, mosazný, vnitřní-vnitřní závit, DN 50, PN 35, včetně dodávky materiálu</t>
  </si>
  <si>
    <t>722280106R00</t>
  </si>
  <si>
    <t>Tlakové zkoušky vodovodního potrubí do DN 32</t>
  </si>
  <si>
    <t>Včetně dodávky vody, uzavření a zabezpečení konců potrubí.</t>
  </si>
  <si>
    <t>PE-Xa : 75,9+121+57,2</t>
  </si>
  <si>
    <t>722280107R00</t>
  </si>
  <si>
    <t>Tlakové zkoušky vodovodního potrubí přes DN 32 do DN 40</t>
  </si>
  <si>
    <t>PE-Xa : 49,5</t>
  </si>
  <si>
    <t>722290234R00</t>
  </si>
  <si>
    <t>Proplach a dezinfekce vodovodního potrubí do DN 80</t>
  </si>
  <si>
    <t>Včetně dodání desinfekčního prostředku.</t>
  </si>
  <si>
    <t>PE-Xa : 75,9+121+57,2+49,5</t>
  </si>
  <si>
    <t>722 14</t>
  </si>
  <si>
    <t>Uchycení vodovodního potrubí</t>
  </si>
  <si>
    <t>viz. technická zpráva a výkresová část</t>
  </si>
  <si>
    <t>722-01</t>
  </si>
  <si>
    <t>Teploměr 0-120°C, včetně montáže</t>
  </si>
  <si>
    <t>722-02</t>
  </si>
  <si>
    <t>Manometr 0-10 bar, včetně montáže</t>
  </si>
  <si>
    <t>722-07</t>
  </si>
  <si>
    <t>Uzavření a vypuštění stávajících vodovodních rozvodů</t>
  </si>
  <si>
    <t>722-08</t>
  </si>
  <si>
    <t>Napuštění nového vodovodního potrubí</t>
  </si>
  <si>
    <t>722-09</t>
  </si>
  <si>
    <t>Napojení na stávající rozvod SV, TV, CV</t>
  </si>
  <si>
    <t>998722101R00</t>
  </si>
  <si>
    <t>Přesun hmot pro vnitřní vodovod v objektech výšky do 6 m</t>
  </si>
  <si>
    <t>vodorovně do 50 m</t>
  </si>
  <si>
    <t>998722193R00</t>
  </si>
  <si>
    <t>Přesun hmot pro vnitřní vodovod příplatek k ceně za zvětšený přesun přes vymezenou největší dopravní vzdálenost  do 500 m</t>
  </si>
  <si>
    <t>732420811R00</t>
  </si>
  <si>
    <t>Demontáž čerpadel oběhových spirálních(do potrubí) DN 25</t>
  </si>
  <si>
    <t>800-731</t>
  </si>
  <si>
    <t>2+1+1+1</t>
  </si>
  <si>
    <t>732420812R00</t>
  </si>
  <si>
    <t>Demontáž čerpadel oběhových spirálních(do potrubí) DN 40</t>
  </si>
  <si>
    <t>732-05</t>
  </si>
  <si>
    <t>Ultrazvukový měřič tepla DN25, připojení G5/4", Qp=3,5m3/hod, Qmax=7m3/h, l=260mm, PN25, Tmax=150°C, včetně mezikusu, s M-bus výstupem a veškerým příslušenstvím, včetně montáže sestavy</t>
  </si>
  <si>
    <t>732-06</t>
  </si>
  <si>
    <t>Ultrazvukový měřič tepla DN25, připojení G5/4", Qp=6m3/hod, Qmax=12m3/h, l=260mm, PN25, Tmax=150°C, včetně mezikusu, s M-bus výstupem a veškerým příslušenstvím, včetně montáže sestavy</t>
  </si>
  <si>
    <t>732-12</t>
  </si>
  <si>
    <t>3-cestný směšovací ventil DN20, kvs=4, včetně proporcionálně řízeného pohonu, závitové připojení G3/4", včetně montáže</t>
  </si>
  <si>
    <t>732-13</t>
  </si>
  <si>
    <t>3-cestný směšovací ventil DN25, kvs=6,3, včetně proporcionálně řízeného pohonu, závitové připojení G1", včetně montáže</t>
  </si>
  <si>
    <t>732-14</t>
  </si>
  <si>
    <t>3-cestný směšovací ventil DN25, kvs=10, včetně proporcionálně řízeného pohonu, závitové připojení G1", včetně montáže</t>
  </si>
  <si>
    <t>732-15</t>
  </si>
  <si>
    <t>3-cestný směšovací ventil DN32, kvs=16, včetně proporcionálně řízeného pohonu, závitové připojení G5/4", včetně montáže</t>
  </si>
  <si>
    <t>732-16</t>
  </si>
  <si>
    <t>3-cestný směšovací ventil DN50, kvs=60, včetně proporcionálně řízeného pohonu, přírubové připojení DN50, včetně montáže</t>
  </si>
  <si>
    <t>732-26</t>
  </si>
  <si>
    <t>Oběhové čerpadlo DN25, PN10, závitové připojení G 6/4", Qnom=2,0 m3/h při Hnom=AUTO m, Qnom=2,0 m3/h pro Hmax=8 m, včetně montáže</t>
  </si>
  <si>
    <t>se snímačem diferenčního tlaku a teploty s aut. přizpůsobením výkonu</t>
  </si>
  <si>
    <t>732-27</t>
  </si>
  <si>
    <t>Oběhové čerpadlo DN32, PN10, závitové připojení G 2", Qnom=5,4 m3/h při Hnom=AUTO m, Qnom=5,4 m3/h pro Hmax=7,5 m, včetně montáže</t>
  </si>
  <si>
    <t>732-28</t>
  </si>
  <si>
    <t>Oběhové čerpadlo DN40, PN10, přírubové, Qnom=14,4 m3/h při Hnom=AUTO m, Qnom=14,4 m3/h pro Hmax=7,1 m, včetně montáže</t>
  </si>
  <si>
    <t>732-30</t>
  </si>
  <si>
    <t>Měřič spotřeby TUV a tepla na otevřeném systému, DN25, připojovací závit 5/4", l=260mm, 130°C, včetně montáže sestavy</t>
  </si>
  <si>
    <t>Sestava obsahuje:</t>
  </si>
  <si>
    <t xml:space="preserve"> - 2 ks spárovaných ultrazvukových průtokoměrů včetně šroubení</t>
  </si>
  <si>
    <t xml:space="preserve"> - napájení z baterie 3,6V</t>
  </si>
  <si>
    <t xml:space="preserve"> - 3c ventil DN25 s pohonem</t>
  </si>
  <si>
    <t xml:space="preserve"> - zpětná klapka (ventil) 1"</t>
  </si>
  <si>
    <t xml:space="preserve"> - 2 ks párovaných teploměrů Pt500 a pár jímek</t>
  </si>
  <si>
    <t>998732101R00</t>
  </si>
  <si>
    <t>Přesun hmot pro strojovny v objektech výšky do 6 m</t>
  </si>
  <si>
    <t>998732193R00</t>
  </si>
  <si>
    <t>Přesun hmot pro strojovny příplatek k ceně za zvětšený přesun přes vymezenou největší dopravní vzdálenost  do 500 m</t>
  </si>
  <si>
    <t>733111124R00</t>
  </si>
  <si>
    <t>Potrubí z trubek závitových ocelových bezešvých, běžných, nízkotlaké a středotlaké, DN 20</t>
  </si>
  <si>
    <t>Potrubí včetně tvarovek a zednických výpomocí.</t>
  </si>
  <si>
    <t>1,9</t>
  </si>
  <si>
    <t>733111125R00</t>
  </si>
  <si>
    <t>Potrubí z trubek závitových ocelových bezešvých, běžných, nízkotlaké a středotlaké, DN 25</t>
  </si>
  <si>
    <t>17,2</t>
  </si>
  <si>
    <t>733111126R00</t>
  </si>
  <si>
    <t>Potrubí z trubek závitových ocelových bezešvých, běžných, nízkotlaké a středotlaké, DN 32, Koleno ocelové úhel = 90,0 °; materiál: uhlíková ocel; značka: S235JR (1.0038); de = 31,8 mm</t>
  </si>
  <si>
    <t>7,1</t>
  </si>
  <si>
    <t>733111127R00</t>
  </si>
  <si>
    <t>Potrubí z trubek závitových ocelových bezešvých, běžných, nízkotlaké a středotlaké, DN 40, Koleno ocelové úhel = 90,0 °; materiál: uhlíková ocel; značka: S235JR (1.0038); de = 51,0 mm</t>
  </si>
  <si>
    <t>5,6</t>
  </si>
  <si>
    <t>733111128R00</t>
  </si>
  <si>
    <t>Potrubí z trubek závitových ocelových bezešvých, běžných, nízkotlaké a středotlaké, DN 50</t>
  </si>
  <si>
    <t>52,9</t>
  </si>
  <si>
    <t>733110806R00</t>
  </si>
  <si>
    <t>Demontáž potrubí z ocelových trubek závitových přes 15 do DN 32</t>
  </si>
  <si>
    <t>Odkaz na mn. položky pořadí 95 : 12,00000*1,5</t>
  </si>
  <si>
    <t>16,2+46,1</t>
  </si>
  <si>
    <t>733110808R00</t>
  </si>
  <si>
    <t>Demontáž potrubí z ocelových trubek závitových přes 32 do DN 50</t>
  </si>
  <si>
    <t>6,6+51,1+81,1</t>
  </si>
  <si>
    <t>43,9</t>
  </si>
  <si>
    <t>733121165R00</t>
  </si>
  <si>
    <t>Potrubí z trubek hladkých ocelových bezešvých tvářených za tepla nízkotlaké a středotlaké, D 89, tloušťka stěny 3,6 mm</t>
  </si>
  <si>
    <t>108,6</t>
  </si>
  <si>
    <t>733120826R00</t>
  </si>
  <si>
    <t>Demontáž potrubí z ocelových trubek hladkých přes 60,3 do D 89</t>
  </si>
  <si>
    <t>117,8</t>
  </si>
  <si>
    <t>733140811R00</t>
  </si>
  <si>
    <t>Demontáž odvzdušňovacích nádob a stříšek odřezání nádoby</t>
  </si>
  <si>
    <t>12</t>
  </si>
  <si>
    <t>733190106R00</t>
  </si>
  <si>
    <t>Tlakové zkoušky potrubí ocelových závitových, plastových, měděných do DN 32</t>
  </si>
  <si>
    <t>733190107R00</t>
  </si>
  <si>
    <t>Tlakové zkoušky potrubí ocelových závitových, plastových, měděných přes DN 32 do DN 40</t>
  </si>
  <si>
    <t>733190108R00</t>
  </si>
  <si>
    <t>Tlakové zkoušky potrubí ocelových závitových, plastových, měděných přes DN 40 do DN 50</t>
  </si>
  <si>
    <t>Odkaz na mn. položky pořadí 171 : 146,00000</t>
  </si>
  <si>
    <t>733190225R00</t>
  </si>
  <si>
    <t>Tlakové zkoušky potrubí ocelových hladkých přes D 60,3/2,9 do D 89/3,6</t>
  </si>
  <si>
    <t>Odkaz na mn. položky pořadí 172 : 135,40000</t>
  </si>
  <si>
    <t>733-50</t>
  </si>
  <si>
    <t>xx</t>
  </si>
  <si>
    <t>733-10</t>
  </si>
  <si>
    <t>Ocelový oblouk 90°, DN 80, montáž v ceně potrubí</t>
  </si>
  <si>
    <t>26</t>
  </si>
  <si>
    <t>733-21</t>
  </si>
  <si>
    <t>T-kus ocelový DN 80/80/80, montáž v ceně potrubí</t>
  </si>
  <si>
    <t>998733101R00</t>
  </si>
  <si>
    <t>Přesun hmot pro rozvody potrubí v objektech výšky do 6 m</t>
  </si>
  <si>
    <t>998733193R00</t>
  </si>
  <si>
    <t>Přesun hmot pro rozvody potrubí příplatek k ceně za zvětšený přesun přes vymezenou největší dopravní vzdálenost do 500 m</t>
  </si>
  <si>
    <t>734100811R00</t>
  </si>
  <si>
    <t>Demontáž přírubových armatur se dvěma přírubami, do DN 50</t>
  </si>
  <si>
    <t>6</t>
  </si>
  <si>
    <t>734100812R00</t>
  </si>
  <si>
    <t>Demontáž přírubových armatur se dvěma přírubami, přes 50 do DN 100</t>
  </si>
  <si>
    <t>734100821R00</t>
  </si>
  <si>
    <t>Demontáž přírubových armatur se třemi přírubami, do DN 50</t>
  </si>
  <si>
    <t>734100822R00</t>
  </si>
  <si>
    <t>Demontáž přírubových armatur se třemi přírubami, přes 50 do DN 100</t>
  </si>
  <si>
    <t>734163158R00</t>
  </si>
  <si>
    <t>Filtr přírubový, litinový, DN 80, PN 16, bez navaření přírub, včetně dodávky materiálu</t>
  </si>
  <si>
    <t>734173213R00</t>
  </si>
  <si>
    <t>Přírubový spoj PN 0,6/I MPa, DN 40, včetně dodávky materiálu</t>
  </si>
  <si>
    <t>Odkaz na mn. položky pořadí 82 : 1,00000</t>
  </si>
  <si>
    <t>Odkaz na mn. položky pořadí 154 : 2,00000</t>
  </si>
  <si>
    <t>734173214R00</t>
  </si>
  <si>
    <t>Přírubový spoj PN 0,6/I MPa, DN 50, včetně dodávky materiálu</t>
  </si>
  <si>
    <t>Odkaz na mn. položky pořadí 79 : 1,00000</t>
  </si>
  <si>
    <t>Odkaz na mn. položky pořadí 155 : 2,00000</t>
  </si>
  <si>
    <t>734173216R00</t>
  </si>
  <si>
    <t>Přírubový spoj PN 0,6/I MPa, DN 65, včetně dodávky materiálu</t>
  </si>
  <si>
    <t>Odkaz na mn. položky pořadí 147 : 1,00000</t>
  </si>
  <si>
    <t>734173217R00</t>
  </si>
  <si>
    <t>Přírubový spoj PN 0,6/I MPa, DN 80, včetně dodávky materiálu</t>
  </si>
  <si>
    <t>Odkaz na mn. položky pořadí 109 : 1,00000</t>
  </si>
  <si>
    <t>Odkaz na mn. položky pořadí 115 : 9,00000</t>
  </si>
  <si>
    <t>Odkaz na mn. položky pořadí 116 : 1,00000</t>
  </si>
  <si>
    <t>Odkaz na mn. položky pořadí 156 : 2,00000</t>
  </si>
  <si>
    <t>734173412R00</t>
  </si>
  <si>
    <t>Přírubový spoj PN 1,6/I MPa, DN 25, včetně dodávky materiálu</t>
  </si>
  <si>
    <t>Odkaz na mn. položky pořadí 152 : 4,00000</t>
  </si>
  <si>
    <t>734193218R00</t>
  </si>
  <si>
    <t>Klapka mezipřírubová uzavírací a regulační, litinová, PN 16, spoj bez navaření přírub, DN 80, včetně dodávky materiálu</t>
  </si>
  <si>
    <t>9</t>
  </si>
  <si>
    <t>734193238R00</t>
  </si>
  <si>
    <t>Klapka mezipřírubová, motýlová, zpětná , litinová, PN 16, spoj bez navaření přírub, DN 80, včetně dodávky materiálu</t>
  </si>
  <si>
    <t>734200811R00</t>
  </si>
  <si>
    <t xml:space="preserve">Demontáž závitových armatur s jedním závitem, do G 1/2" </t>
  </si>
  <si>
    <t>6+6+12+12</t>
  </si>
  <si>
    <t>734200824R00</t>
  </si>
  <si>
    <t>Demontáž závitových armatur se dvěma závity, přes 6/4 do G 2"</t>
  </si>
  <si>
    <t>Odkaz na mn. položky pořadí 95 : 12,00000</t>
  </si>
  <si>
    <t>8+11+8</t>
  </si>
  <si>
    <t>734213112R00</t>
  </si>
  <si>
    <t>Ventil automatický, odvzdušňovací, mosazný, PN 10, DN 15, včetně dodávky materiálu</t>
  </si>
  <si>
    <t>734233111R00</t>
  </si>
  <si>
    <t>Kohout kulový, mosazný, DN 15, PN 25, vnitřní-vnitřní, včetně dodávky materiálu</t>
  </si>
  <si>
    <t>Odkaz na mn. položky pořadí 119 : 12,00000</t>
  </si>
  <si>
    <t>734233112R00</t>
  </si>
  <si>
    <t>Kohout kulový, mosazný, DN 20, PN 25, vnitřní-vnitřní, včetně dodávky materiálu</t>
  </si>
  <si>
    <t>734233113R00</t>
  </si>
  <si>
    <t>Kohout kulový, mosazný, DN 25, PN 25, vnitřní-vnitřní, včetně dodávky materiálu</t>
  </si>
  <si>
    <t>8</t>
  </si>
  <si>
    <t>734233114R00</t>
  </si>
  <si>
    <t>Kohout kulový, mosazný, DN 32, PN 25, vnitřní-vnitřní, včetně dodávky materiálu</t>
  </si>
  <si>
    <t>734233115R00</t>
  </si>
  <si>
    <t>Kohout kulový, mosazný, DN 40, PN 25, vnitřní-vnitřní, včetně dodávky materiálu</t>
  </si>
  <si>
    <t>734233116R00</t>
  </si>
  <si>
    <t>Kohout kulový, mosazný, DN 50, PN 16, vnitřní-vnitřní, včetně dodávky materiálu</t>
  </si>
  <si>
    <t>734243123R00</t>
  </si>
  <si>
    <t>Ventil zpětný, mosazný, DN 25 , PN 20, vnitřní-vnitřní závit, včetně dodávky materiálu</t>
  </si>
  <si>
    <t>734243124R00</t>
  </si>
  <si>
    <t>Ventil zpětný, mosazný, DN 32, PN 20, vnitřní-vnitřní závit, včetně dodávky materiálu</t>
  </si>
  <si>
    <t>734243125R00</t>
  </si>
  <si>
    <t>Ventil zpětný, mosazný, DN 40, PN 20, vnitřní-vnitřní závit, včetně dodávky materiálu</t>
  </si>
  <si>
    <t>734243126R00</t>
  </si>
  <si>
    <t>Ventil zpětný, mosazný, DN 50, PN 20, vnitřní-vnitřní závit, včetně dodávky materiálu</t>
  </si>
  <si>
    <t>734263312R00</t>
  </si>
  <si>
    <t>Šroubení topenářské, přímé, mosazné, DN 15, PN 10, včetně dodávky materiálu</t>
  </si>
  <si>
    <t>734263313R00</t>
  </si>
  <si>
    <t>Šroubení topenářské, přímé, mosazné, DN 20, PN 10, včetně dodávky materiálu</t>
  </si>
  <si>
    <t>Odkaz na mn. položky pořadí 75 : 2,00000*3</t>
  </si>
  <si>
    <t>734263314R00</t>
  </si>
  <si>
    <t>Šroubení topenářské, přímé, mosazné, DN 25, PN 10, včetně dodávky materiálu</t>
  </si>
  <si>
    <t>Odkaz na mn. položky pořadí 76 : 1,00000*3</t>
  </si>
  <si>
    <t>Odkaz na mn. položky pořadí 77 : 1,00000*3</t>
  </si>
  <si>
    <t>734263315R00</t>
  </si>
  <si>
    <t>Šroubení topenářské, přímé, mosazné, DN 32, PN 10, včetně dodávky materiálu</t>
  </si>
  <si>
    <t>Odkaz na mn. položky pořadí 73 : 2,00000*2</t>
  </si>
  <si>
    <t>Odkaz na mn. položky pořadí 74 : 1,00000*2</t>
  </si>
  <si>
    <t>Odkaz na mn. položky pořadí 78 : 1,00000*3</t>
  </si>
  <si>
    <t>734263316R00</t>
  </si>
  <si>
    <t>Šroubení topenářské, přímé, mosazné, DN 40, PN 10, včetně dodávky materiálu</t>
  </si>
  <si>
    <t>Odkaz na mn. položky pořadí 80 : 4,00000*2</t>
  </si>
  <si>
    <t>734265317R00</t>
  </si>
  <si>
    <t>Šroubení topenářské, přímé, mosazné, DN 50, PN 16, včetně dodávky materiálu</t>
  </si>
  <si>
    <t>Odkaz na mn. položky pořadí 81 : 1,00000*2</t>
  </si>
  <si>
    <t>734293312R00</t>
  </si>
  <si>
    <t>Kohout kulový, napouštěcí a vypouštěcí, mosazný, DN 15, PN 10, včetně dodávky materiálu</t>
  </si>
  <si>
    <t>12+6</t>
  </si>
  <si>
    <t>734295213R00</t>
  </si>
  <si>
    <t>Filtr mosazný, DN 25, PN 20, vnitřní-vnitřní závit, včetně dodávky materiálu</t>
  </si>
  <si>
    <t>734295214R00</t>
  </si>
  <si>
    <t>Filtr mosazný, DN 32, PN 20, vnitřní-vnitřní závit, včetně dodávky materiálu</t>
  </si>
  <si>
    <t>734295215R00</t>
  </si>
  <si>
    <t>Filtr mosazný, DN 40, PN 20, vnitřní-vnitřní závit, včetně dodávky materiálu</t>
  </si>
  <si>
    <t>734295216R00</t>
  </si>
  <si>
    <t>Filtr mosazný, DN 50, PN 20, vnitřní-vnitřní závit, včetně dodávky materiálu</t>
  </si>
  <si>
    <t>734494121R00</t>
  </si>
  <si>
    <t>Návarek s metrickým závitem M 20 x 1,5, délka do 220 mm, včetně dodávky materiálu</t>
  </si>
  <si>
    <t>Odkaz na mn. položky pořadí 149 : 6,00000</t>
  </si>
  <si>
    <t>734494213R00</t>
  </si>
  <si>
    <t>Návarek s trubkovým závitem G 1/2", včetně dodávky materiálu</t>
  </si>
  <si>
    <t>Odkaz na mn. položky pořadí 136 : 18,00000</t>
  </si>
  <si>
    <t>Odkaz na mn. položky pořadí 148 : 8,00000</t>
  </si>
  <si>
    <t>Odkaz na mn. položky pořadí 150 : 6,00000</t>
  </si>
  <si>
    <t>734-02</t>
  </si>
  <si>
    <t>Vyvažovací ventil DN 20, vč. měřících ventilků, specifikace viz technická zpráva, se závitovým připojením 1", včetně montáže</t>
  </si>
  <si>
    <t>734-03</t>
  </si>
  <si>
    <t>Vyvažovací ventil DN 25, vč. měřících ventilků, specifikace viz technická zpráva, se závitovým připojením 1", včetně montáže</t>
  </si>
  <si>
    <t>734-04</t>
  </si>
  <si>
    <t>Vyvažovací ventil DN 32, vč. měřících ventilků, specifikace viz technická zpráva, se závitovým připojením 1", včetně montáže</t>
  </si>
  <si>
    <t>734-05</t>
  </si>
  <si>
    <t>Vyvažovací ventil DN 40, vč. měřících ventilků, specifikace viz technická zpráva, se závitovým připojením 6/4", včetně montáže</t>
  </si>
  <si>
    <t>734-07</t>
  </si>
  <si>
    <t>Vyvažovací ventil DN 65, vč. měřících ventilků, specifikace viz technická zpráva, s přírubovým připojením DN65, včetně montáže</t>
  </si>
  <si>
    <t>734-11</t>
  </si>
  <si>
    <t>4+2+2</t>
  </si>
  <si>
    <t>734-12</t>
  </si>
  <si>
    <t>Manometr 0-2,5 bar, M20x1,5, vč. zahnuté přivařovací smyčky M20x1,5, vč. třícestného ventilu, včetně montáže</t>
  </si>
  <si>
    <t>734-13</t>
  </si>
  <si>
    <t>Termomanometr 0-2,5 bar, 0-120°C, včetně montáže</t>
  </si>
  <si>
    <t>734173213R00-01</t>
  </si>
  <si>
    <t>Přírubové spoje PN 0,6/I MPa, DN 32</t>
  </si>
  <si>
    <t>RTS 24/ I</t>
  </si>
  <si>
    <t>Odkaz na mn. položky pořadí 153 : 2,00000</t>
  </si>
  <si>
    <t>734-21</t>
  </si>
  <si>
    <t>Vibrace tlumící mezikus, DN 25, PN10, Tmax=100°C</t>
  </si>
  <si>
    <t>734-22</t>
  </si>
  <si>
    <t>Vibrace tlumící mezikus, DN 32, PN10, Tmax=100°C</t>
  </si>
  <si>
    <t>734-23</t>
  </si>
  <si>
    <t>Vibrace tlumící mezikus, DN 40, PN10, Tmax=100°C</t>
  </si>
  <si>
    <t>734-24</t>
  </si>
  <si>
    <t>Vibrace tlumící mezikus, DN 50, PN10, Tmax=100°C</t>
  </si>
  <si>
    <t>734-26</t>
  </si>
  <si>
    <t>Vibrace tlumící mezikus, DN 80, PN10, Tmax=100°C</t>
  </si>
  <si>
    <t>734-30</t>
  </si>
  <si>
    <t>Přivařovací kulový kohout, DN 80, PN25, vč. montáže</t>
  </si>
  <si>
    <t>998734101R00</t>
  </si>
  <si>
    <t>Přesun hmot pro armatury v objektech výšky do 6 m</t>
  </si>
  <si>
    <t>998734193R00</t>
  </si>
  <si>
    <t>Přesun hmot pro armatury příplatek k ceně za zvětšený přesun přes vymezenou největší dopravní vzdálenost do 500 m</t>
  </si>
  <si>
    <t>767996801R00</t>
  </si>
  <si>
    <t>Demontáž ostatních doplňků staveb atypických konstrukcí  o hmotnosti přes 20 do 50 kg</t>
  </si>
  <si>
    <t>800-767</t>
  </si>
  <si>
    <t>Demontáž stávajícího uložení, uchycení potrubí.</t>
  </si>
  <si>
    <t>Demontáž uložení do DN50 : 39*3,1</t>
  </si>
  <si>
    <t>Demontáž uložení do DN100 : 68*6,6</t>
  </si>
  <si>
    <t>998767101R00</t>
  </si>
  <si>
    <t>Přesun hmot pro kovové stavební doplňk. konstrukce v objektech výšky do 6 m</t>
  </si>
  <si>
    <t>998767192R00</t>
  </si>
  <si>
    <t>Přesun hmot pro kovové stavební doplňk. konstrukce příplatek k ceně za zvětšený přesun přes vymezenou největší dopravní vzdálenost  do 100 m</t>
  </si>
  <si>
    <t>783424140R00</t>
  </si>
  <si>
    <t>Nátěry potrubí a armatur syntetické potrubí, do DN 50 mm, dvojnásobné se základním nátěrem</t>
  </si>
  <si>
    <t>800-783</t>
  </si>
  <si>
    <t>na vzduchu schnoucí</t>
  </si>
  <si>
    <t>Teplotní odolnost min. 130°C.</t>
  </si>
  <si>
    <t>783425150R00</t>
  </si>
  <si>
    <t>Nátěry potrubí a armatur syntetické potrubí, do DN 100 mm, dvojnásobné se základním nátěrem</t>
  </si>
  <si>
    <t>900      RT9</t>
  </si>
  <si>
    <t>HZS, programátor</t>
  </si>
  <si>
    <t>V rámci rekonstrukce OPS zůstane zachovám stávající systém MaR s regulátorem. Dle nové technologie OPS bude aktualizován řídící software dle seznamu datových bodů se zachováním řízení a funkcionalit stávajících technických systémů.</t>
  </si>
  <si>
    <t>40</t>
  </si>
  <si>
    <t>905      R02</t>
  </si>
  <si>
    <t>Hzs-revize provoz.souboru a st.obj., Uprava stavajiciho rozvadece</t>
  </si>
  <si>
    <t>Přestrojení stávajícího rozvaděče SI a MaR. Demontážní a montážní práce na systému SI a MaR.</t>
  </si>
  <si>
    <t>Demontáže systému MaR budou pouze na úrovni periferií (čidla, akční členy) a budou řešeny v součinnosti s demontážemi stávající technologie OPS. Kabelové trasy budou zachovány.</t>
  </si>
  <si>
    <t>V rámci rekonstrukce OPS zůstane zachovám stávající systém MaR s regulátorem. Dle nové technologie OPS bude aktualizován řídící software dle seznamu datových bodů se zachováním řízení a funkcionalit stávajících technických systémů. Rovněž budou vyměněny všechny periferní zařízení technologie MaR (čidla a akční členy) plně kompatibilní se stávajícím řídícím systémem s využitím stávajících kabelových tras. V rámci silových rozvodů technologie MaR budou vystrojeny nové silové napájecí okruhy ve vazbě na stávající systém MaR.</t>
  </si>
  <si>
    <t>Rozvody SI a MaR v prostoru OPS budou většinou stávající, nové povedou na povrchu a budou zhotoveny z trubek a lišt. V místech nebezpečí mechanického poškození musí být kabely chráněny proti poškození např. uložením do pancéřových trubek. Ve svislých kabelových trasách musí být kabely zajištěny proti posunu. Silové a MaR rozvody budou prostorově odděleny.</t>
  </si>
  <si>
    <t>Pro teplotní čidla a pro prvky s analogovým signálem a napětím 24 V budou použity stíněné kabely JYTY resp. JYSTY, pro ostatní akční prvky s napětím 230V a pro silové obvody budou použity kabely CYKY.</t>
  </si>
  <si>
    <t>Doplňující pospojování zahrnuje všechny neživé části zařízení MaR a příslušných silnoproudých zařízení, vodivé části technologického zařízení, stínění kabelů MaR a přepěťové ochrany.</t>
  </si>
  <si>
    <t>MaR zajistí:</t>
  </si>
  <si>
    <t>- ovládání a přívod elektrické energie k oběhovým čerpadlům, měřičům tepla</t>
  </si>
  <si>
    <t>- ovládání, montáž a přívod elektrické energie k servopohonům 3-cest armatur</t>
  </si>
  <si>
    <t>- automatickou regulaci dle ekvitermní křivky</t>
  </si>
  <si>
    <t>- regulaci celého systému ÚT</t>
  </si>
  <si>
    <t>- napájení silových rozvodů OPS</t>
  </si>
  <si>
    <t>100</t>
  </si>
  <si>
    <t>910      R00</t>
  </si>
  <si>
    <t>Hzs - predbezne obhlidky a revize</t>
  </si>
  <si>
    <t>23170120R</t>
  </si>
  <si>
    <t>pěna PU; montážní, výplňová, izolační; tepelná odolnost -40 až 90 °C; přetíratelná; 0,75 l</t>
  </si>
  <si>
    <t>220061163R00</t>
  </si>
  <si>
    <t>Roztažení a položení trubky HDPE podél výkopu</t>
  </si>
  <si>
    <t>Odkaz na mn. položky pořadí 1 : 26,50000</t>
  </si>
  <si>
    <t>220061164R00</t>
  </si>
  <si>
    <t>Položení trubky HDPE do výkopu</t>
  </si>
  <si>
    <t>Odkaz na mn. položky pořadí 169 : 26,50000</t>
  </si>
  <si>
    <t>230013052R00</t>
  </si>
  <si>
    <t>Montáž předizolovaného potrubí DN 50, D 140 mm, spoj po 6 m</t>
  </si>
  <si>
    <t>Montáž předizolovaného ocelového potrubí.</t>
  </si>
  <si>
    <t>viz technická zpráva a montážní schéma</t>
  </si>
  <si>
    <t>146</t>
  </si>
  <si>
    <t>230013072R00</t>
  </si>
  <si>
    <t>Montáž předizolovaného potrubí DN 80, D 180 mm, spoj po 6 m</t>
  </si>
  <si>
    <t>135,4</t>
  </si>
  <si>
    <t>230014052R00</t>
  </si>
  <si>
    <t>Spojka předizolovaného potrubí DN 50/D140 mm</t>
  </si>
  <si>
    <t>Montáž spojky na předizolovaném ocelovém potrubí.</t>
  </si>
  <si>
    <t>20</t>
  </si>
  <si>
    <t>230014072R00</t>
  </si>
  <si>
    <t>Spojka předizolovaného potrubí DN 80/D180 mm</t>
  </si>
  <si>
    <t>230120041R00</t>
  </si>
  <si>
    <t>Čištění potrubí profukováním nebo proplach. DN 32</t>
  </si>
  <si>
    <t>230120042R00</t>
  </si>
  <si>
    <t>Čištění potrubí profukováním nebo proplach. DN 40</t>
  </si>
  <si>
    <t>230120043R00</t>
  </si>
  <si>
    <t>Čištění potrubí profukováním nebo proplach. DN 50</t>
  </si>
  <si>
    <t>230120045R00</t>
  </si>
  <si>
    <t>Čištění potrubí profukováním nebo proplach. DN 80</t>
  </si>
  <si>
    <t>230161007R00</t>
  </si>
  <si>
    <t>Prozáření svarů Iridiem 192,2 st.D48-63,5,t 1- 6,5</t>
  </si>
  <si>
    <t>viz technická zpráva a výkresová část D</t>
  </si>
  <si>
    <t>230161011R00</t>
  </si>
  <si>
    <t>Proz.sv.ir.192-  89-127   3,5- 10</t>
  </si>
  <si>
    <t>19</t>
  </si>
  <si>
    <t>230170001R00</t>
  </si>
  <si>
    <t>Příprava pro zkoušku těsnosti, DN do 40</t>
  </si>
  <si>
    <t>sada</t>
  </si>
  <si>
    <t>POL1_9</t>
  </si>
  <si>
    <t>230170002R00</t>
  </si>
  <si>
    <t>Příprava pro zkoušku těsnosti, DN 50 - 80</t>
  </si>
  <si>
    <t>230170011R00</t>
  </si>
  <si>
    <t>Zkouška těsnosti potrubí, DN do 40</t>
  </si>
  <si>
    <t>230170012R00</t>
  </si>
  <si>
    <t>Zkouška těsnosti potrubí, DN 50 - 80</t>
  </si>
  <si>
    <t>460490012R00-01</t>
  </si>
  <si>
    <t>Fólie výstražná z PVC, šířka 33 cm, ZELENÁ</t>
  </si>
  <si>
    <t>Kalkul</t>
  </si>
  <si>
    <t>Pro nové PI teplovodní rozvody.</t>
  </si>
  <si>
    <t>Pro stávající horkovodní rozvody.</t>
  </si>
  <si>
    <t>(křížení, souběh horkovodních rozvodů s novým PI potrubím)</t>
  </si>
  <si>
    <t>4,6</t>
  </si>
  <si>
    <t>460490012R00-02</t>
  </si>
  <si>
    <t>Fólie výstražná z PVC, šířka 33 cm, ORANŽOVÁ</t>
  </si>
  <si>
    <t>Pro sdělovací kabely.</t>
  </si>
  <si>
    <t>(křížení, souběh sdělovacích kabelů s novým PI potrubím)</t>
  </si>
  <si>
    <t>460490012R00-03</t>
  </si>
  <si>
    <t>Fólie výstražná z PVC, šířka 33 cm, ČERVENÁ</t>
  </si>
  <si>
    <t>Pro silnoproudé kabely.</t>
  </si>
  <si>
    <t>(křížení, souběh silnoproudých kabelů s novým PI potrubím)</t>
  </si>
  <si>
    <t>11,5</t>
  </si>
  <si>
    <t>460490012R00-04</t>
  </si>
  <si>
    <t>Fólie výstražná z PVC, šířka 33 cm, BÍLÁ</t>
  </si>
  <si>
    <t>Pro nové rozvody teplé vody a cirkulace teplé vody.</t>
  </si>
  <si>
    <t>Pro křížení, souběh stávajících vodovodních rozvodů s novým PI potrubím.</t>
  </si>
  <si>
    <t>51,8</t>
  </si>
  <si>
    <t>49,5+57,2+121+75,9</t>
  </si>
  <si>
    <t>979012119R00</t>
  </si>
  <si>
    <t>Svislá doprava suti a vybouraných hmot svislá doprava suti na výšku do 3,5 m, příplatek za každých dalších i započatých 3,5 m výšky přes 3,5 m</t>
  </si>
  <si>
    <t>821-1</t>
  </si>
  <si>
    <t>s popřípadným nutným naložením do dopravního zařízení, s vyprázdněním dopravního zařízení na hromadu nebo do dopravního prostředku, vč. příplatku za každých dalších i započatých 3,5 m výšky nad 3,5 m,</t>
  </si>
  <si>
    <t>Odkaz na mn. položky pořadí 199 : 9,03414</t>
  </si>
  <si>
    <t>979951111R00</t>
  </si>
  <si>
    <t>Výkup kovů železný šrot, tloušťky do 4 mm</t>
  </si>
  <si>
    <t>Pro vyjádření výnosu ve prospěch zhotovitele je nutné jednotkovou cenu uvést se záporným znaménkem. (Získaná částka ponižuje náklad stavby.)</t>
  </si>
  <si>
    <t>Odkaz na dem. hmot. položky pořadí 71 : 0,02250</t>
  </si>
  <si>
    <t>Odkaz na dem. hmot. položky pořadí 72 : 0,02100</t>
  </si>
  <si>
    <t>Odkaz na dem. hmot. položky pořadí 91 : 0,25696</t>
  </si>
  <si>
    <t>Odkaz na dem. hmot. položky pořadí 92 : 0,97196</t>
  </si>
  <si>
    <t>Odkaz na dem. hmot. položky pořadí 94 : 0,99070</t>
  </si>
  <si>
    <t>Odkaz na dem. hmot. položky pořadí 95 : 0,08460</t>
  </si>
  <si>
    <t>Odkaz na dem. hmot. položky pořadí 105 : 0,08400</t>
  </si>
  <si>
    <t>Odkaz na dem. hmot. položky pořadí 106 : 0,07800</t>
  </si>
  <si>
    <t>Odkaz na dem. hmot. položky pořadí 107 : 0,17500</t>
  </si>
  <si>
    <t>Odkaz na dem. hmot. položky pořadí 108 : 0,05400</t>
  </si>
  <si>
    <t>Odkaz na dem. hmot. položky pořadí 117 : 0,01620</t>
  </si>
  <si>
    <t>Odkaz na dem. hmot. položky pořadí 118 : 0,13650</t>
  </si>
  <si>
    <t>Odkaz na dem. hmot. položky pořadí 160 : 0,56970</t>
  </si>
  <si>
    <t>979981104R00</t>
  </si>
  <si>
    <t>Odvoz a likvidace suti bez příměsí - kontejnerem do 9 t</t>
  </si>
  <si>
    <t>Odkaz na mn. položky pořadí 193 : 9,03414</t>
  </si>
  <si>
    <t>979990144R00</t>
  </si>
  <si>
    <t>Poplatek za skládku za uložení, minerální vata,  , skupina 17 06 04 z Katalogu odpadů</t>
  </si>
  <si>
    <t>kategorie 17 06 03 izolační materiály, které jsou, nebo obsahují nebezpečné látky</t>
  </si>
  <si>
    <t>Odkaz na dem. hmot. položky pořadí 34 : 4,00041</t>
  </si>
  <si>
    <t>979990191R00</t>
  </si>
  <si>
    <t>Poplatek za skládku za uložení, plastové výrobky,  , skupina 17 02 03 z Katalogu odpadů</t>
  </si>
  <si>
    <t>kategorie 17 02 03 plasty</t>
  </si>
  <si>
    <t>Odkaz na dem. hmot. položky pořadí 35 : 0,29446</t>
  </si>
  <si>
    <t>Odkaz na dem. hmot. položky pořadí 45 : 0,07815</t>
  </si>
  <si>
    <t>979087391R00</t>
  </si>
  <si>
    <t xml:space="preserve">Vodorovné přemístění suti nošením k místu nakládky příplatek za každých dalších i započatých 10 m vzdálenosti suti,  </t>
  </si>
  <si>
    <t>nebo vybouraných hmot nošením nebo přehazováním k místu nakládky přístupnému normálním dopravním prostředkům do 10 m,</t>
  </si>
  <si>
    <t>Odkaz na mn. položky pořadí 190 : 3,46112</t>
  </si>
  <si>
    <t>Odkaz na mn. položky pořadí 195 : 4,00041</t>
  </si>
  <si>
    <t>Odkaz na mn. položky pořadí 196 : 0,37261</t>
  </si>
  <si>
    <t>Odkaz na mn. položky pořadí 197 : 1,20000</t>
  </si>
  <si>
    <t xml:space="preserve"> - kalorimetrické počítadlo,</t>
  </si>
  <si>
    <t>- osazení periferních zařízení technologie MaR (čidla a akční členy)</t>
  </si>
  <si>
    <t>Drobný instalační materiál pro montáž sdělovacího vedení, spojovací materiál, konektory, štítky, vývodky, kabelový managment, atd.</t>
  </si>
  <si>
    <t>500</t>
  </si>
  <si>
    <t>220060470R00</t>
  </si>
  <si>
    <t>Provizorní zaslepení konce HDPE</t>
  </si>
  <si>
    <t>Odkaz na mn. položky pořadí 9 : 165,00000</t>
  </si>
  <si>
    <t>222085301R00</t>
  </si>
  <si>
    <t>Kalibrace trubky HDPE</t>
  </si>
  <si>
    <t>222085401R00</t>
  </si>
  <si>
    <t>Tlakování trubky HDPE</t>
  </si>
  <si>
    <t>222086000R00</t>
  </si>
  <si>
    <t>Přípravné práce pro kalibraci a tlakování chráničky HDPE</t>
  </si>
  <si>
    <t>M22-014</t>
  </si>
  <si>
    <t>Chránička HDPE 40/33 mm</t>
  </si>
  <si>
    <t>103,7+33,8+27,5</t>
  </si>
  <si>
    <t>460510021RT1</t>
  </si>
  <si>
    <t>Kabelový prostup z plast.trub, DN do 10,5 cm, včetně dodávky trub DN 70</t>
  </si>
  <si>
    <t>6*0,6</t>
  </si>
  <si>
    <t>Pro sdělovací kabely, chráničky HDPE 40/33 mm.</t>
  </si>
  <si>
    <t>(Dodávka včetně montáže.)</t>
  </si>
  <si>
    <t>78,4+4,9+6+5,3+19</t>
  </si>
  <si>
    <t>904      R02</t>
  </si>
  <si>
    <t>Hzs-zkousky v ramci montaz.praci, Topná zkouška</t>
  </si>
  <si>
    <t>VRN-VN-08</t>
  </si>
  <si>
    <t>Požární hlídka po dokončení svářečských prací</t>
  </si>
  <si>
    <t>VRN-VN-09</t>
  </si>
  <si>
    <t>Výrobní dokumentace OK</t>
  </si>
  <si>
    <t>VRN-VN-10</t>
  </si>
  <si>
    <t>Zkouška těsnosti dle ČSN 060310</t>
  </si>
  <si>
    <t>VRN-VN-11</t>
  </si>
  <si>
    <t>Označení štítky - popis zařízení, armatur a strojů</t>
  </si>
  <si>
    <t>U výrobků spojených se spotřebou energie, na které se vztahují požadavky na označování energetickými štítky a ekodesign bude doloženo splnění těchto požadavků (např. štítek, prohlášení o shodě, CE...)</t>
  </si>
  <si>
    <t>VRN-VN-12</t>
  </si>
  <si>
    <t>Označení potrubí podle ČSN 13 0072</t>
  </si>
  <si>
    <t>VRN-VN-13</t>
  </si>
  <si>
    <t>Odvzdušnění soustavy včetně koordinace s uživatelem napojených staveb na otopnou soustavu</t>
  </si>
  <si>
    <t>171156018500R</t>
  </si>
  <si>
    <t>Jeřáb automobilní GROWE TMS 475</t>
  </si>
  <si>
    <t>STROJ</t>
  </si>
  <si>
    <t>Stroj</t>
  </si>
  <si>
    <t>Nedokončená</t>
  </si>
  <si>
    <t>POL6_</t>
  </si>
  <si>
    <t>Jedná se o dodávku elektrické energie pro potřeby zhotovitele. Nejedná se o dodávku stroje.</t>
  </si>
  <si>
    <t>421473390200R</t>
  </si>
  <si>
    <t>Svářecí dieselagregát  MEZ  DG 321</t>
  </si>
  <si>
    <t>POL6_0</t>
  </si>
  <si>
    <t>00411 R</t>
  </si>
  <si>
    <t>Přípravné a průzkumné služby či práce</t>
  </si>
  <si>
    <t>005111020R</t>
  </si>
  <si>
    <t>Vytyčení stavby</t>
  </si>
  <si>
    <t>005111021R</t>
  </si>
  <si>
    <t>Vytyčení inženýrských sítí</t>
  </si>
  <si>
    <t>005121 R</t>
  </si>
  <si>
    <t>Zařízení staveniště</t>
  </si>
  <si>
    <t>Veškeré náklady spojené s vybudováním, provozem a odstraněním zařízení staveniště.</t>
  </si>
  <si>
    <t>005122 R</t>
  </si>
  <si>
    <t>Provozní vlivy</t>
  </si>
  <si>
    <t>Náklady na ztížené podmínky provádění tam, kde se vyskytují omezující vlivy konkrétního prostředí, které mají prokazatelný vliv na</t>
  </si>
  <si>
    <t>provádění stavebních prací, Jedná se zejména o náklady související s extrémními podmínkami místa provádění.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</si>
  <si>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</si>
  <si>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</si>
  <si>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</si>
  <si>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005122020R</t>
  </si>
  <si>
    <t xml:space="preserve">Silniční, železniční či kolejový provoz  </t>
  </si>
  <si>
    <t>005123 R</t>
  </si>
  <si>
    <t>Územní vlivy</t>
  </si>
  <si>
    <t>005124010R</t>
  </si>
  <si>
    <t>Koordinační činnost</t>
  </si>
  <si>
    <t>Koordinace stavebních a technologických dodávek stavby.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</si>
  <si>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</si>
  <si>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</si>
  <si>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</si>
  <si>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VRN-VN-07</t>
  </si>
  <si>
    <t>Vizuální kontrola svárů (ČSN EN ISO 17637 (051180)</t>
  </si>
  <si>
    <t>2 10</t>
  </si>
  <si>
    <t>Zajištění pravidelného úklidu všech řešených prostor včetně navazujících komunikačních a transp., prostor, včetně závěrečného úklidu stavby</t>
  </si>
  <si>
    <t>005211010R</t>
  </si>
  <si>
    <t>Předání a převzetí staveniště</t>
  </si>
  <si>
    <t>Náklady spojené s s předáním stavby, s vypracování oznámení změn a změnových listů, s převzetím staveniště, s kolaudací díla, apod.</t>
  </si>
  <si>
    <t>005211020R</t>
  </si>
  <si>
    <t>Ochrana stávaj. inženýrských sítí na staveništi</t>
  </si>
  <si>
    <t>005211080R</t>
  </si>
  <si>
    <t xml:space="preserve">Bezpečnostní a hygienická opatření na staveništi </t>
  </si>
  <si>
    <t>Náklady na ztížené podmínky bezpečnostních a hygienických opatření z důvodu extrémního místa provádění.</t>
  </si>
  <si>
    <t>005231040R</t>
  </si>
  <si>
    <t>Provozní řády</t>
  </si>
  <si>
    <t>005241020R</t>
  </si>
  <si>
    <t xml:space="preserve">Geodetické zaměření skutečného provedení  </t>
  </si>
  <si>
    <t>v rozsahu i pro vložení věcných břemen</t>
  </si>
  <si>
    <t>2 01</t>
  </si>
  <si>
    <t>Zpracování technologických postupů jednotlivých prací včetně průběžné aktualizace a odsouhlasení</t>
  </si>
  <si>
    <t>2 02</t>
  </si>
  <si>
    <t>Zpracování plánu BOZP včetně průběžné aktualizace a odsouhlasení</t>
  </si>
  <si>
    <t>Zpracování rizik, koordinace bezpečnostních opatření</t>
  </si>
  <si>
    <t>2 03</t>
  </si>
  <si>
    <t>Zpracování technologických postupů bouracích prací včetně vymezení ohroženého prostoru, podchycení a odsouhlasení navrženého řešení</t>
  </si>
  <si>
    <t>2 04</t>
  </si>
  <si>
    <t>D+M pomocné konstrukce zajištující ochranu osob stavby včetně veškerého přslušenství, doplňků,, kotevních a spojovacích prvků</t>
  </si>
  <si>
    <t>2 05</t>
  </si>
  <si>
    <t>D vystěhování a příprava řešeného prostoru k provádění stavebních úpravvčetně D+M zakrytí a zabezp., stávajících konstrukcí, předmětů a prvků před znečištěním, nebo porušením v průběhu stavebních úprav</t>
  </si>
  <si>
    <t>2 07</t>
  </si>
  <si>
    <t>Vymezení řešeného prostoru stavebního objektu a vymezení transportních tras stavebního materiálu</t>
  </si>
  <si>
    <t>2 08</t>
  </si>
  <si>
    <t>Opatření proti vstupu nepovolaných osob včetně veškerého příslušenství, kotevních a spojovacích prvků, povrchových úprav</t>
  </si>
  <si>
    <t>2 11</t>
  </si>
  <si>
    <t>Pomocné konstrukce zajištující ochranu osob stavby včetně veškerého přslušenství, doplňků, kotevních a spojovacích prvků</t>
  </si>
  <si>
    <t>2 12</t>
  </si>
  <si>
    <t>Zpracování plánu organizace výstavby</t>
  </si>
  <si>
    <t>2 14</t>
  </si>
  <si>
    <t>Fotodokumentace postupu prací - 2 x týdně, elektronicky</t>
  </si>
  <si>
    <t>2 15</t>
  </si>
  <si>
    <t>Předložení použité technologie a vzorků před konečnou montáží</t>
  </si>
  <si>
    <t>2 17</t>
  </si>
  <si>
    <t>Inženýrská činnost pro uvedení celého díla do užívání</t>
  </si>
  <si>
    <t>2 18</t>
  </si>
  <si>
    <t>Součinnost se správci jednotlivých inženýrských sítí a jejich dozory</t>
  </si>
  <si>
    <t>2 19</t>
  </si>
  <si>
    <t>Součinnost s integrovaným záchranným systémem (IZS)</t>
  </si>
  <si>
    <t>2 20</t>
  </si>
  <si>
    <t>Dokladová část k realizaci</t>
  </si>
  <si>
    <t>2 21</t>
  </si>
  <si>
    <t>Zaškolení obsluhy</t>
  </si>
  <si>
    <t>Městov Sokolov</t>
  </si>
  <si>
    <t>00259586</t>
  </si>
  <si>
    <t>Rokycanova 1929, Sokolov</t>
  </si>
  <si>
    <t>CZ 00259586</t>
  </si>
  <si>
    <t>356 01</t>
  </si>
  <si>
    <t>Sokolov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</si>
</sst>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20" fillId="0" borderId="0" xfId="0" applyNumberFormat="1" applyFont="1" applyAlignment="1">
      <alignment wrapText="1"/>
    </xf>
    <xf numFmtId="0" fontId="16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16" fillId="0" borderId="43" xfId="0" applyNumberFormat="1" applyFont="1" applyBorder="1" applyAlignment="1">
      <alignment horizontal="left" vertical="top" wrapText="1"/>
    </xf>
    <xf numFmtId="0" fontId="0" fillId="0" borderId="0" xfId="0"/>
    <xf numFmtId="0" fontId="0" fillId="0" borderId="0" xfId="0" applyAlignment="1">
      <alignment horizontal="righ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6" xfId="0" applyFont="1" applyBorder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49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no09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opLeftCell="A25" workbookViewId="0">
      <selection activeCell="J36" sqref="J36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2Sr/IKFXU8jBrQq4NEFb1YhGMtLwkcMIDc2zAs+dIrzZXwz9h/Tek8e6f9XfwvmbRLrG0UZEfmoOaapdpox93Q==" saltValue="NMadhYpiBgKSnpdBGrset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5"/>
  <sheetViews>
    <sheetView showGridLines="0" tabSelected="1" topLeftCell="B1" zoomScaleNormal="100" zoomScaleSheetLayoutView="75" workbookViewId="0">
      <selection activeCell="O12" sqref="O12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C5" s="266"/>
      <c r="D5" s="92" t="s">
        <v>1407</v>
      </c>
      <c r="E5" s="93"/>
      <c r="F5" s="93"/>
      <c r="G5" s="93"/>
      <c r="H5" s="267" t="s">
        <v>40</v>
      </c>
      <c r="I5" s="273" t="s">
        <v>1408</v>
      </c>
      <c r="J5" s="8"/>
    </row>
    <row r="6" spans="1:15" ht="15.75" customHeight="1" x14ac:dyDescent="0.2">
      <c r="A6" s="2"/>
      <c r="B6" s="28"/>
      <c r="C6" s="271"/>
      <c r="D6" s="86" t="s">
        <v>1409</v>
      </c>
      <c r="E6" s="94"/>
      <c r="F6" s="94"/>
      <c r="G6" s="94"/>
      <c r="H6" s="267" t="s">
        <v>34</v>
      </c>
      <c r="I6" s="274" t="s">
        <v>1410</v>
      </c>
      <c r="J6" s="8"/>
    </row>
    <row r="7" spans="1:15" ht="15.75" customHeight="1" x14ac:dyDescent="0.2">
      <c r="A7" s="2"/>
      <c r="B7" s="29"/>
      <c r="C7" s="272" t="s">
        <v>1411</v>
      </c>
      <c r="D7" s="270" t="s">
        <v>1412</v>
      </c>
      <c r="E7" s="95"/>
      <c r="F7" s="96"/>
      <c r="G7" s="96"/>
      <c r="H7" s="269"/>
      <c r="I7" s="268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SUMIF(F59:F91,A16,I59:I91)+SUMIF(F59:F91,"PSU",I59:I91)</f>
        <v>0</v>
      </c>
      <c r="J16" s="85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SUMIF(F59:F91,A17,I59:I91)</f>
        <v>0</v>
      </c>
      <c r="J17" s="85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SUMIF(F59:F91,A18,I59:I91)</f>
        <v>0</v>
      </c>
      <c r="J18" s="85"/>
    </row>
    <row r="19" spans="1:10" ht="23.25" customHeight="1" x14ac:dyDescent="0.2">
      <c r="A19" s="194" t="s">
        <v>133</v>
      </c>
      <c r="B19" s="38" t="s">
        <v>27</v>
      </c>
      <c r="C19" s="62"/>
      <c r="D19" s="63"/>
      <c r="E19" s="83"/>
      <c r="F19" s="84"/>
      <c r="G19" s="83"/>
      <c r="H19" s="84"/>
      <c r="I19" s="83">
        <f>SUMIF(F59:F91,A19,I59:I91)</f>
        <v>0</v>
      </c>
      <c r="J19" s="85"/>
    </row>
    <row r="20" spans="1:10" ht="23.25" customHeight="1" x14ac:dyDescent="0.2">
      <c r="A20" s="194" t="s">
        <v>134</v>
      </c>
      <c r="B20" s="38" t="s">
        <v>28</v>
      </c>
      <c r="C20" s="62"/>
      <c r="D20" s="63"/>
      <c r="E20" s="83"/>
      <c r="F20" s="84"/>
      <c r="G20" s="83"/>
      <c r="H20" s="84"/>
      <c r="I20" s="83">
        <f>SUMIF(F59:F91,A20,I59:I91)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58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'IO01 01 Pol'!AE574+'IO01 02 Pol'!AE639+'IO01 03 Pol'!AE43+'IO01 04 Pol'!AE70</f>
        <v>0</v>
      </c>
      <c r="G39" s="147">
        <f>'IO01 01 Pol'!AF574+'IO01 02 Pol'!AF639+'IO01 03 Pol'!AF43+'IO01 04 Pol'!AF70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/>
      <c r="C40" s="151" t="s">
        <v>46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">
      <c r="A41" s="134">
        <v>2</v>
      </c>
      <c r="B41" s="150" t="s">
        <v>47</v>
      </c>
      <c r="C41" s="151" t="s">
        <v>48</v>
      </c>
      <c r="D41" s="151"/>
      <c r="E41" s="151"/>
      <c r="F41" s="152">
        <f>'IO01 01 Pol'!AE574+'IO01 02 Pol'!AE639+'IO01 03 Pol'!AE43+'IO01 04 Pol'!AE70</f>
        <v>0</v>
      </c>
      <c r="G41" s="153">
        <f>'IO01 01 Pol'!AF574+'IO01 02 Pol'!AF639+'IO01 03 Pol'!AF43+'IO01 04 Pol'!AF70</f>
        <v>0</v>
      </c>
      <c r="H41" s="153">
        <f>(F41*SazbaDPH1/100)+(G41*SazbaDPH2/100)</f>
        <v>0</v>
      </c>
      <c r="I41" s="153">
        <f>F41+G41+H41</f>
        <v>0</v>
      </c>
      <c r="J41" s="154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5" t="s">
        <v>49</v>
      </c>
      <c r="C42" s="145" t="s">
        <v>50</v>
      </c>
      <c r="D42" s="145"/>
      <c r="E42" s="145"/>
      <c r="F42" s="156">
        <f>'IO01 01 Pol'!AE574</f>
        <v>0</v>
      </c>
      <c r="G42" s="148">
        <f>'IO01 01 Pol'!AF574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51</v>
      </c>
      <c r="C43" s="145" t="s">
        <v>52</v>
      </c>
      <c r="D43" s="145"/>
      <c r="E43" s="145"/>
      <c r="F43" s="156">
        <f>'IO01 02 Pol'!AE639</f>
        <v>0</v>
      </c>
      <c r="G43" s="148">
        <f>'IO01 02 Pol'!AF639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5" t="s">
        <v>53</v>
      </c>
      <c r="C44" s="145" t="s">
        <v>54</v>
      </c>
      <c r="D44" s="145"/>
      <c r="E44" s="145"/>
      <c r="F44" s="156">
        <f>'IO01 03 Pol'!AE43</f>
        <v>0</v>
      </c>
      <c r="G44" s="148">
        <f>'IO01 03 Pol'!AF43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55</v>
      </c>
      <c r="C45" s="145" t="s">
        <v>56</v>
      </c>
      <c r="D45" s="145"/>
      <c r="E45" s="145"/>
      <c r="F45" s="156">
        <f>'IO01 04 Pol'!AE70</f>
        <v>0</v>
      </c>
      <c r="G45" s="148">
        <f>'IO01 04 Pol'!AF70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/>
      <c r="B46" s="157" t="s">
        <v>57</v>
      </c>
      <c r="C46" s="158"/>
      <c r="D46" s="158"/>
      <c r="E46" s="159"/>
      <c r="F46" s="160">
        <f>SUMIF(A39:A45,"=1",F39:F45)</f>
        <v>0</v>
      </c>
      <c r="G46" s="161">
        <f>SUMIF(A39:A45,"=1",G39:G45)</f>
        <v>0</v>
      </c>
      <c r="H46" s="161">
        <f>SUMIF(A39:A45,"=1",H39:H45)</f>
        <v>0</v>
      </c>
      <c r="I46" s="161">
        <f>SUMIF(A39:A45,"=1",I39:I45)</f>
        <v>0</v>
      </c>
      <c r="J46" s="162">
        <f>SUMIF(A39:A45,"=1",J39:J45)</f>
        <v>0</v>
      </c>
    </row>
    <row r="48" spans="1:10" x14ac:dyDescent="0.2">
      <c r="A48" t="s">
        <v>59</v>
      </c>
      <c r="B48" t="s">
        <v>60</v>
      </c>
    </row>
    <row r="49" spans="1:10" x14ac:dyDescent="0.2">
      <c r="A49" t="s">
        <v>61</v>
      </c>
      <c r="B49" t="s">
        <v>62</v>
      </c>
    </row>
    <row r="50" spans="1:10" x14ac:dyDescent="0.2">
      <c r="A50" t="s">
        <v>63</v>
      </c>
      <c r="B50" t="s">
        <v>64</v>
      </c>
    </row>
    <row r="51" spans="1:10" x14ac:dyDescent="0.2">
      <c r="A51" t="s">
        <v>63</v>
      </c>
      <c r="B51" t="s">
        <v>65</v>
      </c>
    </row>
    <row r="52" spans="1:10" x14ac:dyDescent="0.2">
      <c r="A52" t="s">
        <v>63</v>
      </c>
      <c r="B52" t="s">
        <v>66</v>
      </c>
    </row>
    <row r="53" spans="1:10" x14ac:dyDescent="0.2">
      <c r="A53" t="s">
        <v>63</v>
      </c>
      <c r="B53" t="s">
        <v>67</v>
      </c>
    </row>
    <row r="56" spans="1:10" ht="15.75" x14ac:dyDescent="0.25">
      <c r="B56" s="173" t="s">
        <v>68</v>
      </c>
    </row>
    <row r="58" spans="1:10" ht="25.5" customHeight="1" x14ac:dyDescent="0.2">
      <c r="A58" s="175"/>
      <c r="B58" s="178" t="s">
        <v>17</v>
      </c>
      <c r="C58" s="178" t="s">
        <v>5</v>
      </c>
      <c r="D58" s="179"/>
      <c r="E58" s="179"/>
      <c r="F58" s="180" t="s">
        <v>69</v>
      </c>
      <c r="G58" s="180"/>
      <c r="H58" s="180"/>
      <c r="I58" s="180" t="s">
        <v>29</v>
      </c>
      <c r="J58" s="180" t="s">
        <v>0</v>
      </c>
    </row>
    <row r="59" spans="1:10" ht="36.75" customHeight="1" x14ac:dyDescent="0.2">
      <c r="A59" s="176"/>
      <c r="B59" s="181" t="s">
        <v>70</v>
      </c>
      <c r="C59" s="182" t="s">
        <v>71</v>
      </c>
      <c r="D59" s="183"/>
      <c r="E59" s="183"/>
      <c r="F59" s="190" t="s">
        <v>24</v>
      </c>
      <c r="G59" s="191"/>
      <c r="H59" s="191"/>
      <c r="I59" s="191">
        <f>'IO01 01 Pol'!G8</f>
        <v>0</v>
      </c>
      <c r="J59" s="187" t="str">
        <f>IF(I92=0,"",I59/I92*100)</f>
        <v/>
      </c>
    </row>
    <row r="60" spans="1:10" ht="36.75" customHeight="1" x14ac:dyDescent="0.2">
      <c r="A60" s="176"/>
      <c r="B60" s="181" t="s">
        <v>72</v>
      </c>
      <c r="C60" s="182" t="s">
        <v>73</v>
      </c>
      <c r="D60" s="183"/>
      <c r="E60" s="183"/>
      <c r="F60" s="190" t="s">
        <v>24</v>
      </c>
      <c r="G60" s="191"/>
      <c r="H60" s="191"/>
      <c r="I60" s="191">
        <f>'IO01 01 Pol'!G175</f>
        <v>0</v>
      </c>
      <c r="J60" s="187" t="str">
        <f>IF(I92=0,"",I60/I92*100)</f>
        <v/>
      </c>
    </row>
    <row r="61" spans="1:10" ht="36.75" customHeight="1" x14ac:dyDescent="0.2">
      <c r="A61" s="176"/>
      <c r="B61" s="181" t="s">
        <v>74</v>
      </c>
      <c r="C61" s="182" t="s">
        <v>75</v>
      </c>
      <c r="D61" s="183"/>
      <c r="E61" s="183"/>
      <c r="F61" s="190" t="s">
        <v>24</v>
      </c>
      <c r="G61" s="191"/>
      <c r="H61" s="191"/>
      <c r="I61" s="191">
        <f>'IO01 01 Pol'!G217</f>
        <v>0</v>
      </c>
      <c r="J61" s="187" t="str">
        <f>IF(I92=0,"",I61/I92*100)</f>
        <v/>
      </c>
    </row>
    <row r="62" spans="1:10" ht="36.75" customHeight="1" x14ac:dyDescent="0.2">
      <c r="A62" s="176"/>
      <c r="B62" s="181" t="s">
        <v>76</v>
      </c>
      <c r="C62" s="182" t="s">
        <v>77</v>
      </c>
      <c r="D62" s="183"/>
      <c r="E62" s="183"/>
      <c r="F62" s="190" t="s">
        <v>24</v>
      </c>
      <c r="G62" s="191"/>
      <c r="H62" s="191"/>
      <c r="I62" s="191">
        <f>'IO01 01 Pol'!G234+'IO01 02 Pol'!G8</f>
        <v>0</v>
      </c>
      <c r="J62" s="187" t="str">
        <f>IF(I92=0,"",I62/I92*100)</f>
        <v/>
      </c>
    </row>
    <row r="63" spans="1:10" ht="36.75" customHeight="1" x14ac:dyDescent="0.2">
      <c r="A63" s="176"/>
      <c r="B63" s="181" t="s">
        <v>78</v>
      </c>
      <c r="C63" s="182" t="s">
        <v>79</v>
      </c>
      <c r="D63" s="183"/>
      <c r="E63" s="183"/>
      <c r="F63" s="190" t="s">
        <v>24</v>
      </c>
      <c r="G63" s="191"/>
      <c r="H63" s="191"/>
      <c r="I63" s="191">
        <f>'IO01 01 Pol'!G249</f>
        <v>0</v>
      </c>
      <c r="J63" s="187" t="str">
        <f>IF(I92=0,"",I63/I92*100)</f>
        <v/>
      </c>
    </row>
    <row r="64" spans="1:10" ht="36.75" customHeight="1" x14ac:dyDescent="0.2">
      <c r="A64" s="176"/>
      <c r="B64" s="181" t="s">
        <v>80</v>
      </c>
      <c r="C64" s="182" t="s">
        <v>81</v>
      </c>
      <c r="D64" s="183"/>
      <c r="E64" s="183"/>
      <c r="F64" s="190" t="s">
        <v>24</v>
      </c>
      <c r="G64" s="191"/>
      <c r="H64" s="191"/>
      <c r="I64" s="191">
        <f>'IO01 01 Pol'!G261</f>
        <v>0</v>
      </c>
      <c r="J64" s="187" t="str">
        <f>IF(I92=0,"",I64/I92*100)</f>
        <v/>
      </c>
    </row>
    <row r="65" spans="1:10" ht="36.75" customHeight="1" x14ac:dyDescent="0.2">
      <c r="A65" s="176"/>
      <c r="B65" s="181" t="s">
        <v>82</v>
      </c>
      <c r="C65" s="182" t="s">
        <v>83</v>
      </c>
      <c r="D65" s="183"/>
      <c r="E65" s="183"/>
      <c r="F65" s="190" t="s">
        <v>24</v>
      </c>
      <c r="G65" s="191"/>
      <c r="H65" s="191"/>
      <c r="I65" s="191">
        <f>'IO01 01 Pol'!G304</f>
        <v>0</v>
      </c>
      <c r="J65" s="187" t="str">
        <f>IF(I92=0,"",I65/I92*100)</f>
        <v/>
      </c>
    </row>
    <row r="66" spans="1:10" ht="36.75" customHeight="1" x14ac:dyDescent="0.2">
      <c r="A66" s="176"/>
      <c r="B66" s="181" t="s">
        <v>84</v>
      </c>
      <c r="C66" s="182" t="s">
        <v>85</v>
      </c>
      <c r="D66" s="183"/>
      <c r="E66" s="183"/>
      <c r="F66" s="190" t="s">
        <v>24</v>
      </c>
      <c r="G66" s="191"/>
      <c r="H66" s="191"/>
      <c r="I66" s="191">
        <f>'IO01 02 Pol'!G14</f>
        <v>0</v>
      </c>
      <c r="J66" s="187" t="str">
        <f>IF(I92=0,"",I66/I92*100)</f>
        <v/>
      </c>
    </row>
    <row r="67" spans="1:10" ht="36.75" customHeight="1" x14ac:dyDescent="0.2">
      <c r="A67" s="176"/>
      <c r="B67" s="181" t="s">
        <v>86</v>
      </c>
      <c r="C67" s="182" t="s">
        <v>87</v>
      </c>
      <c r="D67" s="183"/>
      <c r="E67" s="183"/>
      <c r="F67" s="190" t="s">
        <v>24</v>
      </c>
      <c r="G67" s="191"/>
      <c r="H67" s="191"/>
      <c r="I67" s="191">
        <f>'IO01 02 Pol'!G45</f>
        <v>0</v>
      </c>
      <c r="J67" s="187" t="str">
        <f>IF(I92=0,"",I67/I92*100)</f>
        <v/>
      </c>
    </row>
    <row r="68" spans="1:10" ht="36.75" customHeight="1" x14ac:dyDescent="0.2">
      <c r="A68" s="176"/>
      <c r="B68" s="181" t="s">
        <v>88</v>
      </c>
      <c r="C68" s="182" t="s">
        <v>89</v>
      </c>
      <c r="D68" s="183"/>
      <c r="E68" s="183"/>
      <c r="F68" s="190" t="s">
        <v>24</v>
      </c>
      <c r="G68" s="191"/>
      <c r="H68" s="191"/>
      <c r="I68" s="191">
        <f>'IO01 01 Pol'!G331+'IO01 02 Pol'!G72</f>
        <v>0</v>
      </c>
      <c r="J68" s="187" t="str">
        <f>IF(I92=0,"",I68/I92*100)</f>
        <v/>
      </c>
    </row>
    <row r="69" spans="1:10" ht="36.75" customHeight="1" x14ac:dyDescent="0.2">
      <c r="A69" s="176"/>
      <c r="B69" s="181" t="s">
        <v>90</v>
      </c>
      <c r="C69" s="182" t="s">
        <v>91</v>
      </c>
      <c r="D69" s="183"/>
      <c r="E69" s="183"/>
      <c r="F69" s="190" t="s">
        <v>24</v>
      </c>
      <c r="G69" s="191"/>
      <c r="H69" s="191"/>
      <c r="I69" s="191">
        <f>'IO01 03 Pol'!G8</f>
        <v>0</v>
      </c>
      <c r="J69" s="187" t="str">
        <f>IF(I92=0,"",I69/I92*100)</f>
        <v/>
      </c>
    </row>
    <row r="70" spans="1:10" ht="36.75" customHeight="1" x14ac:dyDescent="0.2">
      <c r="A70" s="176"/>
      <c r="B70" s="181" t="s">
        <v>92</v>
      </c>
      <c r="C70" s="182" t="s">
        <v>93</v>
      </c>
      <c r="D70" s="183"/>
      <c r="E70" s="183"/>
      <c r="F70" s="190" t="s">
        <v>24</v>
      </c>
      <c r="G70" s="191"/>
      <c r="H70" s="191"/>
      <c r="I70" s="191">
        <f>'IO01 02 Pol'!G97</f>
        <v>0</v>
      </c>
      <c r="J70" s="187" t="str">
        <f>IF(I92=0,"",I70/I92*100)</f>
        <v/>
      </c>
    </row>
    <row r="71" spans="1:10" ht="36.75" customHeight="1" x14ac:dyDescent="0.2">
      <c r="A71" s="176"/>
      <c r="B71" s="181" t="s">
        <v>94</v>
      </c>
      <c r="C71" s="182" t="s">
        <v>95</v>
      </c>
      <c r="D71" s="183"/>
      <c r="E71" s="183"/>
      <c r="F71" s="190" t="s">
        <v>24</v>
      </c>
      <c r="G71" s="191"/>
      <c r="H71" s="191"/>
      <c r="I71" s="191">
        <f>'IO01 01 Pol'!G353</f>
        <v>0</v>
      </c>
      <c r="J71" s="187" t="str">
        <f>IF(I92=0,"",I71/I92*100)</f>
        <v/>
      </c>
    </row>
    <row r="72" spans="1:10" ht="36.75" customHeight="1" x14ac:dyDescent="0.2">
      <c r="A72" s="176"/>
      <c r="B72" s="181" t="s">
        <v>96</v>
      </c>
      <c r="C72" s="182" t="s">
        <v>97</v>
      </c>
      <c r="D72" s="183"/>
      <c r="E72" s="183"/>
      <c r="F72" s="190" t="s">
        <v>24</v>
      </c>
      <c r="G72" s="191"/>
      <c r="H72" s="191"/>
      <c r="I72" s="191">
        <f>'IO01 01 Pol'!G406</f>
        <v>0</v>
      </c>
      <c r="J72" s="187" t="str">
        <f>IF(I92=0,"",I72/I92*100)</f>
        <v/>
      </c>
    </row>
    <row r="73" spans="1:10" ht="36.75" customHeight="1" x14ac:dyDescent="0.2">
      <c r="A73" s="176"/>
      <c r="B73" s="181" t="s">
        <v>98</v>
      </c>
      <c r="C73" s="182" t="s">
        <v>99</v>
      </c>
      <c r="D73" s="183"/>
      <c r="E73" s="183"/>
      <c r="F73" s="190" t="s">
        <v>24</v>
      </c>
      <c r="G73" s="191"/>
      <c r="H73" s="191"/>
      <c r="I73" s="191">
        <f>'IO01 02 Pol'!G100</f>
        <v>0</v>
      </c>
      <c r="J73" s="187" t="str">
        <f>IF(I92=0,"",I73/I92*100)</f>
        <v/>
      </c>
    </row>
    <row r="74" spans="1:10" ht="36.75" customHeight="1" x14ac:dyDescent="0.2">
      <c r="A74" s="176"/>
      <c r="B74" s="181" t="s">
        <v>100</v>
      </c>
      <c r="C74" s="182" t="s">
        <v>101</v>
      </c>
      <c r="D74" s="183"/>
      <c r="E74" s="183"/>
      <c r="F74" s="190" t="s">
        <v>25</v>
      </c>
      <c r="G74" s="191"/>
      <c r="H74" s="191"/>
      <c r="I74" s="191">
        <f>'IO01 01 Pol'!G416</f>
        <v>0</v>
      </c>
      <c r="J74" s="187" t="str">
        <f>IF(I92=0,"",I74/I92*100)</f>
        <v/>
      </c>
    </row>
    <row r="75" spans="1:10" ht="36.75" customHeight="1" x14ac:dyDescent="0.2">
      <c r="A75" s="176"/>
      <c r="B75" s="181" t="s">
        <v>102</v>
      </c>
      <c r="C75" s="182" t="s">
        <v>103</v>
      </c>
      <c r="D75" s="183"/>
      <c r="E75" s="183"/>
      <c r="F75" s="190" t="s">
        <v>25</v>
      </c>
      <c r="G75" s="191"/>
      <c r="H75" s="191"/>
      <c r="I75" s="191">
        <f>'IO01 02 Pol'!G113</f>
        <v>0</v>
      </c>
      <c r="J75" s="187" t="str">
        <f>IF(I92=0,"",I75/I92*100)</f>
        <v/>
      </c>
    </row>
    <row r="76" spans="1:10" ht="36.75" customHeight="1" x14ac:dyDescent="0.2">
      <c r="A76" s="176"/>
      <c r="B76" s="181" t="s">
        <v>104</v>
      </c>
      <c r="C76" s="182" t="s">
        <v>105</v>
      </c>
      <c r="D76" s="183"/>
      <c r="E76" s="183"/>
      <c r="F76" s="190" t="s">
        <v>25</v>
      </c>
      <c r="G76" s="191"/>
      <c r="H76" s="191"/>
      <c r="I76" s="191">
        <f>'IO01 02 Pol'!G144</f>
        <v>0</v>
      </c>
      <c r="J76" s="187" t="str">
        <f>IF(I92=0,"",I76/I92*100)</f>
        <v/>
      </c>
    </row>
    <row r="77" spans="1:10" ht="36.75" customHeight="1" x14ac:dyDescent="0.2">
      <c r="A77" s="176"/>
      <c r="B77" s="181" t="s">
        <v>106</v>
      </c>
      <c r="C77" s="182" t="s">
        <v>107</v>
      </c>
      <c r="D77" s="183"/>
      <c r="E77" s="183"/>
      <c r="F77" s="190" t="s">
        <v>25</v>
      </c>
      <c r="G77" s="191"/>
      <c r="H77" s="191"/>
      <c r="I77" s="191">
        <f>'IO01 02 Pol'!G224</f>
        <v>0</v>
      </c>
      <c r="J77" s="187" t="str">
        <f>IF(I92=0,"",I77/I92*100)</f>
        <v/>
      </c>
    </row>
    <row r="78" spans="1:10" ht="36.75" customHeight="1" x14ac:dyDescent="0.2">
      <c r="A78" s="176"/>
      <c r="B78" s="181" t="s">
        <v>108</v>
      </c>
      <c r="C78" s="182" t="s">
        <v>109</v>
      </c>
      <c r="D78" s="183"/>
      <c r="E78" s="183"/>
      <c r="F78" s="190" t="s">
        <v>25</v>
      </c>
      <c r="G78" s="191"/>
      <c r="H78" s="191"/>
      <c r="I78" s="191">
        <f>'IO01 02 Pol'!G275</f>
        <v>0</v>
      </c>
      <c r="J78" s="187" t="str">
        <f>IF(I92=0,"",I78/I92*100)</f>
        <v/>
      </c>
    </row>
    <row r="79" spans="1:10" ht="36.75" customHeight="1" x14ac:dyDescent="0.2">
      <c r="A79" s="176"/>
      <c r="B79" s="181" t="s">
        <v>110</v>
      </c>
      <c r="C79" s="182" t="s">
        <v>111</v>
      </c>
      <c r="D79" s="183"/>
      <c r="E79" s="183"/>
      <c r="F79" s="190" t="s">
        <v>25</v>
      </c>
      <c r="G79" s="191"/>
      <c r="H79" s="191"/>
      <c r="I79" s="191">
        <f>'IO01 02 Pol'!G329</f>
        <v>0</v>
      </c>
      <c r="J79" s="187" t="str">
        <f>IF(I92=0,"",I79/I92*100)</f>
        <v/>
      </c>
    </row>
    <row r="80" spans="1:10" ht="36.75" customHeight="1" x14ac:dyDescent="0.2">
      <c r="A80" s="176"/>
      <c r="B80" s="181" t="s">
        <v>112</v>
      </c>
      <c r="C80" s="182" t="s">
        <v>113</v>
      </c>
      <c r="D80" s="183"/>
      <c r="E80" s="183"/>
      <c r="F80" s="190" t="s">
        <v>25</v>
      </c>
      <c r="G80" s="191"/>
      <c r="H80" s="191"/>
      <c r="I80" s="191">
        <f>'IO01 02 Pol'!G452</f>
        <v>0</v>
      </c>
      <c r="J80" s="187" t="str">
        <f>IF(I92=0,"",I80/I92*100)</f>
        <v/>
      </c>
    </row>
    <row r="81" spans="1:10" ht="36.75" customHeight="1" x14ac:dyDescent="0.2">
      <c r="A81" s="176"/>
      <c r="B81" s="181" t="s">
        <v>114</v>
      </c>
      <c r="C81" s="182" t="s">
        <v>115</v>
      </c>
      <c r="D81" s="183"/>
      <c r="E81" s="183"/>
      <c r="F81" s="190" t="s">
        <v>25</v>
      </c>
      <c r="G81" s="191"/>
      <c r="H81" s="191"/>
      <c r="I81" s="191">
        <f>'IO01 01 Pol'!G453</f>
        <v>0</v>
      </c>
      <c r="J81" s="187" t="str">
        <f>IF(I92=0,"",I81/I92*100)</f>
        <v/>
      </c>
    </row>
    <row r="82" spans="1:10" ht="36.75" customHeight="1" x14ac:dyDescent="0.2">
      <c r="A82" s="176"/>
      <c r="B82" s="181" t="s">
        <v>116</v>
      </c>
      <c r="C82" s="182" t="s">
        <v>117</v>
      </c>
      <c r="D82" s="183"/>
      <c r="E82" s="183"/>
      <c r="F82" s="190" t="s">
        <v>25</v>
      </c>
      <c r="G82" s="191"/>
      <c r="H82" s="191"/>
      <c r="I82" s="191">
        <f>'IO01 01 Pol'!G490</f>
        <v>0</v>
      </c>
      <c r="J82" s="187" t="str">
        <f>IF(I92=0,"",I82/I92*100)</f>
        <v/>
      </c>
    </row>
    <row r="83" spans="1:10" ht="36.75" customHeight="1" x14ac:dyDescent="0.2">
      <c r="A83" s="176"/>
      <c r="B83" s="181" t="s">
        <v>118</v>
      </c>
      <c r="C83" s="182" t="s">
        <v>119</v>
      </c>
      <c r="D83" s="183"/>
      <c r="E83" s="183"/>
      <c r="F83" s="190" t="s">
        <v>25</v>
      </c>
      <c r="G83" s="191"/>
      <c r="H83" s="191"/>
      <c r="I83" s="191">
        <f>'IO01 02 Pol'!G461</f>
        <v>0</v>
      </c>
      <c r="J83" s="187" t="str">
        <f>IF(I92=0,"",I83/I92*100)</f>
        <v/>
      </c>
    </row>
    <row r="84" spans="1:10" ht="36.75" customHeight="1" x14ac:dyDescent="0.2">
      <c r="A84" s="176"/>
      <c r="B84" s="181" t="s">
        <v>120</v>
      </c>
      <c r="C84" s="182" t="s">
        <v>121</v>
      </c>
      <c r="D84" s="183"/>
      <c r="E84" s="183"/>
      <c r="F84" s="190" t="s">
        <v>26</v>
      </c>
      <c r="G84" s="191"/>
      <c r="H84" s="191"/>
      <c r="I84" s="191">
        <f>'IO01 02 Pol'!G476</f>
        <v>0</v>
      </c>
      <c r="J84" s="187" t="str">
        <f>IF(I92=0,"",I84/I92*100)</f>
        <v/>
      </c>
    </row>
    <row r="85" spans="1:10" ht="36.75" customHeight="1" x14ac:dyDescent="0.2">
      <c r="A85" s="176"/>
      <c r="B85" s="181" t="s">
        <v>122</v>
      </c>
      <c r="C85" s="182" t="s">
        <v>123</v>
      </c>
      <c r="D85" s="183"/>
      <c r="E85" s="183"/>
      <c r="F85" s="190" t="s">
        <v>26</v>
      </c>
      <c r="G85" s="191"/>
      <c r="H85" s="191"/>
      <c r="I85" s="191">
        <f>'IO01 02 Pol'!G501+'IO01 03 Pol'!G12</f>
        <v>0</v>
      </c>
      <c r="J85" s="187" t="str">
        <f>IF(I92=0,"",I85/I92*100)</f>
        <v/>
      </c>
    </row>
    <row r="86" spans="1:10" ht="36.75" customHeight="1" x14ac:dyDescent="0.2">
      <c r="A86" s="176"/>
      <c r="B86" s="181" t="s">
        <v>124</v>
      </c>
      <c r="C86" s="182" t="s">
        <v>125</v>
      </c>
      <c r="D86" s="183"/>
      <c r="E86" s="183"/>
      <c r="F86" s="190" t="s">
        <v>26</v>
      </c>
      <c r="G86" s="191"/>
      <c r="H86" s="191"/>
      <c r="I86" s="191">
        <f>'IO01 02 Pol'!G504+'IO01 03 Pol'!G15</f>
        <v>0</v>
      </c>
      <c r="J86" s="187" t="str">
        <f>IF(I92=0,"",I86/I92*100)</f>
        <v/>
      </c>
    </row>
    <row r="87" spans="1:10" ht="36.75" customHeight="1" x14ac:dyDescent="0.2">
      <c r="A87" s="176"/>
      <c r="B87" s="181" t="s">
        <v>126</v>
      </c>
      <c r="C87" s="182" t="s">
        <v>127</v>
      </c>
      <c r="D87" s="183"/>
      <c r="E87" s="183"/>
      <c r="F87" s="190" t="s">
        <v>26</v>
      </c>
      <c r="G87" s="191"/>
      <c r="H87" s="191"/>
      <c r="I87" s="191">
        <f>'IO01 02 Pol'!G509</f>
        <v>0</v>
      </c>
      <c r="J87" s="187" t="str">
        <f>IF(I92=0,"",I87/I92*100)</f>
        <v/>
      </c>
    </row>
    <row r="88" spans="1:10" ht="36.75" customHeight="1" x14ac:dyDescent="0.2">
      <c r="A88" s="176"/>
      <c r="B88" s="181" t="s">
        <v>128</v>
      </c>
      <c r="C88" s="182" t="s">
        <v>129</v>
      </c>
      <c r="D88" s="183"/>
      <c r="E88" s="183"/>
      <c r="F88" s="190" t="s">
        <v>26</v>
      </c>
      <c r="G88" s="191"/>
      <c r="H88" s="191"/>
      <c r="I88" s="191">
        <f>'IO01 01 Pol'!G512+'IO01 02 Pol'!G566+'IO01 03 Pol'!G31</f>
        <v>0</v>
      </c>
      <c r="J88" s="187" t="str">
        <f>IF(I92=0,"",I88/I92*100)</f>
        <v/>
      </c>
    </row>
    <row r="89" spans="1:10" ht="36.75" customHeight="1" x14ac:dyDescent="0.2">
      <c r="A89" s="176"/>
      <c r="B89" s="181" t="s">
        <v>130</v>
      </c>
      <c r="C89" s="182" t="s">
        <v>131</v>
      </c>
      <c r="D89" s="183"/>
      <c r="E89" s="183"/>
      <c r="F89" s="190" t="s">
        <v>132</v>
      </c>
      <c r="G89" s="191"/>
      <c r="H89" s="191"/>
      <c r="I89" s="191">
        <f>'IO01 01 Pol'!G516+'IO01 02 Pol'!G587</f>
        <v>0</v>
      </c>
      <c r="J89" s="187" t="str">
        <f>IF(I92=0,"",I89/I92*100)</f>
        <v/>
      </c>
    </row>
    <row r="90" spans="1:10" ht="36.75" customHeight="1" x14ac:dyDescent="0.2">
      <c r="A90" s="176"/>
      <c r="B90" s="181" t="s">
        <v>133</v>
      </c>
      <c r="C90" s="182" t="s">
        <v>27</v>
      </c>
      <c r="D90" s="183"/>
      <c r="E90" s="183"/>
      <c r="F90" s="190" t="s">
        <v>133</v>
      </c>
      <c r="G90" s="191"/>
      <c r="H90" s="191"/>
      <c r="I90" s="191">
        <f>'IO01 04 Pol'!G8</f>
        <v>0</v>
      </c>
      <c r="J90" s="187" t="str">
        <f>IF(I92=0,"",I90/I92*100)</f>
        <v/>
      </c>
    </row>
    <row r="91" spans="1:10" ht="36.75" customHeight="1" x14ac:dyDescent="0.2">
      <c r="A91" s="176"/>
      <c r="B91" s="181" t="s">
        <v>134</v>
      </c>
      <c r="C91" s="182" t="s">
        <v>28</v>
      </c>
      <c r="D91" s="183"/>
      <c r="E91" s="183"/>
      <c r="F91" s="190" t="s">
        <v>134</v>
      </c>
      <c r="G91" s="191"/>
      <c r="H91" s="191"/>
      <c r="I91" s="191">
        <f>'IO01 01 Pol'!G569+'IO01 02 Pol'!G634+'IO01 03 Pol'!G38+'IO01 04 Pol'!G40</f>
        <v>0</v>
      </c>
      <c r="J91" s="187" t="str">
        <f>IF(I92=0,"",I91/I92*100)</f>
        <v/>
      </c>
    </row>
    <row r="92" spans="1:10" ht="25.5" customHeight="1" x14ac:dyDescent="0.2">
      <c r="A92" s="177"/>
      <c r="B92" s="184" t="s">
        <v>1</v>
      </c>
      <c r="C92" s="185"/>
      <c r="D92" s="186"/>
      <c r="E92" s="186"/>
      <c r="F92" s="192"/>
      <c r="G92" s="193"/>
      <c r="H92" s="193"/>
      <c r="I92" s="193">
        <f>SUM(I59:I91)</f>
        <v>0</v>
      </c>
      <c r="J92" s="188">
        <f>SUM(J59:J91)</f>
        <v>0</v>
      </c>
    </row>
    <row r="93" spans="1:10" x14ac:dyDescent="0.2">
      <c r="F93" s="133"/>
      <c r="G93" s="133"/>
      <c r="H93" s="133"/>
      <c r="I93" s="133"/>
      <c r="J93" s="189"/>
    </row>
    <row r="94" spans="1:10" x14ac:dyDescent="0.2">
      <c r="F94" s="133"/>
      <c r="G94" s="133"/>
      <c r="H94" s="133"/>
      <c r="I94" s="133"/>
      <c r="J94" s="189"/>
    </row>
    <row r="95" spans="1:10" x14ac:dyDescent="0.2">
      <c r="F95" s="133"/>
      <c r="G95" s="133"/>
      <c r="H95" s="133"/>
      <c r="I95" s="133"/>
      <c r="J95" s="189"/>
    </row>
  </sheetData>
  <sheetProtection algorithmName="SHA-512" hashValue="G927QC57NCJHvTT8mGoLD0hBayWjWgwMqhq5TaQDlqbDeO9CogGpQA5pojinm/UmH3Ek7nTNlZRQj8Hfns7sjg==" saltValue="xZRtPycHnWQsIGgOBw4Ce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2">
    <mergeCell ref="C91:E91"/>
    <mergeCell ref="D5:G5"/>
    <mergeCell ref="D6:G6"/>
    <mergeCell ref="E7:G7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66:E66"/>
    <mergeCell ref="C67:E67"/>
    <mergeCell ref="C68:E68"/>
    <mergeCell ref="C69:E69"/>
    <mergeCell ref="C70:E70"/>
    <mergeCell ref="C61:E61"/>
    <mergeCell ref="C62:E62"/>
    <mergeCell ref="C63:E63"/>
    <mergeCell ref="C64:E64"/>
    <mergeCell ref="C65:E65"/>
    <mergeCell ref="C44:E44"/>
    <mergeCell ref="C45:E45"/>
    <mergeCell ref="B46:E46"/>
    <mergeCell ref="C59:E59"/>
    <mergeCell ref="C60:E60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aXH6YTRTv8ji10+MqHYHQxbLJ7SwTWGHGgUX4WgmqhQzBQASgUL5eD8Zid/x8FZ9LeiC6sYEnkT3Vyj3/iJBLQ==" saltValue="+b9+x8eb1m/2NVQqCbB7F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CC7F0-5CAC-47F3-8E62-7FE48995C8A1}">
  <sheetPr>
    <outlinePr summaryBelow="0"/>
  </sheetPr>
  <dimension ref="A1:BH5000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135</v>
      </c>
      <c r="B1" s="195"/>
      <c r="C1" s="195"/>
      <c r="D1" s="195"/>
      <c r="E1" s="195"/>
      <c r="F1" s="195"/>
      <c r="G1" s="195"/>
      <c r="AG1" t="s">
        <v>136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137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49</v>
      </c>
      <c r="C4" s="202" t="s">
        <v>50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163</v>
      </c>
      <c r="B8" s="230" t="s">
        <v>70</v>
      </c>
      <c r="C8" s="247" t="s">
        <v>71</v>
      </c>
      <c r="D8" s="231"/>
      <c r="E8" s="232"/>
      <c r="F8" s="233"/>
      <c r="G8" s="233">
        <f>SUMIF(AG9:AG174,"&lt;&gt;NOR",G9:G174)</f>
        <v>0</v>
      </c>
      <c r="H8" s="233"/>
      <c r="I8" s="233">
        <f>SUM(I9:I174)</f>
        <v>0</v>
      </c>
      <c r="J8" s="233"/>
      <c r="K8" s="233">
        <f>SUM(K9:K174)</f>
        <v>0</v>
      </c>
      <c r="L8" s="233"/>
      <c r="M8" s="233">
        <f>SUM(M9:M174)</f>
        <v>0</v>
      </c>
      <c r="N8" s="232"/>
      <c r="O8" s="232">
        <f>SUM(O9:O174)</f>
        <v>182.09</v>
      </c>
      <c r="P8" s="232"/>
      <c r="Q8" s="232">
        <f>SUM(Q9:Q174)</f>
        <v>34.43</v>
      </c>
      <c r="R8" s="233"/>
      <c r="S8" s="233"/>
      <c r="T8" s="234"/>
      <c r="U8" s="228"/>
      <c r="V8" s="228">
        <f>SUM(V9:V174)</f>
        <v>1242.3400000000001</v>
      </c>
      <c r="W8" s="228"/>
      <c r="X8" s="228"/>
      <c r="Y8" s="228"/>
      <c r="AG8" t="s">
        <v>164</v>
      </c>
    </row>
    <row r="9" spans="1:60" ht="22.5" outlineLevel="1" x14ac:dyDescent="0.2">
      <c r="A9" s="236">
        <v>1</v>
      </c>
      <c r="B9" s="237" t="s">
        <v>165</v>
      </c>
      <c r="C9" s="248" t="s">
        <v>166</v>
      </c>
      <c r="D9" s="238" t="s">
        <v>167</v>
      </c>
      <c r="E9" s="239">
        <v>17.8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0.11</v>
      </c>
      <c r="Q9" s="239">
        <f>ROUND(E9*P9,2)</f>
        <v>1.96</v>
      </c>
      <c r="R9" s="241" t="s">
        <v>168</v>
      </c>
      <c r="S9" s="241" t="s">
        <v>169</v>
      </c>
      <c r="T9" s="242" t="s">
        <v>169</v>
      </c>
      <c r="U9" s="220">
        <v>0.21029999999999999</v>
      </c>
      <c r="V9" s="220">
        <f>ROUND(E9*U9,2)</f>
        <v>3.74</v>
      </c>
      <c r="W9" s="220"/>
      <c r="X9" s="220" t="s">
        <v>170</v>
      </c>
      <c r="Y9" s="220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9" t="s">
        <v>173</v>
      </c>
      <c r="D10" s="243"/>
      <c r="E10" s="243"/>
      <c r="F10" s="243"/>
      <c r="G10" s="243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50" t="s">
        <v>175</v>
      </c>
      <c r="D11" s="224"/>
      <c r="E11" s="225">
        <v>17.8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176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1" x14ac:dyDescent="0.2">
      <c r="A12" s="236">
        <v>2</v>
      </c>
      <c r="B12" s="237" t="s">
        <v>177</v>
      </c>
      <c r="C12" s="248" t="s">
        <v>178</v>
      </c>
      <c r="D12" s="238" t="s">
        <v>167</v>
      </c>
      <c r="E12" s="239">
        <v>40</v>
      </c>
      <c r="F12" s="240"/>
      <c r="G12" s="241">
        <f>ROUND(E12*F12,2)</f>
        <v>0</v>
      </c>
      <c r="H12" s="240"/>
      <c r="I12" s="241">
        <f>ROUND(E12*H12,2)</f>
        <v>0</v>
      </c>
      <c r="J12" s="240"/>
      <c r="K12" s="241">
        <f>ROUND(E12*J12,2)</f>
        <v>0</v>
      </c>
      <c r="L12" s="241">
        <v>21</v>
      </c>
      <c r="M12" s="241">
        <f>G12*(1+L12/100)</f>
        <v>0</v>
      </c>
      <c r="N12" s="239">
        <v>0</v>
      </c>
      <c r="O12" s="239">
        <f>ROUND(E12*N12,2)</f>
        <v>0</v>
      </c>
      <c r="P12" s="239">
        <v>0.33</v>
      </c>
      <c r="Q12" s="239">
        <f>ROUND(E12*P12,2)</f>
        <v>13.2</v>
      </c>
      <c r="R12" s="241" t="s">
        <v>168</v>
      </c>
      <c r="S12" s="241" t="s">
        <v>169</v>
      </c>
      <c r="T12" s="242" t="s">
        <v>169</v>
      </c>
      <c r="U12" s="220">
        <v>0.52649999999999997</v>
      </c>
      <c r="V12" s="220">
        <f>ROUND(E12*U12,2)</f>
        <v>21.06</v>
      </c>
      <c r="W12" s="220"/>
      <c r="X12" s="220" t="s">
        <v>170</v>
      </c>
      <c r="Y12" s="220" t="s">
        <v>171</v>
      </c>
      <c r="Z12" s="210"/>
      <c r="AA12" s="210"/>
      <c r="AB12" s="210"/>
      <c r="AC12" s="210"/>
      <c r="AD12" s="210"/>
      <c r="AE12" s="210"/>
      <c r="AF12" s="210"/>
      <c r="AG12" s="210" t="s">
        <v>172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17"/>
      <c r="B13" s="218"/>
      <c r="C13" s="249" t="s">
        <v>173</v>
      </c>
      <c r="D13" s="243"/>
      <c r="E13" s="243"/>
      <c r="F13" s="243"/>
      <c r="G13" s="243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174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0" t="s">
        <v>179</v>
      </c>
      <c r="D14" s="224"/>
      <c r="E14" s="225">
        <v>35.6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176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17"/>
      <c r="B15" s="218"/>
      <c r="C15" s="250" t="s">
        <v>180</v>
      </c>
      <c r="D15" s="224"/>
      <c r="E15" s="225">
        <v>4.4000000000000004</v>
      </c>
      <c r="F15" s="220"/>
      <c r="G15" s="220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176</v>
      </c>
      <c r="AH15" s="210">
        <v>5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1" x14ac:dyDescent="0.2">
      <c r="A16" s="236">
        <v>3</v>
      </c>
      <c r="B16" s="237" t="s">
        <v>181</v>
      </c>
      <c r="C16" s="248" t="s">
        <v>182</v>
      </c>
      <c r="D16" s="238" t="s">
        <v>167</v>
      </c>
      <c r="E16" s="239">
        <v>2.2000000000000002</v>
      </c>
      <c r="F16" s="240"/>
      <c r="G16" s="241">
        <f>ROUND(E16*F16,2)</f>
        <v>0</v>
      </c>
      <c r="H16" s="240"/>
      <c r="I16" s="241">
        <f>ROUND(E16*H16,2)</f>
        <v>0</v>
      </c>
      <c r="J16" s="240"/>
      <c r="K16" s="241">
        <f>ROUND(E16*J16,2)</f>
        <v>0</v>
      </c>
      <c r="L16" s="241">
        <v>21</v>
      </c>
      <c r="M16" s="241">
        <f>G16*(1+L16/100)</f>
        <v>0</v>
      </c>
      <c r="N16" s="239">
        <v>0</v>
      </c>
      <c r="O16" s="239">
        <f>ROUND(E16*N16,2)</f>
        <v>0</v>
      </c>
      <c r="P16" s="239">
        <v>0.36</v>
      </c>
      <c r="Q16" s="239">
        <f>ROUND(E16*P16,2)</f>
        <v>0.79</v>
      </c>
      <c r="R16" s="241" t="s">
        <v>168</v>
      </c>
      <c r="S16" s="241" t="s">
        <v>169</v>
      </c>
      <c r="T16" s="242" t="s">
        <v>169</v>
      </c>
      <c r="U16" s="220">
        <v>1.2270000000000001</v>
      </c>
      <c r="V16" s="220">
        <f>ROUND(E16*U16,2)</f>
        <v>2.7</v>
      </c>
      <c r="W16" s="220"/>
      <c r="X16" s="220" t="s">
        <v>170</v>
      </c>
      <c r="Y16" s="220" t="s">
        <v>171</v>
      </c>
      <c r="Z16" s="210"/>
      <c r="AA16" s="210"/>
      <c r="AB16" s="210"/>
      <c r="AC16" s="210"/>
      <c r="AD16" s="210"/>
      <c r="AE16" s="210"/>
      <c r="AF16" s="210"/>
      <c r="AG16" s="210" t="s">
        <v>172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49" t="s">
        <v>173</v>
      </c>
      <c r="D17" s="243"/>
      <c r="E17" s="243"/>
      <c r="F17" s="243"/>
      <c r="G17" s="243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174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0" t="s">
        <v>183</v>
      </c>
      <c r="D18" s="224"/>
      <c r="E18" s="225">
        <v>2.2000000000000002</v>
      </c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176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36">
        <v>4</v>
      </c>
      <c r="B19" s="237" t="s">
        <v>184</v>
      </c>
      <c r="C19" s="248" t="s">
        <v>185</v>
      </c>
      <c r="D19" s="238" t="s">
        <v>186</v>
      </c>
      <c r="E19" s="239">
        <v>48</v>
      </c>
      <c r="F19" s="240"/>
      <c r="G19" s="241">
        <f>ROUND(E19*F19,2)</f>
        <v>0</v>
      </c>
      <c r="H19" s="240"/>
      <c r="I19" s="241">
        <f>ROUND(E19*H19,2)</f>
        <v>0</v>
      </c>
      <c r="J19" s="240"/>
      <c r="K19" s="241">
        <f>ROUND(E19*J19,2)</f>
        <v>0</v>
      </c>
      <c r="L19" s="241">
        <v>21</v>
      </c>
      <c r="M19" s="241">
        <f>G19*(1+L19/100)</f>
        <v>0</v>
      </c>
      <c r="N19" s="239">
        <v>0</v>
      </c>
      <c r="O19" s="239">
        <f>ROUND(E19*N19,2)</f>
        <v>0</v>
      </c>
      <c r="P19" s="239">
        <v>0</v>
      </c>
      <c r="Q19" s="239">
        <f>ROUND(E19*P19,2)</f>
        <v>0</v>
      </c>
      <c r="R19" s="241" t="s">
        <v>187</v>
      </c>
      <c r="S19" s="241" t="s">
        <v>169</v>
      </c>
      <c r="T19" s="242" t="s">
        <v>169</v>
      </c>
      <c r="U19" s="220">
        <v>0.20300000000000001</v>
      </c>
      <c r="V19" s="220">
        <f>ROUND(E19*U19,2)</f>
        <v>9.74</v>
      </c>
      <c r="W19" s="220"/>
      <c r="X19" s="220" t="s">
        <v>170</v>
      </c>
      <c r="Y19" s="220" t="s">
        <v>171</v>
      </c>
      <c r="Z19" s="210"/>
      <c r="AA19" s="210"/>
      <c r="AB19" s="210"/>
      <c r="AC19" s="210"/>
      <c r="AD19" s="210"/>
      <c r="AE19" s="210"/>
      <c r="AF19" s="210"/>
      <c r="AG19" s="210" t="s">
        <v>188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2" x14ac:dyDescent="0.2">
      <c r="A20" s="217"/>
      <c r="B20" s="218"/>
      <c r="C20" s="251" t="s">
        <v>189</v>
      </c>
      <c r="D20" s="245"/>
      <c r="E20" s="245"/>
      <c r="F20" s="245"/>
      <c r="G20" s="245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190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44" t="str">
        <f>C20</f>
        <v>na vzdálenost od hladiny vody v jímce po výšku roviny proložené osou nejvyššího bodu výtlačného potrubí. Včetně odpadní potrubí v délce do 20 m.</v>
      </c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0" t="s">
        <v>191</v>
      </c>
      <c r="D21" s="224"/>
      <c r="E21" s="225">
        <v>48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176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36">
        <v>5</v>
      </c>
      <c r="B22" s="237" t="s">
        <v>192</v>
      </c>
      <c r="C22" s="248" t="s">
        <v>193</v>
      </c>
      <c r="D22" s="238" t="s">
        <v>194</v>
      </c>
      <c r="E22" s="239">
        <v>90</v>
      </c>
      <c r="F22" s="240"/>
      <c r="G22" s="241">
        <f>ROUND(E22*F22,2)</f>
        <v>0</v>
      </c>
      <c r="H22" s="240"/>
      <c r="I22" s="241">
        <f>ROUND(E22*H22,2)</f>
        <v>0</v>
      </c>
      <c r="J22" s="240"/>
      <c r="K22" s="241">
        <f>ROUND(E22*J22,2)</f>
        <v>0</v>
      </c>
      <c r="L22" s="241">
        <v>21</v>
      </c>
      <c r="M22" s="241">
        <f>G22*(1+L22/100)</f>
        <v>0</v>
      </c>
      <c r="N22" s="239">
        <v>0</v>
      </c>
      <c r="O22" s="239">
        <f>ROUND(E22*N22,2)</f>
        <v>0</v>
      </c>
      <c r="P22" s="239">
        <v>0</v>
      </c>
      <c r="Q22" s="239">
        <f>ROUND(E22*P22,2)</f>
        <v>0</v>
      </c>
      <c r="R22" s="241" t="s">
        <v>187</v>
      </c>
      <c r="S22" s="241" t="s">
        <v>169</v>
      </c>
      <c r="T22" s="242" t="s">
        <v>169</v>
      </c>
      <c r="U22" s="220">
        <v>0</v>
      </c>
      <c r="V22" s="220">
        <f>ROUND(E22*U22,2)</f>
        <v>0</v>
      </c>
      <c r="W22" s="220"/>
      <c r="X22" s="220" t="s">
        <v>170</v>
      </c>
      <c r="Y22" s="220" t="s">
        <v>171</v>
      </c>
      <c r="Z22" s="210"/>
      <c r="AA22" s="210"/>
      <c r="AB22" s="210"/>
      <c r="AC22" s="210"/>
      <c r="AD22" s="210"/>
      <c r="AE22" s="210"/>
      <c r="AF22" s="210"/>
      <c r="AG22" s="210" t="s">
        <v>188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2" x14ac:dyDescent="0.2">
      <c r="A23" s="217"/>
      <c r="B23" s="218"/>
      <c r="C23" s="251" t="s">
        <v>195</v>
      </c>
      <c r="D23" s="245"/>
      <c r="E23" s="245"/>
      <c r="F23" s="245"/>
      <c r="G23" s="245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44" t="str">
        <f>C23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50" t="s">
        <v>196</v>
      </c>
      <c r="D24" s="224"/>
      <c r="E24" s="225">
        <v>90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176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6">
        <v>6</v>
      </c>
      <c r="B25" s="237" t="s">
        <v>197</v>
      </c>
      <c r="C25" s="248" t="s">
        <v>198</v>
      </c>
      <c r="D25" s="238" t="s">
        <v>199</v>
      </c>
      <c r="E25" s="239">
        <v>4.5999999999999996</v>
      </c>
      <c r="F25" s="240"/>
      <c r="G25" s="241">
        <f>ROUND(E25*F25,2)</f>
        <v>0</v>
      </c>
      <c r="H25" s="240"/>
      <c r="I25" s="241">
        <f>ROUND(E25*H25,2)</f>
        <v>0</v>
      </c>
      <c r="J25" s="240"/>
      <c r="K25" s="241">
        <f>ROUND(E25*J25,2)</f>
        <v>0</v>
      </c>
      <c r="L25" s="241">
        <v>21</v>
      </c>
      <c r="M25" s="241">
        <f>G25*(1+L25/100)</f>
        <v>0</v>
      </c>
      <c r="N25" s="239">
        <v>8.6800000000000002E-3</v>
      </c>
      <c r="O25" s="239">
        <f>ROUND(E25*N25,2)</f>
        <v>0.04</v>
      </c>
      <c r="P25" s="239">
        <v>0</v>
      </c>
      <c r="Q25" s="239">
        <f>ROUND(E25*P25,2)</f>
        <v>0</v>
      </c>
      <c r="R25" s="241" t="s">
        <v>187</v>
      </c>
      <c r="S25" s="241" t="s">
        <v>169</v>
      </c>
      <c r="T25" s="242" t="s">
        <v>169</v>
      </c>
      <c r="U25" s="220">
        <v>0.70299999999999996</v>
      </c>
      <c r="V25" s="220">
        <f>ROUND(E25*U25,2)</f>
        <v>3.23</v>
      </c>
      <c r="W25" s="220"/>
      <c r="X25" s="220" t="s">
        <v>170</v>
      </c>
      <c r="Y25" s="220" t="s">
        <v>171</v>
      </c>
      <c r="Z25" s="210"/>
      <c r="AA25" s="210"/>
      <c r="AB25" s="210"/>
      <c r="AC25" s="210"/>
      <c r="AD25" s="210"/>
      <c r="AE25" s="210"/>
      <c r="AF25" s="210"/>
      <c r="AG25" s="210" t="s">
        <v>172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2" x14ac:dyDescent="0.2">
      <c r="A26" s="217"/>
      <c r="B26" s="218"/>
      <c r="C26" s="251" t="s">
        <v>200</v>
      </c>
      <c r="D26" s="245"/>
      <c r="E26" s="245"/>
      <c r="F26" s="245"/>
      <c r="G26" s="245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190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44" t="str">
        <f>C26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52" t="s">
        <v>201</v>
      </c>
      <c r="D27" s="246"/>
      <c r="E27" s="246"/>
      <c r="F27" s="246"/>
      <c r="G27" s="246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174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0" t="s">
        <v>202</v>
      </c>
      <c r="D28" s="224"/>
      <c r="E28" s="225">
        <v>4.5999999999999996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176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36">
        <v>7</v>
      </c>
      <c r="B29" s="237" t="s">
        <v>203</v>
      </c>
      <c r="C29" s="248" t="s">
        <v>204</v>
      </c>
      <c r="D29" s="238" t="s">
        <v>199</v>
      </c>
      <c r="E29" s="239">
        <v>51.8</v>
      </c>
      <c r="F29" s="240"/>
      <c r="G29" s="241">
        <f>ROUND(E29*F29,2)</f>
        <v>0</v>
      </c>
      <c r="H29" s="240"/>
      <c r="I29" s="241">
        <f>ROUND(E29*H29,2)</f>
        <v>0</v>
      </c>
      <c r="J29" s="240"/>
      <c r="K29" s="241">
        <f>ROUND(E29*J29,2)</f>
        <v>0</v>
      </c>
      <c r="L29" s="241">
        <v>21</v>
      </c>
      <c r="M29" s="241">
        <f>G29*(1+L29/100)</f>
        <v>0</v>
      </c>
      <c r="N29" s="239">
        <v>1.2710000000000001E-2</v>
      </c>
      <c r="O29" s="239">
        <f>ROUND(E29*N29,2)</f>
        <v>0.66</v>
      </c>
      <c r="P29" s="239">
        <v>0</v>
      </c>
      <c r="Q29" s="239">
        <f>ROUND(E29*P29,2)</f>
        <v>0</v>
      </c>
      <c r="R29" s="241" t="s">
        <v>187</v>
      </c>
      <c r="S29" s="241" t="s">
        <v>169</v>
      </c>
      <c r="T29" s="242" t="s">
        <v>169</v>
      </c>
      <c r="U29" s="220">
        <v>1.153</v>
      </c>
      <c r="V29" s="220">
        <f>ROUND(E29*U29,2)</f>
        <v>59.73</v>
      </c>
      <c r="W29" s="220"/>
      <c r="X29" s="220" t="s">
        <v>170</v>
      </c>
      <c r="Y29" s="220" t="s">
        <v>171</v>
      </c>
      <c r="Z29" s="210"/>
      <c r="AA29" s="210"/>
      <c r="AB29" s="210"/>
      <c r="AC29" s="210"/>
      <c r="AD29" s="210"/>
      <c r="AE29" s="210"/>
      <c r="AF29" s="210"/>
      <c r="AG29" s="210" t="s">
        <v>172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2" x14ac:dyDescent="0.2">
      <c r="A30" s="217"/>
      <c r="B30" s="218"/>
      <c r="C30" s="251" t="s">
        <v>200</v>
      </c>
      <c r="D30" s="245"/>
      <c r="E30" s="245"/>
      <c r="F30" s="245"/>
      <c r="G30" s="245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190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44" t="str">
        <f>C30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2" t="s">
        <v>201</v>
      </c>
      <c r="D31" s="246"/>
      <c r="E31" s="246"/>
      <c r="F31" s="246"/>
      <c r="G31" s="246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174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0" t="s">
        <v>205</v>
      </c>
      <c r="D32" s="224"/>
      <c r="E32" s="225">
        <v>51.8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176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6">
        <v>8</v>
      </c>
      <c r="B33" s="237" t="s">
        <v>206</v>
      </c>
      <c r="C33" s="248" t="s">
        <v>207</v>
      </c>
      <c r="D33" s="238" t="s">
        <v>199</v>
      </c>
      <c r="E33" s="239">
        <v>26.5</v>
      </c>
      <c r="F33" s="240"/>
      <c r="G33" s="241">
        <f>ROUND(E33*F33,2)</f>
        <v>0</v>
      </c>
      <c r="H33" s="240"/>
      <c r="I33" s="241">
        <f>ROUND(E33*H33,2)</f>
        <v>0</v>
      </c>
      <c r="J33" s="240"/>
      <c r="K33" s="241">
        <f>ROUND(E33*J33,2)</f>
        <v>0</v>
      </c>
      <c r="L33" s="241">
        <v>21</v>
      </c>
      <c r="M33" s="241">
        <f>G33*(1+L33/100)</f>
        <v>0</v>
      </c>
      <c r="N33" s="239">
        <v>2.478E-2</v>
      </c>
      <c r="O33" s="239">
        <f>ROUND(E33*N33,2)</f>
        <v>0.66</v>
      </c>
      <c r="P33" s="239">
        <v>0</v>
      </c>
      <c r="Q33" s="239">
        <f>ROUND(E33*P33,2)</f>
        <v>0</v>
      </c>
      <c r="R33" s="241" t="s">
        <v>187</v>
      </c>
      <c r="S33" s="241" t="s">
        <v>169</v>
      </c>
      <c r="T33" s="242" t="s">
        <v>169</v>
      </c>
      <c r="U33" s="220">
        <v>0.54700000000000004</v>
      </c>
      <c r="V33" s="220">
        <f>ROUND(E33*U33,2)</f>
        <v>14.5</v>
      </c>
      <c r="W33" s="220"/>
      <c r="X33" s="220" t="s">
        <v>170</v>
      </c>
      <c r="Y33" s="220" t="s">
        <v>171</v>
      </c>
      <c r="Z33" s="210"/>
      <c r="AA33" s="210"/>
      <c r="AB33" s="210"/>
      <c r="AC33" s="210"/>
      <c r="AD33" s="210"/>
      <c r="AE33" s="210"/>
      <c r="AF33" s="210"/>
      <c r="AG33" s="210" t="s">
        <v>172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2" x14ac:dyDescent="0.2">
      <c r="A34" s="217"/>
      <c r="B34" s="218"/>
      <c r="C34" s="251" t="s">
        <v>200</v>
      </c>
      <c r="D34" s="245"/>
      <c r="E34" s="245"/>
      <c r="F34" s="245"/>
      <c r="G34" s="245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190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44" t="str">
        <f>C34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2" t="s">
        <v>201</v>
      </c>
      <c r="D35" s="246"/>
      <c r="E35" s="246"/>
      <c r="F35" s="246"/>
      <c r="G35" s="246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174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50" t="s">
        <v>208</v>
      </c>
      <c r="D36" s="224"/>
      <c r="E36" s="225">
        <v>11.5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176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50" t="s">
        <v>209</v>
      </c>
      <c r="D37" s="224"/>
      <c r="E37" s="225">
        <v>15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176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6">
        <v>9</v>
      </c>
      <c r="B38" s="237" t="s">
        <v>210</v>
      </c>
      <c r="C38" s="248" t="s">
        <v>211</v>
      </c>
      <c r="D38" s="238" t="s">
        <v>212</v>
      </c>
      <c r="E38" s="239">
        <v>35.159999999999997</v>
      </c>
      <c r="F38" s="240"/>
      <c r="G38" s="241">
        <f>ROUND(E38*F38,2)</f>
        <v>0</v>
      </c>
      <c r="H38" s="240"/>
      <c r="I38" s="241">
        <f>ROUND(E38*H38,2)</f>
        <v>0</v>
      </c>
      <c r="J38" s="240"/>
      <c r="K38" s="241">
        <f>ROUND(E38*J38,2)</f>
        <v>0</v>
      </c>
      <c r="L38" s="241">
        <v>21</v>
      </c>
      <c r="M38" s="241">
        <f>G38*(1+L38/100)</f>
        <v>0</v>
      </c>
      <c r="N38" s="239">
        <v>0</v>
      </c>
      <c r="O38" s="239">
        <f>ROUND(E38*N38,2)</f>
        <v>0</v>
      </c>
      <c r="P38" s="239">
        <v>0</v>
      </c>
      <c r="Q38" s="239">
        <f>ROUND(E38*P38,2)</f>
        <v>0</v>
      </c>
      <c r="R38" s="241" t="s">
        <v>187</v>
      </c>
      <c r="S38" s="241" t="s">
        <v>169</v>
      </c>
      <c r="T38" s="242" t="s">
        <v>169</v>
      </c>
      <c r="U38" s="220">
        <v>9.7000000000000003E-2</v>
      </c>
      <c r="V38" s="220">
        <f>ROUND(E38*U38,2)</f>
        <v>3.41</v>
      </c>
      <c r="W38" s="220"/>
      <c r="X38" s="220" t="s">
        <v>170</v>
      </c>
      <c r="Y38" s="220" t="s">
        <v>171</v>
      </c>
      <c r="Z38" s="210"/>
      <c r="AA38" s="210"/>
      <c r="AB38" s="210"/>
      <c r="AC38" s="210"/>
      <c r="AD38" s="210"/>
      <c r="AE38" s="210"/>
      <c r="AF38" s="210"/>
      <c r="AG38" s="210" t="s">
        <v>172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1" t="s">
        <v>213</v>
      </c>
      <c r="D39" s="245"/>
      <c r="E39" s="245"/>
      <c r="F39" s="245"/>
      <c r="G39" s="245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190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44" t="str">
        <f>C39</f>
        <v>nebo lesní půdy, s vodorovným přemístěním na hromady v místě upotřebení nebo na dočasné či trvalé skládky se složením</v>
      </c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52" t="s">
        <v>201</v>
      </c>
      <c r="D40" s="246"/>
      <c r="E40" s="246"/>
      <c r="F40" s="246"/>
      <c r="G40" s="246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174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0" t="s">
        <v>214</v>
      </c>
      <c r="D41" s="224"/>
      <c r="E41" s="225">
        <v>35.159999999999997</v>
      </c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176</v>
      </c>
      <c r="AH41" s="210">
        <v>5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36">
        <v>10</v>
      </c>
      <c r="B42" s="237" t="s">
        <v>215</v>
      </c>
      <c r="C42" s="248" t="s">
        <v>216</v>
      </c>
      <c r="D42" s="238" t="s">
        <v>212</v>
      </c>
      <c r="E42" s="239">
        <v>164.5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39">
        <v>0</v>
      </c>
      <c r="O42" s="239">
        <f>ROUND(E42*N42,2)</f>
        <v>0</v>
      </c>
      <c r="P42" s="239">
        <v>0</v>
      </c>
      <c r="Q42" s="239">
        <f>ROUND(E42*P42,2)</f>
        <v>0</v>
      </c>
      <c r="R42" s="241" t="s">
        <v>187</v>
      </c>
      <c r="S42" s="241" t="s">
        <v>169</v>
      </c>
      <c r="T42" s="242" t="s">
        <v>169</v>
      </c>
      <c r="U42" s="220">
        <v>1.7629999999999999</v>
      </c>
      <c r="V42" s="220">
        <f>ROUND(E42*U42,2)</f>
        <v>290.01</v>
      </c>
      <c r="W42" s="220"/>
      <c r="X42" s="220" t="s">
        <v>170</v>
      </c>
      <c r="Y42" s="220" t="s">
        <v>171</v>
      </c>
      <c r="Z42" s="210"/>
      <c r="AA42" s="210"/>
      <c r="AB42" s="210"/>
      <c r="AC42" s="210"/>
      <c r="AD42" s="210"/>
      <c r="AE42" s="210"/>
      <c r="AF42" s="210"/>
      <c r="AG42" s="210" t="s">
        <v>188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51" t="s">
        <v>217</v>
      </c>
      <c r="D43" s="245"/>
      <c r="E43" s="245"/>
      <c r="F43" s="245"/>
      <c r="G43" s="245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190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44" t="str">
        <f>C43</f>
        <v>Příplatek k cenám hloubených vykopávek za ztížení vykopávky v blízkosti podzemního vedení nebo výbušnin pro jakoukoliv třídu horniny.</v>
      </c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50" t="s">
        <v>218</v>
      </c>
      <c r="D44" s="224"/>
      <c r="E44" s="225">
        <v>98.7</v>
      </c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176</v>
      </c>
      <c r="AH44" s="210">
        <v>5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17"/>
      <c r="B45" s="218"/>
      <c r="C45" s="250" t="s">
        <v>219</v>
      </c>
      <c r="D45" s="224"/>
      <c r="E45" s="225">
        <v>65.8</v>
      </c>
      <c r="F45" s="220"/>
      <c r="G45" s="22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176</v>
      </c>
      <c r="AH45" s="210">
        <v>5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36">
        <v>11</v>
      </c>
      <c r="B46" s="237" t="s">
        <v>220</v>
      </c>
      <c r="C46" s="248" t="s">
        <v>221</v>
      </c>
      <c r="D46" s="238" t="s">
        <v>212</v>
      </c>
      <c r="E46" s="239">
        <v>7.7</v>
      </c>
      <c r="F46" s="240"/>
      <c r="G46" s="241">
        <f>ROUND(E46*F46,2)</f>
        <v>0</v>
      </c>
      <c r="H46" s="240"/>
      <c r="I46" s="241">
        <f>ROUND(E46*H46,2)</f>
        <v>0</v>
      </c>
      <c r="J46" s="240"/>
      <c r="K46" s="241">
        <f>ROUND(E46*J46,2)</f>
        <v>0</v>
      </c>
      <c r="L46" s="241">
        <v>21</v>
      </c>
      <c r="M46" s="241">
        <f>G46*(1+L46/100)</f>
        <v>0</v>
      </c>
      <c r="N46" s="239">
        <v>0</v>
      </c>
      <c r="O46" s="239">
        <f>ROUND(E46*N46,2)</f>
        <v>0</v>
      </c>
      <c r="P46" s="239">
        <v>2.4</v>
      </c>
      <c r="Q46" s="239">
        <f>ROUND(E46*P46,2)</f>
        <v>18.48</v>
      </c>
      <c r="R46" s="241" t="s">
        <v>187</v>
      </c>
      <c r="S46" s="241" t="s">
        <v>169</v>
      </c>
      <c r="T46" s="242" t="s">
        <v>169</v>
      </c>
      <c r="U46" s="220">
        <v>1.4</v>
      </c>
      <c r="V46" s="220">
        <f>ROUND(E46*U46,2)</f>
        <v>10.78</v>
      </c>
      <c r="W46" s="220"/>
      <c r="X46" s="220" t="s">
        <v>170</v>
      </c>
      <c r="Y46" s="220" t="s">
        <v>171</v>
      </c>
      <c r="Z46" s="210"/>
      <c r="AA46" s="210"/>
      <c r="AB46" s="210"/>
      <c r="AC46" s="210"/>
      <c r="AD46" s="210"/>
      <c r="AE46" s="210"/>
      <c r="AF46" s="210"/>
      <c r="AG46" s="210" t="s">
        <v>172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17"/>
      <c r="B47" s="218"/>
      <c r="C47" s="251" t="s">
        <v>222</v>
      </c>
      <c r="D47" s="245"/>
      <c r="E47" s="245"/>
      <c r="F47" s="245"/>
      <c r="G47" s="245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190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52" t="s">
        <v>223</v>
      </c>
      <c r="D48" s="246"/>
      <c r="E48" s="246"/>
      <c r="F48" s="246"/>
      <c r="G48" s="246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174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17"/>
      <c r="B49" s="218"/>
      <c r="C49" s="252" t="s">
        <v>224</v>
      </c>
      <c r="D49" s="246"/>
      <c r="E49" s="246"/>
      <c r="F49" s="246"/>
      <c r="G49" s="246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174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50" t="s">
        <v>225</v>
      </c>
      <c r="D50" s="224"/>
      <c r="E50" s="225">
        <v>7.7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176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36">
        <v>12</v>
      </c>
      <c r="B51" s="237" t="s">
        <v>226</v>
      </c>
      <c r="C51" s="248" t="s">
        <v>227</v>
      </c>
      <c r="D51" s="238" t="s">
        <v>212</v>
      </c>
      <c r="E51" s="239">
        <v>98.7</v>
      </c>
      <c r="F51" s="240"/>
      <c r="G51" s="241">
        <f>ROUND(E51*F51,2)</f>
        <v>0</v>
      </c>
      <c r="H51" s="240"/>
      <c r="I51" s="241">
        <f>ROUND(E51*H51,2)</f>
        <v>0</v>
      </c>
      <c r="J51" s="240"/>
      <c r="K51" s="241">
        <f>ROUND(E51*J51,2)</f>
        <v>0</v>
      </c>
      <c r="L51" s="241">
        <v>21</v>
      </c>
      <c r="M51" s="241">
        <f>G51*(1+L51/100)</f>
        <v>0</v>
      </c>
      <c r="N51" s="239">
        <v>0</v>
      </c>
      <c r="O51" s="239">
        <f>ROUND(E51*N51,2)</f>
        <v>0</v>
      </c>
      <c r="P51" s="239">
        <v>0</v>
      </c>
      <c r="Q51" s="239">
        <f>ROUND(E51*P51,2)</f>
        <v>0</v>
      </c>
      <c r="R51" s="241" t="s">
        <v>187</v>
      </c>
      <c r="S51" s="241" t="s">
        <v>169</v>
      </c>
      <c r="T51" s="242" t="s">
        <v>169</v>
      </c>
      <c r="U51" s="220">
        <v>0.2</v>
      </c>
      <c r="V51" s="220">
        <f>ROUND(E51*U51,2)</f>
        <v>19.739999999999998</v>
      </c>
      <c r="W51" s="220"/>
      <c r="X51" s="220" t="s">
        <v>170</v>
      </c>
      <c r="Y51" s="220" t="s">
        <v>171</v>
      </c>
      <c r="Z51" s="210"/>
      <c r="AA51" s="210"/>
      <c r="AB51" s="210"/>
      <c r="AC51" s="210"/>
      <c r="AD51" s="210"/>
      <c r="AE51" s="210"/>
      <c r="AF51" s="210"/>
      <c r="AG51" s="210" t="s">
        <v>188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33.75" outlineLevel="2" x14ac:dyDescent="0.2">
      <c r="A52" s="217"/>
      <c r="B52" s="218"/>
      <c r="C52" s="251" t="s">
        <v>228</v>
      </c>
      <c r="D52" s="245"/>
      <c r="E52" s="245"/>
      <c r="F52" s="245"/>
      <c r="G52" s="245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190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44" t="str">
        <f>C52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17"/>
      <c r="B53" s="218"/>
      <c r="C53" s="252" t="s">
        <v>201</v>
      </c>
      <c r="D53" s="246"/>
      <c r="E53" s="246"/>
      <c r="F53" s="246"/>
      <c r="G53" s="246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174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17"/>
      <c r="B54" s="218"/>
      <c r="C54" s="250" t="s">
        <v>229</v>
      </c>
      <c r="D54" s="224"/>
      <c r="E54" s="225">
        <v>98.7</v>
      </c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176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36">
        <v>13</v>
      </c>
      <c r="B55" s="237" t="s">
        <v>230</v>
      </c>
      <c r="C55" s="248" t="s">
        <v>231</v>
      </c>
      <c r="D55" s="238" t="s">
        <v>212</v>
      </c>
      <c r="E55" s="239">
        <v>98.7</v>
      </c>
      <c r="F55" s="240"/>
      <c r="G55" s="241">
        <f>ROUND(E55*F55,2)</f>
        <v>0</v>
      </c>
      <c r="H55" s="240"/>
      <c r="I55" s="241">
        <f>ROUND(E55*H55,2)</f>
        <v>0</v>
      </c>
      <c r="J55" s="240"/>
      <c r="K55" s="241">
        <f>ROUND(E55*J55,2)</f>
        <v>0</v>
      </c>
      <c r="L55" s="241">
        <v>21</v>
      </c>
      <c r="M55" s="241">
        <f>G55*(1+L55/100)</f>
        <v>0</v>
      </c>
      <c r="N55" s="239">
        <v>0</v>
      </c>
      <c r="O55" s="239">
        <f>ROUND(E55*N55,2)</f>
        <v>0</v>
      </c>
      <c r="P55" s="239">
        <v>0</v>
      </c>
      <c r="Q55" s="239">
        <f>ROUND(E55*P55,2)</f>
        <v>0</v>
      </c>
      <c r="R55" s="241" t="s">
        <v>187</v>
      </c>
      <c r="S55" s="241" t="s">
        <v>169</v>
      </c>
      <c r="T55" s="242" t="s">
        <v>169</v>
      </c>
      <c r="U55" s="220">
        <v>8.4000000000000005E-2</v>
      </c>
      <c r="V55" s="220">
        <f>ROUND(E55*U55,2)</f>
        <v>8.2899999999999991</v>
      </c>
      <c r="W55" s="220"/>
      <c r="X55" s="220" t="s">
        <v>170</v>
      </c>
      <c r="Y55" s="220" t="s">
        <v>171</v>
      </c>
      <c r="Z55" s="210"/>
      <c r="AA55" s="210"/>
      <c r="AB55" s="210"/>
      <c r="AC55" s="210"/>
      <c r="AD55" s="210"/>
      <c r="AE55" s="210"/>
      <c r="AF55" s="210"/>
      <c r="AG55" s="210" t="s">
        <v>172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33.75" outlineLevel="2" x14ac:dyDescent="0.2">
      <c r="A56" s="217"/>
      <c r="B56" s="218"/>
      <c r="C56" s="251" t="s">
        <v>228</v>
      </c>
      <c r="D56" s="245"/>
      <c r="E56" s="245"/>
      <c r="F56" s="245"/>
      <c r="G56" s="245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190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44" t="str">
        <f>C56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50" t="s">
        <v>218</v>
      </c>
      <c r="D57" s="224"/>
      <c r="E57" s="225">
        <v>98.7</v>
      </c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176</v>
      </c>
      <c r="AH57" s="210">
        <v>5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36">
        <v>14</v>
      </c>
      <c r="B58" s="237" t="s">
        <v>232</v>
      </c>
      <c r="C58" s="248" t="s">
        <v>233</v>
      </c>
      <c r="D58" s="238" t="s">
        <v>212</v>
      </c>
      <c r="E58" s="239">
        <v>65.8</v>
      </c>
      <c r="F58" s="240"/>
      <c r="G58" s="241">
        <f>ROUND(E58*F58,2)</f>
        <v>0</v>
      </c>
      <c r="H58" s="240"/>
      <c r="I58" s="241">
        <f>ROUND(E58*H58,2)</f>
        <v>0</v>
      </c>
      <c r="J58" s="240"/>
      <c r="K58" s="241">
        <f>ROUND(E58*J58,2)</f>
        <v>0</v>
      </c>
      <c r="L58" s="241">
        <v>21</v>
      </c>
      <c r="M58" s="241">
        <f>G58*(1+L58/100)</f>
        <v>0</v>
      </c>
      <c r="N58" s="239">
        <v>0</v>
      </c>
      <c r="O58" s="239">
        <f>ROUND(E58*N58,2)</f>
        <v>0</v>
      </c>
      <c r="P58" s="239">
        <v>0</v>
      </c>
      <c r="Q58" s="239">
        <f>ROUND(E58*P58,2)</f>
        <v>0</v>
      </c>
      <c r="R58" s="241" t="s">
        <v>187</v>
      </c>
      <c r="S58" s="241" t="s">
        <v>169</v>
      </c>
      <c r="T58" s="242" t="s">
        <v>169</v>
      </c>
      <c r="U58" s="220">
        <v>0.35</v>
      </c>
      <c r="V58" s="220">
        <f>ROUND(E58*U58,2)</f>
        <v>23.03</v>
      </c>
      <c r="W58" s="220"/>
      <c r="X58" s="220" t="s">
        <v>170</v>
      </c>
      <c r="Y58" s="220" t="s">
        <v>171</v>
      </c>
      <c r="Z58" s="210"/>
      <c r="AA58" s="210"/>
      <c r="AB58" s="210"/>
      <c r="AC58" s="210"/>
      <c r="AD58" s="210"/>
      <c r="AE58" s="210"/>
      <c r="AF58" s="210"/>
      <c r="AG58" s="210" t="s">
        <v>188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33.75" outlineLevel="2" x14ac:dyDescent="0.2">
      <c r="A59" s="217"/>
      <c r="B59" s="218"/>
      <c r="C59" s="251" t="s">
        <v>228</v>
      </c>
      <c r="D59" s="245"/>
      <c r="E59" s="245"/>
      <c r="F59" s="245"/>
      <c r="G59" s="245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190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44" t="str">
        <f>C59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17"/>
      <c r="B60" s="218"/>
      <c r="C60" s="252" t="s">
        <v>201</v>
      </c>
      <c r="D60" s="246"/>
      <c r="E60" s="246"/>
      <c r="F60" s="246"/>
      <c r="G60" s="246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174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17"/>
      <c r="B61" s="218"/>
      <c r="C61" s="250" t="s">
        <v>234</v>
      </c>
      <c r="D61" s="224"/>
      <c r="E61" s="225">
        <v>65.8</v>
      </c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176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36">
        <v>15</v>
      </c>
      <c r="B62" s="237" t="s">
        <v>235</v>
      </c>
      <c r="C62" s="248" t="s">
        <v>236</v>
      </c>
      <c r="D62" s="238" t="s">
        <v>212</v>
      </c>
      <c r="E62" s="239">
        <v>65.8</v>
      </c>
      <c r="F62" s="240"/>
      <c r="G62" s="241">
        <f>ROUND(E62*F62,2)</f>
        <v>0</v>
      </c>
      <c r="H62" s="240"/>
      <c r="I62" s="241">
        <f>ROUND(E62*H62,2)</f>
        <v>0</v>
      </c>
      <c r="J62" s="240"/>
      <c r="K62" s="241">
        <f>ROUND(E62*J62,2)</f>
        <v>0</v>
      </c>
      <c r="L62" s="241">
        <v>21</v>
      </c>
      <c r="M62" s="241">
        <f>G62*(1+L62/100)</f>
        <v>0</v>
      </c>
      <c r="N62" s="239">
        <v>0</v>
      </c>
      <c r="O62" s="239">
        <f>ROUND(E62*N62,2)</f>
        <v>0</v>
      </c>
      <c r="P62" s="239">
        <v>0</v>
      </c>
      <c r="Q62" s="239">
        <f>ROUND(E62*P62,2)</f>
        <v>0</v>
      </c>
      <c r="R62" s="241" t="s">
        <v>187</v>
      </c>
      <c r="S62" s="241" t="s">
        <v>169</v>
      </c>
      <c r="T62" s="242" t="s">
        <v>169</v>
      </c>
      <c r="U62" s="220">
        <v>0.14829999999999999</v>
      </c>
      <c r="V62" s="220">
        <f>ROUND(E62*U62,2)</f>
        <v>9.76</v>
      </c>
      <c r="W62" s="220"/>
      <c r="X62" s="220" t="s">
        <v>170</v>
      </c>
      <c r="Y62" s="220" t="s">
        <v>171</v>
      </c>
      <c r="Z62" s="210"/>
      <c r="AA62" s="210"/>
      <c r="AB62" s="210"/>
      <c r="AC62" s="210"/>
      <c r="AD62" s="210"/>
      <c r="AE62" s="210"/>
      <c r="AF62" s="210"/>
      <c r="AG62" s="210" t="s">
        <v>172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33.75" outlineLevel="2" x14ac:dyDescent="0.2">
      <c r="A63" s="217"/>
      <c r="B63" s="218"/>
      <c r="C63" s="251" t="s">
        <v>228</v>
      </c>
      <c r="D63" s="245"/>
      <c r="E63" s="245"/>
      <c r="F63" s="245"/>
      <c r="G63" s="245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190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44" t="str">
        <f>C63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17"/>
      <c r="B64" s="218"/>
      <c r="C64" s="250" t="s">
        <v>219</v>
      </c>
      <c r="D64" s="224"/>
      <c r="E64" s="225">
        <v>65.8</v>
      </c>
      <c r="F64" s="220"/>
      <c r="G64" s="220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176</v>
      </c>
      <c r="AH64" s="210">
        <v>5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36">
        <v>16</v>
      </c>
      <c r="B65" s="237" t="s">
        <v>237</v>
      </c>
      <c r="C65" s="248" t="s">
        <v>238</v>
      </c>
      <c r="D65" s="238" t="s">
        <v>212</v>
      </c>
      <c r="E65" s="239">
        <v>11</v>
      </c>
      <c r="F65" s="240"/>
      <c r="G65" s="241">
        <f>ROUND(E65*F65,2)</f>
        <v>0</v>
      </c>
      <c r="H65" s="240"/>
      <c r="I65" s="241">
        <f>ROUND(E65*H65,2)</f>
        <v>0</v>
      </c>
      <c r="J65" s="240"/>
      <c r="K65" s="241">
        <f>ROUND(E65*J65,2)</f>
        <v>0</v>
      </c>
      <c r="L65" s="241">
        <v>21</v>
      </c>
      <c r="M65" s="241">
        <f>G65*(1+L65/100)</f>
        <v>0</v>
      </c>
      <c r="N65" s="239">
        <v>0</v>
      </c>
      <c r="O65" s="239">
        <f>ROUND(E65*N65,2)</f>
        <v>0</v>
      </c>
      <c r="P65" s="239">
        <v>0</v>
      </c>
      <c r="Q65" s="239">
        <f>ROUND(E65*P65,2)</f>
        <v>0</v>
      </c>
      <c r="R65" s="241" t="s">
        <v>187</v>
      </c>
      <c r="S65" s="241" t="s">
        <v>169</v>
      </c>
      <c r="T65" s="242" t="s">
        <v>169</v>
      </c>
      <c r="U65" s="220">
        <v>3.5329999999999999</v>
      </c>
      <c r="V65" s="220">
        <f>ROUND(E65*U65,2)</f>
        <v>38.86</v>
      </c>
      <c r="W65" s="220"/>
      <c r="X65" s="220" t="s">
        <v>170</v>
      </c>
      <c r="Y65" s="220" t="s">
        <v>171</v>
      </c>
      <c r="Z65" s="210"/>
      <c r="AA65" s="210"/>
      <c r="AB65" s="210"/>
      <c r="AC65" s="210"/>
      <c r="AD65" s="210"/>
      <c r="AE65" s="210"/>
      <c r="AF65" s="210"/>
      <c r="AG65" s="210" t="s">
        <v>188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51" t="s">
        <v>239</v>
      </c>
      <c r="D66" s="245"/>
      <c r="E66" s="245"/>
      <c r="F66" s="245"/>
      <c r="G66" s="245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190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17"/>
      <c r="B67" s="218"/>
      <c r="C67" s="252" t="s">
        <v>201</v>
      </c>
      <c r="D67" s="246"/>
      <c r="E67" s="246"/>
      <c r="F67" s="246"/>
      <c r="G67" s="246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174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50" t="s">
        <v>240</v>
      </c>
      <c r="D68" s="224"/>
      <c r="E68" s="225">
        <v>11</v>
      </c>
      <c r="F68" s="220"/>
      <c r="G68" s="22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176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36">
        <v>17</v>
      </c>
      <c r="B69" s="237" t="s">
        <v>241</v>
      </c>
      <c r="C69" s="248" t="s">
        <v>242</v>
      </c>
      <c r="D69" s="238" t="s">
        <v>212</v>
      </c>
      <c r="E69" s="239">
        <v>7.4</v>
      </c>
      <c r="F69" s="240"/>
      <c r="G69" s="241">
        <f>ROUND(E69*F69,2)</f>
        <v>0</v>
      </c>
      <c r="H69" s="240"/>
      <c r="I69" s="241">
        <f>ROUND(E69*H69,2)</f>
        <v>0</v>
      </c>
      <c r="J69" s="240"/>
      <c r="K69" s="241">
        <f>ROUND(E69*J69,2)</f>
        <v>0</v>
      </c>
      <c r="L69" s="241">
        <v>21</v>
      </c>
      <c r="M69" s="241">
        <f>G69*(1+L69/100)</f>
        <v>0</v>
      </c>
      <c r="N69" s="239">
        <v>0</v>
      </c>
      <c r="O69" s="239">
        <f>ROUND(E69*N69,2)</f>
        <v>0</v>
      </c>
      <c r="P69" s="239">
        <v>0</v>
      </c>
      <c r="Q69" s="239">
        <f>ROUND(E69*P69,2)</f>
        <v>0</v>
      </c>
      <c r="R69" s="241" t="s">
        <v>187</v>
      </c>
      <c r="S69" s="241" t="s">
        <v>169</v>
      </c>
      <c r="T69" s="242" t="s">
        <v>169</v>
      </c>
      <c r="U69" s="220">
        <v>4.6550000000000002</v>
      </c>
      <c r="V69" s="220">
        <f>ROUND(E69*U69,2)</f>
        <v>34.450000000000003</v>
      </c>
      <c r="W69" s="220"/>
      <c r="X69" s="220" t="s">
        <v>170</v>
      </c>
      <c r="Y69" s="220" t="s">
        <v>171</v>
      </c>
      <c r="Z69" s="210"/>
      <c r="AA69" s="210"/>
      <c r="AB69" s="210"/>
      <c r="AC69" s="210"/>
      <c r="AD69" s="210"/>
      <c r="AE69" s="210"/>
      <c r="AF69" s="210"/>
      <c r="AG69" s="210" t="s">
        <v>188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17"/>
      <c r="B70" s="218"/>
      <c r="C70" s="251" t="s">
        <v>239</v>
      </c>
      <c r="D70" s="245"/>
      <c r="E70" s="245"/>
      <c r="F70" s="245"/>
      <c r="G70" s="245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190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17"/>
      <c r="B71" s="218"/>
      <c r="C71" s="252" t="s">
        <v>201</v>
      </c>
      <c r="D71" s="246"/>
      <c r="E71" s="246"/>
      <c r="F71" s="246"/>
      <c r="G71" s="246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174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17"/>
      <c r="B72" s="218"/>
      <c r="C72" s="250" t="s">
        <v>243</v>
      </c>
      <c r="D72" s="224"/>
      <c r="E72" s="225">
        <v>7.4</v>
      </c>
      <c r="F72" s="220"/>
      <c r="G72" s="22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176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1" x14ac:dyDescent="0.2">
      <c r="A73" s="236">
        <v>18</v>
      </c>
      <c r="B73" s="237" t="s">
        <v>244</v>
      </c>
      <c r="C73" s="248" t="s">
        <v>245</v>
      </c>
      <c r="D73" s="238" t="s">
        <v>167</v>
      </c>
      <c r="E73" s="239">
        <v>258.27999999999997</v>
      </c>
      <c r="F73" s="240"/>
      <c r="G73" s="241">
        <f>ROUND(E73*F73,2)</f>
        <v>0</v>
      </c>
      <c r="H73" s="240"/>
      <c r="I73" s="241">
        <f>ROUND(E73*H73,2)</f>
        <v>0</v>
      </c>
      <c r="J73" s="240"/>
      <c r="K73" s="241">
        <f>ROUND(E73*J73,2)</f>
        <v>0</v>
      </c>
      <c r="L73" s="241">
        <v>21</v>
      </c>
      <c r="M73" s="241">
        <f>G73*(1+L73/100)</f>
        <v>0</v>
      </c>
      <c r="N73" s="239">
        <v>9.7999999999999997E-4</v>
      </c>
      <c r="O73" s="239">
        <f>ROUND(E73*N73,2)</f>
        <v>0.25</v>
      </c>
      <c r="P73" s="239">
        <v>0</v>
      </c>
      <c r="Q73" s="239">
        <f>ROUND(E73*P73,2)</f>
        <v>0</v>
      </c>
      <c r="R73" s="241" t="s">
        <v>187</v>
      </c>
      <c r="S73" s="241" t="s">
        <v>169</v>
      </c>
      <c r="T73" s="242" t="s">
        <v>169</v>
      </c>
      <c r="U73" s="220">
        <v>0.23599999999999999</v>
      </c>
      <c r="V73" s="220">
        <f>ROUND(E73*U73,2)</f>
        <v>60.95</v>
      </c>
      <c r="W73" s="220"/>
      <c r="X73" s="220" t="s">
        <v>170</v>
      </c>
      <c r="Y73" s="220" t="s">
        <v>171</v>
      </c>
      <c r="Z73" s="210"/>
      <c r="AA73" s="210"/>
      <c r="AB73" s="210"/>
      <c r="AC73" s="210"/>
      <c r="AD73" s="210"/>
      <c r="AE73" s="210"/>
      <c r="AF73" s="210"/>
      <c r="AG73" s="210" t="s">
        <v>172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17"/>
      <c r="B74" s="218"/>
      <c r="C74" s="251" t="s">
        <v>246</v>
      </c>
      <c r="D74" s="245"/>
      <c r="E74" s="245"/>
      <c r="F74" s="245"/>
      <c r="G74" s="245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190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52" t="s">
        <v>201</v>
      </c>
      <c r="D75" s="246"/>
      <c r="E75" s="246"/>
      <c r="F75" s="246"/>
      <c r="G75" s="246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174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17"/>
      <c r="B76" s="218"/>
      <c r="C76" s="250" t="s">
        <v>247</v>
      </c>
      <c r="D76" s="224"/>
      <c r="E76" s="225">
        <v>258.27999999999997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176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36">
        <v>19</v>
      </c>
      <c r="B77" s="237" t="s">
        <v>248</v>
      </c>
      <c r="C77" s="248" t="s">
        <v>249</v>
      </c>
      <c r="D77" s="238" t="s">
        <v>167</v>
      </c>
      <c r="E77" s="239">
        <v>258.27999999999997</v>
      </c>
      <c r="F77" s="240"/>
      <c r="G77" s="241">
        <f>ROUND(E77*F77,2)</f>
        <v>0</v>
      </c>
      <c r="H77" s="240"/>
      <c r="I77" s="241">
        <f>ROUND(E77*H77,2)</f>
        <v>0</v>
      </c>
      <c r="J77" s="240"/>
      <c r="K77" s="241">
        <f>ROUND(E77*J77,2)</f>
        <v>0</v>
      </c>
      <c r="L77" s="241">
        <v>21</v>
      </c>
      <c r="M77" s="241">
        <f>G77*(1+L77/100)</f>
        <v>0</v>
      </c>
      <c r="N77" s="239">
        <v>0</v>
      </c>
      <c r="O77" s="239">
        <f>ROUND(E77*N77,2)</f>
        <v>0</v>
      </c>
      <c r="P77" s="239">
        <v>0</v>
      </c>
      <c r="Q77" s="239">
        <f>ROUND(E77*P77,2)</f>
        <v>0</v>
      </c>
      <c r="R77" s="241" t="s">
        <v>187</v>
      </c>
      <c r="S77" s="241" t="s">
        <v>169</v>
      </c>
      <c r="T77" s="242" t="s">
        <v>169</v>
      </c>
      <c r="U77" s="220">
        <v>7.0000000000000007E-2</v>
      </c>
      <c r="V77" s="220">
        <f>ROUND(E77*U77,2)</f>
        <v>18.079999999999998</v>
      </c>
      <c r="W77" s="220"/>
      <c r="X77" s="220" t="s">
        <v>170</v>
      </c>
      <c r="Y77" s="220" t="s">
        <v>171</v>
      </c>
      <c r="Z77" s="210"/>
      <c r="AA77" s="210"/>
      <c r="AB77" s="210"/>
      <c r="AC77" s="210"/>
      <c r="AD77" s="210"/>
      <c r="AE77" s="210"/>
      <c r="AF77" s="210"/>
      <c r="AG77" s="210" t="s">
        <v>172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51" t="s">
        <v>250</v>
      </c>
      <c r="D78" s="245"/>
      <c r="E78" s="245"/>
      <c r="F78" s="245"/>
      <c r="G78" s="245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190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52" t="s">
        <v>201</v>
      </c>
      <c r="D79" s="246"/>
      <c r="E79" s="246"/>
      <c r="F79" s="246"/>
      <c r="G79" s="246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174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17"/>
      <c r="B80" s="218"/>
      <c r="C80" s="250" t="s">
        <v>251</v>
      </c>
      <c r="D80" s="224"/>
      <c r="E80" s="225">
        <v>258.27999999999997</v>
      </c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176</v>
      </c>
      <c r="AH80" s="210">
        <v>5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36">
        <v>20</v>
      </c>
      <c r="B81" s="237" t="s">
        <v>252</v>
      </c>
      <c r="C81" s="248" t="s">
        <v>253</v>
      </c>
      <c r="D81" s="238" t="s">
        <v>212</v>
      </c>
      <c r="E81" s="239">
        <v>237.12</v>
      </c>
      <c r="F81" s="240"/>
      <c r="G81" s="241">
        <f>ROUND(E81*F81,2)</f>
        <v>0</v>
      </c>
      <c r="H81" s="240"/>
      <c r="I81" s="241">
        <f>ROUND(E81*H81,2)</f>
        <v>0</v>
      </c>
      <c r="J81" s="240"/>
      <c r="K81" s="241">
        <f>ROUND(E81*J81,2)</f>
        <v>0</v>
      </c>
      <c r="L81" s="241">
        <v>21</v>
      </c>
      <c r="M81" s="241">
        <f>G81*(1+L81/100)</f>
        <v>0</v>
      </c>
      <c r="N81" s="239">
        <v>0</v>
      </c>
      <c r="O81" s="239">
        <f>ROUND(E81*N81,2)</f>
        <v>0</v>
      </c>
      <c r="P81" s="239">
        <v>0</v>
      </c>
      <c r="Q81" s="239">
        <f>ROUND(E81*P81,2)</f>
        <v>0</v>
      </c>
      <c r="R81" s="241" t="s">
        <v>187</v>
      </c>
      <c r="S81" s="241" t="s">
        <v>169</v>
      </c>
      <c r="T81" s="242" t="s">
        <v>169</v>
      </c>
      <c r="U81" s="220">
        <v>0.34499999999999997</v>
      </c>
      <c r="V81" s="220">
        <f>ROUND(E81*U81,2)</f>
        <v>81.81</v>
      </c>
      <c r="W81" s="220"/>
      <c r="X81" s="220" t="s">
        <v>170</v>
      </c>
      <c r="Y81" s="220" t="s">
        <v>171</v>
      </c>
      <c r="Z81" s="210"/>
      <c r="AA81" s="210"/>
      <c r="AB81" s="210"/>
      <c r="AC81" s="210"/>
      <c r="AD81" s="210"/>
      <c r="AE81" s="210"/>
      <c r="AF81" s="210"/>
      <c r="AG81" s="210" t="s">
        <v>172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17"/>
      <c r="B82" s="218"/>
      <c r="C82" s="251" t="s">
        <v>254</v>
      </c>
      <c r="D82" s="245"/>
      <c r="E82" s="245"/>
      <c r="F82" s="245"/>
      <c r="G82" s="245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190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44" t="str">
        <f>C82</f>
        <v>bez naložení do dopravní nádoby, ale s vyprázdněním dopravní nádoby na hromadu nebo na dopravní prostředek,</v>
      </c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52" t="s">
        <v>201</v>
      </c>
      <c r="D83" s="246"/>
      <c r="E83" s="246"/>
      <c r="F83" s="246"/>
      <c r="G83" s="246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174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17"/>
      <c r="B84" s="218"/>
      <c r="C84" s="250" t="s">
        <v>255</v>
      </c>
      <c r="D84" s="224"/>
      <c r="E84" s="225">
        <v>237.12</v>
      </c>
      <c r="F84" s="220"/>
      <c r="G84" s="220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176</v>
      </c>
      <c r="AH84" s="210">
        <v>5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36">
        <v>21</v>
      </c>
      <c r="B85" s="237" t="s">
        <v>256</v>
      </c>
      <c r="C85" s="248" t="s">
        <v>257</v>
      </c>
      <c r="D85" s="238" t="s">
        <v>212</v>
      </c>
      <c r="E85" s="239">
        <v>237.12</v>
      </c>
      <c r="F85" s="240"/>
      <c r="G85" s="241">
        <f>ROUND(E85*F85,2)</f>
        <v>0</v>
      </c>
      <c r="H85" s="240"/>
      <c r="I85" s="241">
        <f>ROUND(E85*H85,2)</f>
        <v>0</v>
      </c>
      <c r="J85" s="240"/>
      <c r="K85" s="241">
        <f>ROUND(E85*J85,2)</f>
        <v>0</v>
      </c>
      <c r="L85" s="241">
        <v>21</v>
      </c>
      <c r="M85" s="241">
        <f>G85*(1+L85/100)</f>
        <v>0</v>
      </c>
      <c r="N85" s="239">
        <v>0</v>
      </c>
      <c r="O85" s="239">
        <f>ROUND(E85*N85,2)</f>
        <v>0</v>
      </c>
      <c r="P85" s="239">
        <v>0</v>
      </c>
      <c r="Q85" s="239">
        <f>ROUND(E85*P85,2)</f>
        <v>0</v>
      </c>
      <c r="R85" s="241" t="s">
        <v>187</v>
      </c>
      <c r="S85" s="241" t="s">
        <v>169</v>
      </c>
      <c r="T85" s="242" t="s">
        <v>169</v>
      </c>
      <c r="U85" s="220">
        <v>7.3999999999999996E-2</v>
      </c>
      <c r="V85" s="220">
        <f>ROUND(E85*U85,2)</f>
        <v>17.55</v>
      </c>
      <c r="W85" s="220"/>
      <c r="X85" s="220" t="s">
        <v>170</v>
      </c>
      <c r="Y85" s="220" t="s">
        <v>171</v>
      </c>
      <c r="Z85" s="210"/>
      <c r="AA85" s="210"/>
      <c r="AB85" s="210"/>
      <c r="AC85" s="210"/>
      <c r="AD85" s="210"/>
      <c r="AE85" s="210"/>
      <c r="AF85" s="210"/>
      <c r="AG85" s="210" t="s">
        <v>188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17"/>
      <c r="B86" s="218"/>
      <c r="C86" s="251" t="s">
        <v>258</v>
      </c>
      <c r="D86" s="245"/>
      <c r="E86" s="245"/>
      <c r="F86" s="245"/>
      <c r="G86" s="245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190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17"/>
      <c r="B87" s="218"/>
      <c r="C87" s="252" t="s">
        <v>201</v>
      </c>
      <c r="D87" s="246"/>
      <c r="E87" s="246"/>
      <c r="F87" s="246"/>
      <c r="G87" s="246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10"/>
      <c r="AA87" s="210"/>
      <c r="AB87" s="210"/>
      <c r="AC87" s="210"/>
      <c r="AD87" s="210"/>
      <c r="AE87" s="210"/>
      <c r="AF87" s="210"/>
      <c r="AG87" s="210" t="s">
        <v>174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17"/>
      <c r="B88" s="218"/>
      <c r="C88" s="252" t="s">
        <v>259</v>
      </c>
      <c r="D88" s="246"/>
      <c r="E88" s="246"/>
      <c r="F88" s="246"/>
      <c r="G88" s="246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174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17"/>
      <c r="B89" s="218"/>
      <c r="C89" s="252" t="s">
        <v>260</v>
      </c>
      <c r="D89" s="246"/>
      <c r="E89" s="246"/>
      <c r="F89" s="246"/>
      <c r="G89" s="246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174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44" t="str">
        <f>C89</f>
        <v xml:space="preserve"> - odvoz výkopku horniny 1-4 z místní a účelové komunikace (chodníkova tělesa, vozovky) na mezideponii zhotovitele</v>
      </c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17"/>
      <c r="B90" s="218"/>
      <c r="C90" s="252" t="s">
        <v>694</v>
      </c>
      <c r="D90" s="246"/>
      <c r="E90" s="246"/>
      <c r="F90" s="246"/>
      <c r="G90" s="246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174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">
      <c r="A91" s="217"/>
      <c r="B91" s="218"/>
      <c r="C91" s="252" t="s">
        <v>261</v>
      </c>
      <c r="D91" s="246"/>
      <c r="E91" s="246"/>
      <c r="F91" s="246"/>
      <c r="G91" s="246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174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17"/>
      <c r="B92" s="218"/>
      <c r="C92" s="250" t="s">
        <v>262</v>
      </c>
      <c r="D92" s="224"/>
      <c r="E92" s="225">
        <v>118.56</v>
      </c>
      <c r="F92" s="220"/>
      <c r="G92" s="220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176</v>
      </c>
      <c r="AH92" s="210">
        <v>5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17"/>
      <c r="B93" s="218"/>
      <c r="C93" s="250" t="s">
        <v>263</v>
      </c>
      <c r="D93" s="224"/>
      <c r="E93" s="225">
        <v>118.56</v>
      </c>
      <c r="F93" s="220"/>
      <c r="G93" s="220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176</v>
      </c>
      <c r="AH93" s="210">
        <v>5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36">
        <v>22</v>
      </c>
      <c r="B94" s="237" t="s">
        <v>264</v>
      </c>
      <c r="C94" s="248" t="s">
        <v>265</v>
      </c>
      <c r="D94" s="238" t="s">
        <v>212</v>
      </c>
      <c r="E94" s="239">
        <v>237.12</v>
      </c>
      <c r="F94" s="240"/>
      <c r="G94" s="241">
        <f>ROUND(E94*F94,2)</f>
        <v>0</v>
      </c>
      <c r="H94" s="240"/>
      <c r="I94" s="241">
        <f>ROUND(E94*H94,2)</f>
        <v>0</v>
      </c>
      <c r="J94" s="240"/>
      <c r="K94" s="241">
        <f>ROUND(E94*J94,2)</f>
        <v>0</v>
      </c>
      <c r="L94" s="241">
        <v>21</v>
      </c>
      <c r="M94" s="241">
        <f>G94*(1+L94/100)</f>
        <v>0</v>
      </c>
      <c r="N94" s="239">
        <v>0</v>
      </c>
      <c r="O94" s="239">
        <f>ROUND(E94*N94,2)</f>
        <v>0</v>
      </c>
      <c r="P94" s="239">
        <v>0</v>
      </c>
      <c r="Q94" s="239">
        <f>ROUND(E94*P94,2)</f>
        <v>0</v>
      </c>
      <c r="R94" s="241" t="s">
        <v>187</v>
      </c>
      <c r="S94" s="241" t="s">
        <v>169</v>
      </c>
      <c r="T94" s="242" t="s">
        <v>169</v>
      </c>
      <c r="U94" s="220">
        <v>1.0999999999999999E-2</v>
      </c>
      <c r="V94" s="220">
        <f>ROUND(E94*U94,2)</f>
        <v>2.61</v>
      </c>
      <c r="W94" s="220"/>
      <c r="X94" s="220" t="s">
        <v>170</v>
      </c>
      <c r="Y94" s="220" t="s">
        <v>171</v>
      </c>
      <c r="Z94" s="210"/>
      <c r="AA94" s="210"/>
      <c r="AB94" s="210"/>
      <c r="AC94" s="210"/>
      <c r="AD94" s="210"/>
      <c r="AE94" s="210"/>
      <c r="AF94" s="210"/>
      <c r="AG94" s="210" t="s">
        <v>188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17"/>
      <c r="B95" s="218"/>
      <c r="C95" s="251" t="s">
        <v>258</v>
      </c>
      <c r="D95" s="245"/>
      <c r="E95" s="245"/>
      <c r="F95" s="245"/>
      <c r="G95" s="245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190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17"/>
      <c r="B96" s="218"/>
      <c r="C96" s="252" t="s">
        <v>201</v>
      </c>
      <c r="D96" s="246"/>
      <c r="E96" s="246"/>
      <c r="F96" s="246"/>
      <c r="G96" s="246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174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17"/>
      <c r="B97" s="218"/>
      <c r="C97" s="252" t="s">
        <v>259</v>
      </c>
      <c r="D97" s="246"/>
      <c r="E97" s="246"/>
      <c r="F97" s="246"/>
      <c r="G97" s="246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174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17"/>
      <c r="B98" s="218"/>
      <c r="C98" s="252" t="s">
        <v>260</v>
      </c>
      <c r="D98" s="246"/>
      <c r="E98" s="246"/>
      <c r="F98" s="246"/>
      <c r="G98" s="246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10"/>
      <c r="AA98" s="210"/>
      <c r="AB98" s="210"/>
      <c r="AC98" s="210"/>
      <c r="AD98" s="210"/>
      <c r="AE98" s="210"/>
      <c r="AF98" s="210"/>
      <c r="AG98" s="210" t="s">
        <v>174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44" t="str">
        <f>C98</f>
        <v xml:space="preserve"> - odvoz výkopku horniny 1-4 z místní a účelové komunikace (chodníkova tělesa, vozovky) na mezideponii zhotovitele</v>
      </c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17"/>
      <c r="B99" s="218"/>
      <c r="C99" s="252" t="s">
        <v>694</v>
      </c>
      <c r="D99" s="246"/>
      <c r="E99" s="246"/>
      <c r="F99" s="246"/>
      <c r="G99" s="246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174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17"/>
      <c r="B100" s="218"/>
      <c r="C100" s="252" t="s">
        <v>261</v>
      </c>
      <c r="D100" s="246"/>
      <c r="E100" s="246"/>
      <c r="F100" s="246"/>
      <c r="G100" s="246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174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17"/>
      <c r="B101" s="218"/>
      <c r="C101" s="250" t="s">
        <v>255</v>
      </c>
      <c r="D101" s="224"/>
      <c r="E101" s="225">
        <v>237.12</v>
      </c>
      <c r="F101" s="220"/>
      <c r="G101" s="220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10"/>
      <c r="AA101" s="210"/>
      <c r="AB101" s="210"/>
      <c r="AC101" s="210"/>
      <c r="AD101" s="210"/>
      <c r="AE101" s="210"/>
      <c r="AF101" s="210"/>
      <c r="AG101" s="210" t="s">
        <v>176</v>
      </c>
      <c r="AH101" s="210">
        <v>5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ht="22.5" outlineLevel="1" x14ac:dyDescent="0.2">
      <c r="A102" s="236">
        <v>23</v>
      </c>
      <c r="B102" s="237" t="s">
        <v>266</v>
      </c>
      <c r="C102" s="248" t="s">
        <v>267</v>
      </c>
      <c r="D102" s="238" t="s">
        <v>212</v>
      </c>
      <c r="E102" s="239">
        <v>237.12</v>
      </c>
      <c r="F102" s="240"/>
      <c r="G102" s="241">
        <f>ROUND(E102*F102,2)</f>
        <v>0</v>
      </c>
      <c r="H102" s="240"/>
      <c r="I102" s="241">
        <f>ROUND(E102*H102,2)</f>
        <v>0</v>
      </c>
      <c r="J102" s="240"/>
      <c r="K102" s="241">
        <f>ROUND(E102*J102,2)</f>
        <v>0</v>
      </c>
      <c r="L102" s="241">
        <v>21</v>
      </c>
      <c r="M102" s="241">
        <f>G102*(1+L102/100)</f>
        <v>0</v>
      </c>
      <c r="N102" s="239">
        <v>0</v>
      </c>
      <c r="O102" s="239">
        <f>ROUND(E102*N102,2)</f>
        <v>0</v>
      </c>
      <c r="P102" s="239">
        <v>0</v>
      </c>
      <c r="Q102" s="239">
        <f>ROUND(E102*P102,2)</f>
        <v>0</v>
      </c>
      <c r="R102" s="241" t="s">
        <v>187</v>
      </c>
      <c r="S102" s="241" t="s">
        <v>169</v>
      </c>
      <c r="T102" s="242" t="s">
        <v>169</v>
      </c>
      <c r="U102" s="220">
        <v>0.65200000000000002</v>
      </c>
      <c r="V102" s="220">
        <f>ROUND(E102*U102,2)</f>
        <v>154.6</v>
      </c>
      <c r="W102" s="220"/>
      <c r="X102" s="220" t="s">
        <v>170</v>
      </c>
      <c r="Y102" s="220" t="s">
        <v>171</v>
      </c>
      <c r="Z102" s="210"/>
      <c r="AA102" s="210"/>
      <c r="AB102" s="210"/>
      <c r="AC102" s="210"/>
      <c r="AD102" s="210"/>
      <c r="AE102" s="210"/>
      <c r="AF102" s="210"/>
      <c r="AG102" s="210" t="s">
        <v>172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17"/>
      <c r="B103" s="218"/>
      <c r="C103" s="249" t="s">
        <v>201</v>
      </c>
      <c r="D103" s="243"/>
      <c r="E103" s="243"/>
      <c r="F103" s="243"/>
      <c r="G103" s="243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174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17"/>
      <c r="B104" s="218"/>
      <c r="C104" s="252" t="s">
        <v>259</v>
      </c>
      <c r="D104" s="246"/>
      <c r="E104" s="246"/>
      <c r="F104" s="246"/>
      <c r="G104" s="246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174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17"/>
      <c r="B105" s="218"/>
      <c r="C105" s="252" t="s">
        <v>260</v>
      </c>
      <c r="D105" s="246"/>
      <c r="E105" s="246"/>
      <c r="F105" s="246"/>
      <c r="G105" s="246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174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44" t="str">
        <f>C105</f>
        <v xml:space="preserve"> - odvoz výkopku horniny 1-4 z místní a účelové komunikace (chodníkova tělesa, vozovky) na mezideponii zhotovitele</v>
      </c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52" t="s">
        <v>694</v>
      </c>
      <c r="D106" s="246"/>
      <c r="E106" s="246"/>
      <c r="F106" s="246"/>
      <c r="G106" s="246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174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17"/>
      <c r="B107" s="218"/>
      <c r="C107" s="252" t="s">
        <v>261</v>
      </c>
      <c r="D107" s="246"/>
      <c r="E107" s="246"/>
      <c r="F107" s="246"/>
      <c r="G107" s="246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174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17"/>
      <c r="B108" s="218"/>
      <c r="C108" s="250" t="s">
        <v>255</v>
      </c>
      <c r="D108" s="224"/>
      <c r="E108" s="225">
        <v>237.12</v>
      </c>
      <c r="F108" s="220"/>
      <c r="G108" s="220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176</v>
      </c>
      <c r="AH108" s="210">
        <v>5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36">
        <v>24</v>
      </c>
      <c r="B109" s="237" t="s">
        <v>268</v>
      </c>
      <c r="C109" s="248" t="s">
        <v>269</v>
      </c>
      <c r="D109" s="238" t="s">
        <v>212</v>
      </c>
      <c r="E109" s="239">
        <v>118.56</v>
      </c>
      <c r="F109" s="240"/>
      <c r="G109" s="241">
        <f>ROUND(E109*F109,2)</f>
        <v>0</v>
      </c>
      <c r="H109" s="240"/>
      <c r="I109" s="241">
        <f>ROUND(E109*H109,2)</f>
        <v>0</v>
      </c>
      <c r="J109" s="240"/>
      <c r="K109" s="241">
        <f>ROUND(E109*J109,2)</f>
        <v>0</v>
      </c>
      <c r="L109" s="241">
        <v>21</v>
      </c>
      <c r="M109" s="241">
        <f>G109*(1+L109/100)</f>
        <v>0</v>
      </c>
      <c r="N109" s="239">
        <v>0</v>
      </c>
      <c r="O109" s="239">
        <f>ROUND(E109*N109,2)</f>
        <v>0</v>
      </c>
      <c r="P109" s="239">
        <v>0</v>
      </c>
      <c r="Q109" s="239">
        <f>ROUND(E109*P109,2)</f>
        <v>0</v>
      </c>
      <c r="R109" s="241" t="s">
        <v>187</v>
      </c>
      <c r="S109" s="241" t="s">
        <v>169</v>
      </c>
      <c r="T109" s="242" t="s">
        <v>169</v>
      </c>
      <c r="U109" s="220">
        <v>3.1E-2</v>
      </c>
      <c r="V109" s="220">
        <f>ROUND(E109*U109,2)</f>
        <v>3.68</v>
      </c>
      <c r="W109" s="220"/>
      <c r="X109" s="220" t="s">
        <v>170</v>
      </c>
      <c r="Y109" s="220" t="s">
        <v>171</v>
      </c>
      <c r="Z109" s="210"/>
      <c r="AA109" s="210"/>
      <c r="AB109" s="210"/>
      <c r="AC109" s="210"/>
      <c r="AD109" s="210"/>
      <c r="AE109" s="210"/>
      <c r="AF109" s="210"/>
      <c r="AG109" s="210" t="s">
        <v>188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17"/>
      <c r="B110" s="218"/>
      <c r="C110" s="249" t="s">
        <v>201</v>
      </c>
      <c r="D110" s="243"/>
      <c r="E110" s="243"/>
      <c r="F110" s="243"/>
      <c r="G110" s="243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174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">
      <c r="A111" s="217"/>
      <c r="B111" s="218"/>
      <c r="C111" s="250" t="s">
        <v>218</v>
      </c>
      <c r="D111" s="224"/>
      <c r="E111" s="225">
        <v>98.7</v>
      </c>
      <c r="F111" s="220"/>
      <c r="G111" s="220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176</v>
      </c>
      <c r="AH111" s="210">
        <v>5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17"/>
      <c r="B112" s="218"/>
      <c r="C112" s="250" t="s">
        <v>219</v>
      </c>
      <c r="D112" s="224"/>
      <c r="E112" s="225">
        <v>65.8</v>
      </c>
      <c r="F112" s="220"/>
      <c r="G112" s="220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176</v>
      </c>
      <c r="AH112" s="210">
        <v>5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17"/>
      <c r="B113" s="218"/>
      <c r="C113" s="250" t="s">
        <v>270</v>
      </c>
      <c r="D113" s="224"/>
      <c r="E113" s="225">
        <v>11</v>
      </c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176</v>
      </c>
      <c r="AH113" s="210">
        <v>5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17"/>
      <c r="B114" s="218"/>
      <c r="C114" s="250" t="s">
        <v>271</v>
      </c>
      <c r="D114" s="224"/>
      <c r="E114" s="225">
        <v>7.4</v>
      </c>
      <c r="F114" s="220"/>
      <c r="G114" s="220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10"/>
      <c r="AA114" s="210"/>
      <c r="AB114" s="210"/>
      <c r="AC114" s="210"/>
      <c r="AD114" s="210"/>
      <c r="AE114" s="210"/>
      <c r="AF114" s="210"/>
      <c r="AG114" s="210" t="s">
        <v>176</v>
      </c>
      <c r="AH114" s="210">
        <v>5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">
      <c r="A115" s="217"/>
      <c r="B115" s="218"/>
      <c r="C115" s="250" t="s">
        <v>272</v>
      </c>
      <c r="D115" s="224"/>
      <c r="E115" s="225">
        <v>-90.24</v>
      </c>
      <c r="F115" s="220"/>
      <c r="G115" s="22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176</v>
      </c>
      <c r="AH115" s="210">
        <v>5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17"/>
      <c r="B116" s="218"/>
      <c r="C116" s="250" t="s">
        <v>273</v>
      </c>
      <c r="D116" s="224"/>
      <c r="E116" s="225">
        <v>25.9</v>
      </c>
      <c r="F116" s="220"/>
      <c r="G116" s="22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176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2.5" outlineLevel="1" x14ac:dyDescent="0.2">
      <c r="A117" s="236">
        <v>25</v>
      </c>
      <c r="B117" s="237" t="s">
        <v>274</v>
      </c>
      <c r="C117" s="248" t="s">
        <v>275</v>
      </c>
      <c r="D117" s="238" t="s">
        <v>212</v>
      </c>
      <c r="E117" s="239">
        <v>118.56</v>
      </c>
      <c r="F117" s="240"/>
      <c r="G117" s="241">
        <f>ROUND(E117*F117,2)</f>
        <v>0</v>
      </c>
      <c r="H117" s="240"/>
      <c r="I117" s="241">
        <f>ROUND(E117*H117,2)</f>
        <v>0</v>
      </c>
      <c r="J117" s="240"/>
      <c r="K117" s="241">
        <f>ROUND(E117*J117,2)</f>
        <v>0</v>
      </c>
      <c r="L117" s="241">
        <v>21</v>
      </c>
      <c r="M117" s="241">
        <f>G117*(1+L117/100)</f>
        <v>0</v>
      </c>
      <c r="N117" s="239">
        <v>0</v>
      </c>
      <c r="O117" s="239">
        <f>ROUND(E117*N117,2)</f>
        <v>0</v>
      </c>
      <c r="P117" s="239">
        <v>0</v>
      </c>
      <c r="Q117" s="239">
        <f>ROUND(E117*P117,2)</f>
        <v>0</v>
      </c>
      <c r="R117" s="241" t="s">
        <v>187</v>
      </c>
      <c r="S117" s="241" t="s">
        <v>169</v>
      </c>
      <c r="T117" s="242" t="s">
        <v>169</v>
      </c>
      <c r="U117" s="220">
        <v>0.20200000000000001</v>
      </c>
      <c r="V117" s="220">
        <f>ROUND(E117*U117,2)</f>
        <v>23.95</v>
      </c>
      <c r="W117" s="220"/>
      <c r="X117" s="220" t="s">
        <v>170</v>
      </c>
      <c r="Y117" s="220" t="s">
        <v>171</v>
      </c>
      <c r="Z117" s="210"/>
      <c r="AA117" s="210"/>
      <c r="AB117" s="210"/>
      <c r="AC117" s="210"/>
      <c r="AD117" s="210"/>
      <c r="AE117" s="210"/>
      <c r="AF117" s="210"/>
      <c r="AG117" s="210" t="s">
        <v>188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17"/>
      <c r="B118" s="218"/>
      <c r="C118" s="251" t="s">
        <v>276</v>
      </c>
      <c r="D118" s="245"/>
      <c r="E118" s="245"/>
      <c r="F118" s="245"/>
      <c r="G118" s="245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190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2">
      <c r="A119" s="217"/>
      <c r="B119" s="218"/>
      <c r="C119" s="252" t="s">
        <v>201</v>
      </c>
      <c r="D119" s="246"/>
      <c r="E119" s="246"/>
      <c r="F119" s="246"/>
      <c r="G119" s="246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174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">
      <c r="A120" s="217"/>
      <c r="B120" s="218"/>
      <c r="C120" s="250" t="s">
        <v>262</v>
      </c>
      <c r="D120" s="224"/>
      <c r="E120" s="225">
        <v>118.56</v>
      </c>
      <c r="F120" s="220"/>
      <c r="G120" s="220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176</v>
      </c>
      <c r="AH120" s="210">
        <v>5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36">
        <v>26</v>
      </c>
      <c r="B121" s="237" t="s">
        <v>277</v>
      </c>
      <c r="C121" s="248" t="s">
        <v>278</v>
      </c>
      <c r="D121" s="238" t="s">
        <v>212</v>
      </c>
      <c r="E121" s="239">
        <v>90.24</v>
      </c>
      <c r="F121" s="240"/>
      <c r="G121" s="241">
        <f>ROUND(E121*F121,2)</f>
        <v>0</v>
      </c>
      <c r="H121" s="240"/>
      <c r="I121" s="241">
        <f>ROUND(E121*H121,2)</f>
        <v>0</v>
      </c>
      <c r="J121" s="240"/>
      <c r="K121" s="241">
        <f>ROUND(E121*J121,2)</f>
        <v>0</v>
      </c>
      <c r="L121" s="241">
        <v>21</v>
      </c>
      <c r="M121" s="241">
        <f>G121*(1+L121/100)</f>
        <v>0</v>
      </c>
      <c r="N121" s="239">
        <v>0</v>
      </c>
      <c r="O121" s="239">
        <f>ROUND(E121*N121,2)</f>
        <v>0</v>
      </c>
      <c r="P121" s="239">
        <v>0</v>
      </c>
      <c r="Q121" s="239">
        <f>ROUND(E121*P121,2)</f>
        <v>0</v>
      </c>
      <c r="R121" s="241" t="s">
        <v>187</v>
      </c>
      <c r="S121" s="241" t="s">
        <v>169</v>
      </c>
      <c r="T121" s="242" t="s">
        <v>169</v>
      </c>
      <c r="U121" s="220">
        <v>1.587</v>
      </c>
      <c r="V121" s="220">
        <f>ROUND(E121*U121,2)</f>
        <v>143.21</v>
      </c>
      <c r="W121" s="220"/>
      <c r="X121" s="220" t="s">
        <v>170</v>
      </c>
      <c r="Y121" s="220" t="s">
        <v>171</v>
      </c>
      <c r="Z121" s="210"/>
      <c r="AA121" s="210"/>
      <c r="AB121" s="210"/>
      <c r="AC121" s="210"/>
      <c r="AD121" s="210"/>
      <c r="AE121" s="210"/>
      <c r="AF121" s="210"/>
      <c r="AG121" s="210" t="s">
        <v>172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ht="22.5" outlineLevel="2" x14ac:dyDescent="0.2">
      <c r="A122" s="217"/>
      <c r="B122" s="218"/>
      <c r="C122" s="251" t="s">
        <v>279</v>
      </c>
      <c r="D122" s="245"/>
      <c r="E122" s="245"/>
      <c r="F122" s="245"/>
      <c r="G122" s="245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190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44" t="str">
        <f>C122</f>
        <v>sypaninou z vhodných hornin tř. 1 - 4 nebo materiálem připraveným podél výkopu ve vzdálenosti do 3 m od jeho kraje, pro jakoukoliv hloubku výkopu a jakoukoliv míru zhutnění,</v>
      </c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17"/>
      <c r="B123" s="218"/>
      <c r="C123" s="252" t="s">
        <v>201</v>
      </c>
      <c r="D123" s="246"/>
      <c r="E123" s="246"/>
      <c r="F123" s="246"/>
      <c r="G123" s="246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174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">
      <c r="A124" s="217"/>
      <c r="B124" s="218"/>
      <c r="C124" s="250" t="s">
        <v>280</v>
      </c>
      <c r="D124" s="224"/>
      <c r="E124" s="225">
        <v>90.24</v>
      </c>
      <c r="F124" s="220"/>
      <c r="G124" s="220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176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36">
        <v>27</v>
      </c>
      <c r="B125" s="237" t="s">
        <v>281</v>
      </c>
      <c r="C125" s="248" t="s">
        <v>282</v>
      </c>
      <c r="D125" s="238" t="s">
        <v>212</v>
      </c>
      <c r="E125" s="239">
        <v>90.24</v>
      </c>
      <c r="F125" s="240"/>
      <c r="G125" s="241">
        <f>ROUND(E125*F125,2)</f>
        <v>0</v>
      </c>
      <c r="H125" s="240"/>
      <c r="I125" s="241">
        <f>ROUND(E125*H125,2)</f>
        <v>0</v>
      </c>
      <c r="J125" s="240"/>
      <c r="K125" s="241">
        <f>ROUND(E125*J125,2)</f>
        <v>0</v>
      </c>
      <c r="L125" s="241">
        <v>21</v>
      </c>
      <c r="M125" s="241">
        <f>G125*(1+L125/100)</f>
        <v>0</v>
      </c>
      <c r="N125" s="239">
        <v>0</v>
      </c>
      <c r="O125" s="239">
        <f>ROUND(E125*N125,2)</f>
        <v>0</v>
      </c>
      <c r="P125" s="239">
        <v>0</v>
      </c>
      <c r="Q125" s="239">
        <f>ROUND(E125*P125,2)</f>
        <v>0</v>
      </c>
      <c r="R125" s="241" t="s">
        <v>187</v>
      </c>
      <c r="S125" s="241" t="s">
        <v>169</v>
      </c>
      <c r="T125" s="242" t="s">
        <v>169</v>
      </c>
      <c r="U125" s="220">
        <v>0.94</v>
      </c>
      <c r="V125" s="220">
        <f>ROUND(E125*U125,2)</f>
        <v>84.83</v>
      </c>
      <c r="W125" s="220"/>
      <c r="X125" s="220" t="s">
        <v>170</v>
      </c>
      <c r="Y125" s="220" t="s">
        <v>171</v>
      </c>
      <c r="Z125" s="210"/>
      <c r="AA125" s="210"/>
      <c r="AB125" s="210"/>
      <c r="AC125" s="210"/>
      <c r="AD125" s="210"/>
      <c r="AE125" s="210"/>
      <c r="AF125" s="210"/>
      <c r="AG125" s="210" t="s">
        <v>172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2.5" outlineLevel="2" x14ac:dyDescent="0.2">
      <c r="A126" s="217"/>
      <c r="B126" s="218"/>
      <c r="C126" s="251" t="s">
        <v>279</v>
      </c>
      <c r="D126" s="245"/>
      <c r="E126" s="245"/>
      <c r="F126" s="245"/>
      <c r="G126" s="245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10"/>
      <c r="AA126" s="210"/>
      <c r="AB126" s="210"/>
      <c r="AC126" s="210"/>
      <c r="AD126" s="210"/>
      <c r="AE126" s="210"/>
      <c r="AF126" s="210"/>
      <c r="AG126" s="210" t="s">
        <v>190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44" t="str">
        <f>C126</f>
        <v>sypaninou z vhodných hornin tř. 1 - 4 nebo materiálem připraveným podél výkopu ve vzdálenosti do 3 m od jeho kraje, pro jakoukoliv hloubku výkopu a jakoukoliv míru zhutnění,</v>
      </c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2">
      <c r="A127" s="217"/>
      <c r="B127" s="218"/>
      <c r="C127" s="252" t="s">
        <v>283</v>
      </c>
      <c r="D127" s="246"/>
      <c r="E127" s="246"/>
      <c r="F127" s="246"/>
      <c r="G127" s="246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10"/>
      <c r="AA127" s="210"/>
      <c r="AB127" s="210"/>
      <c r="AC127" s="210"/>
      <c r="AD127" s="210"/>
      <c r="AE127" s="210"/>
      <c r="AF127" s="210"/>
      <c r="AG127" s="210" t="s">
        <v>174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17"/>
      <c r="B128" s="218"/>
      <c r="C128" s="250" t="s">
        <v>284</v>
      </c>
      <c r="D128" s="224"/>
      <c r="E128" s="225">
        <v>90.24</v>
      </c>
      <c r="F128" s="220"/>
      <c r="G128" s="220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176</v>
      </c>
      <c r="AH128" s="210">
        <v>5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36">
        <v>28</v>
      </c>
      <c r="B129" s="237" t="s">
        <v>285</v>
      </c>
      <c r="C129" s="248" t="s">
        <v>286</v>
      </c>
      <c r="D129" s="238" t="s">
        <v>167</v>
      </c>
      <c r="E129" s="239">
        <v>175.8</v>
      </c>
      <c r="F129" s="240"/>
      <c r="G129" s="241">
        <f>ROUND(E129*F129,2)</f>
        <v>0</v>
      </c>
      <c r="H129" s="240"/>
      <c r="I129" s="241">
        <f>ROUND(E129*H129,2)</f>
        <v>0</v>
      </c>
      <c r="J129" s="240"/>
      <c r="K129" s="241">
        <f>ROUND(E129*J129,2)</f>
        <v>0</v>
      </c>
      <c r="L129" s="241">
        <v>21</v>
      </c>
      <c r="M129" s="241">
        <f>G129*(1+L129/100)</f>
        <v>0</v>
      </c>
      <c r="N129" s="239">
        <v>0</v>
      </c>
      <c r="O129" s="239">
        <f>ROUND(E129*N129,2)</f>
        <v>0</v>
      </c>
      <c r="P129" s="239">
        <v>0</v>
      </c>
      <c r="Q129" s="239">
        <f>ROUND(E129*P129,2)</f>
        <v>0</v>
      </c>
      <c r="R129" s="241" t="s">
        <v>287</v>
      </c>
      <c r="S129" s="241" t="s">
        <v>169</v>
      </c>
      <c r="T129" s="242" t="s">
        <v>169</v>
      </c>
      <c r="U129" s="220">
        <v>0.06</v>
      </c>
      <c r="V129" s="220">
        <f>ROUND(E129*U129,2)</f>
        <v>10.55</v>
      </c>
      <c r="W129" s="220"/>
      <c r="X129" s="220" t="s">
        <v>170</v>
      </c>
      <c r="Y129" s="220" t="s">
        <v>171</v>
      </c>
      <c r="Z129" s="210"/>
      <c r="AA129" s="210"/>
      <c r="AB129" s="210"/>
      <c r="AC129" s="210"/>
      <c r="AD129" s="210"/>
      <c r="AE129" s="210"/>
      <c r="AF129" s="210"/>
      <c r="AG129" s="210" t="s">
        <v>172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17"/>
      <c r="B130" s="218"/>
      <c r="C130" s="251" t="s">
        <v>288</v>
      </c>
      <c r="D130" s="245"/>
      <c r="E130" s="245"/>
      <c r="F130" s="245"/>
      <c r="G130" s="245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190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2">
      <c r="A131" s="217"/>
      <c r="B131" s="218"/>
      <c r="C131" s="252" t="s">
        <v>201</v>
      </c>
      <c r="D131" s="246"/>
      <c r="E131" s="246"/>
      <c r="F131" s="246"/>
      <c r="G131" s="246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10"/>
      <c r="AA131" s="210"/>
      <c r="AB131" s="210"/>
      <c r="AC131" s="210"/>
      <c r="AD131" s="210"/>
      <c r="AE131" s="210"/>
      <c r="AF131" s="210"/>
      <c r="AG131" s="210" t="s">
        <v>174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17"/>
      <c r="B132" s="218"/>
      <c r="C132" s="250" t="s">
        <v>289</v>
      </c>
      <c r="D132" s="224"/>
      <c r="E132" s="225">
        <v>175.8</v>
      </c>
      <c r="F132" s="220"/>
      <c r="G132" s="220"/>
      <c r="H132" s="220"/>
      <c r="I132" s="220"/>
      <c r="J132" s="220"/>
      <c r="K132" s="220"/>
      <c r="L132" s="220"/>
      <c r="M132" s="220"/>
      <c r="N132" s="219"/>
      <c r="O132" s="219"/>
      <c r="P132" s="219"/>
      <c r="Q132" s="219"/>
      <c r="R132" s="220"/>
      <c r="S132" s="220"/>
      <c r="T132" s="220"/>
      <c r="U132" s="220"/>
      <c r="V132" s="220"/>
      <c r="W132" s="220"/>
      <c r="X132" s="220"/>
      <c r="Y132" s="220"/>
      <c r="Z132" s="210"/>
      <c r="AA132" s="210"/>
      <c r="AB132" s="210"/>
      <c r="AC132" s="210"/>
      <c r="AD132" s="210"/>
      <c r="AE132" s="210"/>
      <c r="AF132" s="210"/>
      <c r="AG132" s="210" t="s">
        <v>176</v>
      </c>
      <c r="AH132" s="210">
        <v>5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ht="22.5" outlineLevel="1" x14ac:dyDescent="0.2">
      <c r="A133" s="236">
        <v>29</v>
      </c>
      <c r="B133" s="237" t="s">
        <v>290</v>
      </c>
      <c r="C133" s="248" t="s">
        <v>291</v>
      </c>
      <c r="D133" s="238" t="s">
        <v>167</v>
      </c>
      <c r="E133" s="239">
        <v>175.8</v>
      </c>
      <c r="F133" s="240"/>
      <c r="G133" s="241">
        <f>ROUND(E133*F133,2)</f>
        <v>0</v>
      </c>
      <c r="H133" s="240"/>
      <c r="I133" s="241">
        <f>ROUND(E133*H133,2)</f>
        <v>0</v>
      </c>
      <c r="J133" s="240"/>
      <c r="K133" s="241">
        <f>ROUND(E133*J133,2)</f>
        <v>0</v>
      </c>
      <c r="L133" s="241">
        <v>21</v>
      </c>
      <c r="M133" s="241">
        <f>G133*(1+L133/100)</f>
        <v>0</v>
      </c>
      <c r="N133" s="239">
        <v>0</v>
      </c>
      <c r="O133" s="239">
        <f>ROUND(E133*N133,2)</f>
        <v>0</v>
      </c>
      <c r="P133" s="239">
        <v>0</v>
      </c>
      <c r="Q133" s="239">
        <f>ROUND(E133*P133,2)</f>
        <v>0</v>
      </c>
      <c r="R133" s="241" t="s">
        <v>187</v>
      </c>
      <c r="S133" s="241" t="s">
        <v>169</v>
      </c>
      <c r="T133" s="242" t="s">
        <v>169</v>
      </c>
      <c r="U133" s="220">
        <v>0.254</v>
      </c>
      <c r="V133" s="220">
        <f>ROUND(E133*U133,2)</f>
        <v>44.65</v>
      </c>
      <c r="W133" s="220"/>
      <c r="X133" s="220" t="s">
        <v>170</v>
      </c>
      <c r="Y133" s="220" t="s">
        <v>171</v>
      </c>
      <c r="Z133" s="210"/>
      <c r="AA133" s="210"/>
      <c r="AB133" s="210"/>
      <c r="AC133" s="210"/>
      <c r="AD133" s="210"/>
      <c r="AE133" s="210"/>
      <c r="AF133" s="210"/>
      <c r="AG133" s="210" t="s">
        <v>172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ht="22.5" outlineLevel="2" x14ac:dyDescent="0.2">
      <c r="A134" s="217"/>
      <c r="B134" s="218"/>
      <c r="C134" s="251" t="s">
        <v>292</v>
      </c>
      <c r="D134" s="245"/>
      <c r="E134" s="245"/>
      <c r="F134" s="245"/>
      <c r="G134" s="245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10"/>
      <c r="AA134" s="210"/>
      <c r="AB134" s="210"/>
      <c r="AC134" s="210"/>
      <c r="AD134" s="210"/>
      <c r="AE134" s="210"/>
      <c r="AF134" s="210"/>
      <c r="AG134" s="210" t="s">
        <v>190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44" t="str">
        <f>C134</f>
        <v>s případným nutným přemístěním hromad nebo dočasných skládek na místo potřeby ze vzdálenosti do 30 m, v rovině nebo ve svahu do 1 : 5,</v>
      </c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17"/>
      <c r="B135" s="218"/>
      <c r="C135" s="252" t="s">
        <v>201</v>
      </c>
      <c r="D135" s="246"/>
      <c r="E135" s="246"/>
      <c r="F135" s="246"/>
      <c r="G135" s="246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174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2" x14ac:dyDescent="0.2">
      <c r="A136" s="217"/>
      <c r="B136" s="218"/>
      <c r="C136" s="250" t="s">
        <v>293</v>
      </c>
      <c r="D136" s="224"/>
      <c r="E136" s="225">
        <v>175.8</v>
      </c>
      <c r="F136" s="220"/>
      <c r="G136" s="220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10"/>
      <c r="AA136" s="210"/>
      <c r="AB136" s="210"/>
      <c r="AC136" s="210"/>
      <c r="AD136" s="210"/>
      <c r="AE136" s="210"/>
      <c r="AF136" s="210"/>
      <c r="AG136" s="210" t="s">
        <v>176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ht="22.5" outlineLevel="1" x14ac:dyDescent="0.2">
      <c r="A137" s="236">
        <v>30</v>
      </c>
      <c r="B137" s="237" t="s">
        <v>294</v>
      </c>
      <c r="C137" s="248" t="s">
        <v>295</v>
      </c>
      <c r="D137" s="238" t="s">
        <v>167</v>
      </c>
      <c r="E137" s="239">
        <v>175.8</v>
      </c>
      <c r="F137" s="240"/>
      <c r="G137" s="241">
        <f>ROUND(E137*F137,2)</f>
        <v>0</v>
      </c>
      <c r="H137" s="240"/>
      <c r="I137" s="241">
        <f>ROUND(E137*H137,2)</f>
        <v>0</v>
      </c>
      <c r="J137" s="240"/>
      <c r="K137" s="241">
        <f>ROUND(E137*J137,2)</f>
        <v>0</v>
      </c>
      <c r="L137" s="241">
        <v>21</v>
      </c>
      <c r="M137" s="241">
        <f>G137*(1+L137/100)</f>
        <v>0</v>
      </c>
      <c r="N137" s="239">
        <v>0</v>
      </c>
      <c r="O137" s="239">
        <f>ROUND(E137*N137,2)</f>
        <v>0</v>
      </c>
      <c r="P137" s="239">
        <v>0</v>
      </c>
      <c r="Q137" s="239">
        <f>ROUND(E137*P137,2)</f>
        <v>0</v>
      </c>
      <c r="R137" s="241" t="s">
        <v>287</v>
      </c>
      <c r="S137" s="241" t="s">
        <v>169</v>
      </c>
      <c r="T137" s="242" t="s">
        <v>169</v>
      </c>
      <c r="U137" s="220">
        <v>0.09</v>
      </c>
      <c r="V137" s="220">
        <f>ROUND(E137*U137,2)</f>
        <v>15.82</v>
      </c>
      <c r="W137" s="220"/>
      <c r="X137" s="220" t="s">
        <v>170</v>
      </c>
      <c r="Y137" s="220" t="s">
        <v>171</v>
      </c>
      <c r="Z137" s="210"/>
      <c r="AA137" s="210"/>
      <c r="AB137" s="210"/>
      <c r="AC137" s="210"/>
      <c r="AD137" s="210"/>
      <c r="AE137" s="210"/>
      <c r="AF137" s="210"/>
      <c r="AG137" s="210" t="s">
        <v>172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17"/>
      <c r="B138" s="218"/>
      <c r="C138" s="251" t="s">
        <v>296</v>
      </c>
      <c r="D138" s="245"/>
      <c r="E138" s="245"/>
      <c r="F138" s="245"/>
      <c r="G138" s="245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10"/>
      <c r="AA138" s="210"/>
      <c r="AB138" s="210"/>
      <c r="AC138" s="210"/>
      <c r="AD138" s="210"/>
      <c r="AE138" s="210"/>
      <c r="AF138" s="210"/>
      <c r="AG138" s="210" t="s">
        <v>190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17"/>
      <c r="B139" s="218"/>
      <c r="C139" s="252" t="s">
        <v>297</v>
      </c>
      <c r="D139" s="246"/>
      <c r="E139" s="246"/>
      <c r="F139" s="246"/>
      <c r="G139" s="246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10"/>
      <c r="AA139" s="210"/>
      <c r="AB139" s="210"/>
      <c r="AC139" s="210"/>
      <c r="AD139" s="210"/>
      <c r="AE139" s="210"/>
      <c r="AF139" s="210"/>
      <c r="AG139" s="210" t="s">
        <v>174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2" x14ac:dyDescent="0.2">
      <c r="A140" s="217"/>
      <c r="B140" s="218"/>
      <c r="C140" s="250" t="s">
        <v>289</v>
      </c>
      <c r="D140" s="224"/>
      <c r="E140" s="225">
        <v>175.8</v>
      </c>
      <c r="F140" s="220"/>
      <c r="G140" s="220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10"/>
      <c r="AA140" s="210"/>
      <c r="AB140" s="210"/>
      <c r="AC140" s="210"/>
      <c r="AD140" s="210"/>
      <c r="AE140" s="210"/>
      <c r="AF140" s="210"/>
      <c r="AG140" s="210" t="s">
        <v>176</v>
      </c>
      <c r="AH140" s="210">
        <v>5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36">
        <v>31</v>
      </c>
      <c r="B141" s="237" t="s">
        <v>298</v>
      </c>
      <c r="C141" s="248" t="s">
        <v>299</v>
      </c>
      <c r="D141" s="238" t="s">
        <v>167</v>
      </c>
      <c r="E141" s="239">
        <v>175.8</v>
      </c>
      <c r="F141" s="240"/>
      <c r="G141" s="241">
        <f>ROUND(E141*F141,2)</f>
        <v>0</v>
      </c>
      <c r="H141" s="240"/>
      <c r="I141" s="241">
        <f>ROUND(E141*H141,2)</f>
        <v>0</v>
      </c>
      <c r="J141" s="240"/>
      <c r="K141" s="241">
        <f>ROUND(E141*J141,2)</f>
        <v>0</v>
      </c>
      <c r="L141" s="241">
        <v>21</v>
      </c>
      <c r="M141" s="241">
        <f>G141*(1+L141/100)</f>
        <v>0</v>
      </c>
      <c r="N141" s="239">
        <v>0</v>
      </c>
      <c r="O141" s="239">
        <f>ROUND(E141*N141,2)</f>
        <v>0</v>
      </c>
      <c r="P141" s="239">
        <v>0</v>
      </c>
      <c r="Q141" s="239">
        <f>ROUND(E141*P141,2)</f>
        <v>0</v>
      </c>
      <c r="R141" s="241" t="s">
        <v>287</v>
      </c>
      <c r="S141" s="241" t="s">
        <v>169</v>
      </c>
      <c r="T141" s="242" t="s">
        <v>169</v>
      </c>
      <c r="U141" s="220">
        <v>1.4999999999999999E-2</v>
      </c>
      <c r="V141" s="220">
        <f>ROUND(E141*U141,2)</f>
        <v>2.64</v>
      </c>
      <c r="W141" s="220"/>
      <c r="X141" s="220" t="s">
        <v>170</v>
      </c>
      <c r="Y141" s="220" t="s">
        <v>171</v>
      </c>
      <c r="Z141" s="210"/>
      <c r="AA141" s="210"/>
      <c r="AB141" s="210"/>
      <c r="AC141" s="210"/>
      <c r="AD141" s="210"/>
      <c r="AE141" s="210"/>
      <c r="AF141" s="210"/>
      <c r="AG141" s="210" t="s">
        <v>172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2">
      <c r="A142" s="217"/>
      <c r="B142" s="218"/>
      <c r="C142" s="249" t="s">
        <v>297</v>
      </c>
      <c r="D142" s="243"/>
      <c r="E142" s="243"/>
      <c r="F142" s="243"/>
      <c r="G142" s="243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174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2">
      <c r="A143" s="217"/>
      <c r="B143" s="218"/>
      <c r="C143" s="250" t="s">
        <v>289</v>
      </c>
      <c r="D143" s="224"/>
      <c r="E143" s="225">
        <v>175.8</v>
      </c>
      <c r="F143" s="220"/>
      <c r="G143" s="220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10"/>
      <c r="AA143" s="210"/>
      <c r="AB143" s="210"/>
      <c r="AC143" s="210"/>
      <c r="AD143" s="210"/>
      <c r="AE143" s="210"/>
      <c r="AF143" s="210"/>
      <c r="AG143" s="210" t="s">
        <v>176</v>
      </c>
      <c r="AH143" s="210">
        <v>5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36">
        <v>32</v>
      </c>
      <c r="B144" s="237" t="s">
        <v>300</v>
      </c>
      <c r="C144" s="248" t="s">
        <v>301</v>
      </c>
      <c r="D144" s="238" t="s">
        <v>302</v>
      </c>
      <c r="E144" s="239">
        <v>1</v>
      </c>
      <c r="F144" s="240"/>
      <c r="G144" s="241">
        <f>ROUND(E144*F144,2)</f>
        <v>0</v>
      </c>
      <c r="H144" s="240"/>
      <c r="I144" s="241">
        <f>ROUND(E144*H144,2)</f>
        <v>0</v>
      </c>
      <c r="J144" s="240"/>
      <c r="K144" s="241">
        <f>ROUND(E144*J144,2)</f>
        <v>0</v>
      </c>
      <c r="L144" s="241">
        <v>21</v>
      </c>
      <c r="M144" s="241">
        <f>G144*(1+L144/100)</f>
        <v>0</v>
      </c>
      <c r="N144" s="239">
        <v>0</v>
      </c>
      <c r="O144" s="239">
        <f>ROUND(E144*N144,2)</f>
        <v>0</v>
      </c>
      <c r="P144" s="239">
        <v>0</v>
      </c>
      <c r="Q144" s="239">
        <f>ROUND(E144*P144,2)</f>
        <v>0</v>
      </c>
      <c r="R144" s="241" t="s">
        <v>287</v>
      </c>
      <c r="S144" s="241" t="s">
        <v>169</v>
      </c>
      <c r="T144" s="242" t="s">
        <v>169</v>
      </c>
      <c r="U144" s="220">
        <v>5.7380000000000004</v>
      </c>
      <c r="V144" s="220">
        <f>ROUND(E144*U144,2)</f>
        <v>5.74</v>
      </c>
      <c r="W144" s="220"/>
      <c r="X144" s="220" t="s">
        <v>170</v>
      </c>
      <c r="Y144" s="220" t="s">
        <v>171</v>
      </c>
      <c r="Z144" s="210"/>
      <c r="AA144" s="210"/>
      <c r="AB144" s="210"/>
      <c r="AC144" s="210"/>
      <c r="AD144" s="210"/>
      <c r="AE144" s="210"/>
      <c r="AF144" s="210"/>
      <c r="AG144" s="210" t="s">
        <v>172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">
      <c r="A145" s="217"/>
      <c r="B145" s="218"/>
      <c r="C145" s="251" t="s">
        <v>303</v>
      </c>
      <c r="D145" s="245"/>
      <c r="E145" s="245"/>
      <c r="F145" s="245"/>
      <c r="G145" s="245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10"/>
      <c r="AA145" s="210"/>
      <c r="AB145" s="210"/>
      <c r="AC145" s="210"/>
      <c r="AD145" s="210"/>
      <c r="AE145" s="210"/>
      <c r="AF145" s="210"/>
      <c r="AG145" s="210" t="s">
        <v>190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2" x14ac:dyDescent="0.2">
      <c r="A146" s="217"/>
      <c r="B146" s="218"/>
      <c r="C146" s="252" t="s">
        <v>297</v>
      </c>
      <c r="D146" s="246"/>
      <c r="E146" s="246"/>
      <c r="F146" s="246"/>
      <c r="G146" s="246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174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">
      <c r="A147" s="217"/>
      <c r="B147" s="218"/>
      <c r="C147" s="250" t="s">
        <v>304</v>
      </c>
      <c r="D147" s="224"/>
      <c r="E147" s="225">
        <v>1</v>
      </c>
      <c r="F147" s="220"/>
      <c r="G147" s="220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10"/>
      <c r="AA147" s="210"/>
      <c r="AB147" s="210"/>
      <c r="AC147" s="210"/>
      <c r="AD147" s="210"/>
      <c r="AE147" s="210"/>
      <c r="AF147" s="210"/>
      <c r="AG147" s="210" t="s">
        <v>176</v>
      </c>
      <c r="AH147" s="210">
        <v>5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ht="22.5" outlineLevel="1" x14ac:dyDescent="0.2">
      <c r="A148" s="236">
        <v>33</v>
      </c>
      <c r="B148" s="237" t="s">
        <v>305</v>
      </c>
      <c r="C148" s="248" t="s">
        <v>306</v>
      </c>
      <c r="D148" s="238" t="s">
        <v>302</v>
      </c>
      <c r="E148" s="239">
        <v>1</v>
      </c>
      <c r="F148" s="240"/>
      <c r="G148" s="241">
        <f>ROUND(E148*F148,2)</f>
        <v>0</v>
      </c>
      <c r="H148" s="240"/>
      <c r="I148" s="241">
        <f>ROUND(E148*H148,2)</f>
        <v>0</v>
      </c>
      <c r="J148" s="240"/>
      <c r="K148" s="241">
        <f>ROUND(E148*J148,2)</f>
        <v>0</v>
      </c>
      <c r="L148" s="241">
        <v>21</v>
      </c>
      <c r="M148" s="241">
        <f>G148*(1+L148/100)</f>
        <v>0</v>
      </c>
      <c r="N148" s="239">
        <v>0</v>
      </c>
      <c r="O148" s="239">
        <f>ROUND(E148*N148,2)</f>
        <v>0</v>
      </c>
      <c r="P148" s="239">
        <v>0</v>
      </c>
      <c r="Q148" s="239">
        <f>ROUND(E148*P148,2)</f>
        <v>0</v>
      </c>
      <c r="R148" s="241" t="s">
        <v>287</v>
      </c>
      <c r="S148" s="241" t="s">
        <v>169</v>
      </c>
      <c r="T148" s="242" t="s">
        <v>169</v>
      </c>
      <c r="U148" s="220">
        <v>12.885999999999999</v>
      </c>
      <c r="V148" s="220">
        <f>ROUND(E148*U148,2)</f>
        <v>12.89</v>
      </c>
      <c r="W148" s="220"/>
      <c r="X148" s="220" t="s">
        <v>170</v>
      </c>
      <c r="Y148" s="220" t="s">
        <v>171</v>
      </c>
      <c r="Z148" s="210"/>
      <c r="AA148" s="210"/>
      <c r="AB148" s="210"/>
      <c r="AC148" s="210"/>
      <c r="AD148" s="210"/>
      <c r="AE148" s="210"/>
      <c r="AF148" s="210"/>
      <c r="AG148" s="210" t="s">
        <v>172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">
      <c r="A149" s="217"/>
      <c r="B149" s="218"/>
      <c r="C149" s="251" t="s">
        <v>307</v>
      </c>
      <c r="D149" s="245"/>
      <c r="E149" s="245"/>
      <c r="F149" s="245"/>
      <c r="G149" s="245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10"/>
      <c r="AA149" s="210"/>
      <c r="AB149" s="210"/>
      <c r="AC149" s="210"/>
      <c r="AD149" s="210"/>
      <c r="AE149" s="210"/>
      <c r="AF149" s="210"/>
      <c r="AG149" s="210" t="s">
        <v>190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2">
      <c r="A150" s="217"/>
      <c r="B150" s="218"/>
      <c r="C150" s="252" t="s">
        <v>297</v>
      </c>
      <c r="D150" s="246"/>
      <c r="E150" s="246"/>
      <c r="F150" s="246"/>
      <c r="G150" s="246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10"/>
      <c r="AA150" s="210"/>
      <c r="AB150" s="210"/>
      <c r="AC150" s="210"/>
      <c r="AD150" s="210"/>
      <c r="AE150" s="210"/>
      <c r="AF150" s="210"/>
      <c r="AG150" s="210" t="s">
        <v>174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17"/>
      <c r="B151" s="218"/>
      <c r="C151" s="250" t="s">
        <v>304</v>
      </c>
      <c r="D151" s="224"/>
      <c r="E151" s="225">
        <v>1</v>
      </c>
      <c r="F151" s="220"/>
      <c r="G151" s="220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10"/>
      <c r="AA151" s="210"/>
      <c r="AB151" s="210"/>
      <c r="AC151" s="210"/>
      <c r="AD151" s="210"/>
      <c r="AE151" s="210"/>
      <c r="AF151" s="210"/>
      <c r="AG151" s="210" t="s">
        <v>176</v>
      </c>
      <c r="AH151" s="210">
        <v>5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ht="22.5" outlineLevel="1" x14ac:dyDescent="0.2">
      <c r="A152" s="236">
        <v>34</v>
      </c>
      <c r="B152" s="237" t="s">
        <v>308</v>
      </c>
      <c r="C152" s="248" t="s">
        <v>309</v>
      </c>
      <c r="D152" s="238" t="s">
        <v>302</v>
      </c>
      <c r="E152" s="239">
        <v>1</v>
      </c>
      <c r="F152" s="240"/>
      <c r="G152" s="241">
        <f>ROUND(E152*F152,2)</f>
        <v>0</v>
      </c>
      <c r="H152" s="240"/>
      <c r="I152" s="241">
        <f>ROUND(E152*H152,2)</f>
        <v>0</v>
      </c>
      <c r="J152" s="240"/>
      <c r="K152" s="241">
        <f>ROUND(E152*J152,2)</f>
        <v>0</v>
      </c>
      <c r="L152" s="241">
        <v>21</v>
      </c>
      <c r="M152" s="241">
        <f>G152*(1+L152/100)</f>
        <v>0</v>
      </c>
      <c r="N152" s="239">
        <v>2.9999999999999997E-4</v>
      </c>
      <c r="O152" s="239">
        <f>ROUND(E152*N152,2)</f>
        <v>0</v>
      </c>
      <c r="P152" s="239">
        <v>0</v>
      </c>
      <c r="Q152" s="239">
        <f>ROUND(E152*P152,2)</f>
        <v>0</v>
      </c>
      <c r="R152" s="241" t="s">
        <v>287</v>
      </c>
      <c r="S152" s="241" t="s">
        <v>169</v>
      </c>
      <c r="T152" s="242" t="s">
        <v>169</v>
      </c>
      <c r="U152" s="220">
        <v>5.48</v>
      </c>
      <c r="V152" s="220">
        <f>ROUND(E152*U152,2)</f>
        <v>5.48</v>
      </c>
      <c r="W152" s="220"/>
      <c r="X152" s="220" t="s">
        <v>170</v>
      </c>
      <c r="Y152" s="220" t="s">
        <v>171</v>
      </c>
      <c r="Z152" s="210"/>
      <c r="AA152" s="210"/>
      <c r="AB152" s="210"/>
      <c r="AC152" s="210"/>
      <c r="AD152" s="210"/>
      <c r="AE152" s="210"/>
      <c r="AF152" s="210"/>
      <c r="AG152" s="210" t="s">
        <v>172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2" x14ac:dyDescent="0.2">
      <c r="A153" s="217"/>
      <c r="B153" s="218"/>
      <c r="C153" s="249" t="s">
        <v>297</v>
      </c>
      <c r="D153" s="243"/>
      <c r="E153" s="243"/>
      <c r="F153" s="243"/>
      <c r="G153" s="243"/>
      <c r="H153" s="220"/>
      <c r="I153" s="220"/>
      <c r="J153" s="220"/>
      <c r="K153" s="220"/>
      <c r="L153" s="220"/>
      <c r="M153" s="220"/>
      <c r="N153" s="219"/>
      <c r="O153" s="219"/>
      <c r="P153" s="219"/>
      <c r="Q153" s="219"/>
      <c r="R153" s="220"/>
      <c r="S153" s="220"/>
      <c r="T153" s="220"/>
      <c r="U153" s="220"/>
      <c r="V153" s="220"/>
      <c r="W153" s="220"/>
      <c r="X153" s="220"/>
      <c r="Y153" s="220"/>
      <c r="Z153" s="210"/>
      <c r="AA153" s="210"/>
      <c r="AB153" s="210"/>
      <c r="AC153" s="210"/>
      <c r="AD153" s="210"/>
      <c r="AE153" s="210"/>
      <c r="AF153" s="210"/>
      <c r="AG153" s="210" t="s">
        <v>174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">
      <c r="A154" s="217"/>
      <c r="B154" s="218"/>
      <c r="C154" s="250" t="s">
        <v>70</v>
      </c>
      <c r="D154" s="224"/>
      <c r="E154" s="225">
        <v>1</v>
      </c>
      <c r="F154" s="220"/>
      <c r="G154" s="220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10"/>
      <c r="AA154" s="210"/>
      <c r="AB154" s="210"/>
      <c r="AC154" s="210"/>
      <c r="AD154" s="210"/>
      <c r="AE154" s="210"/>
      <c r="AF154" s="210"/>
      <c r="AG154" s="210" t="s">
        <v>176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36">
        <v>35</v>
      </c>
      <c r="B155" s="237" t="s">
        <v>310</v>
      </c>
      <c r="C155" s="248" t="s">
        <v>311</v>
      </c>
      <c r="D155" s="238" t="s">
        <v>302</v>
      </c>
      <c r="E155" s="239">
        <v>1</v>
      </c>
      <c r="F155" s="240"/>
      <c r="G155" s="241">
        <f>ROUND(E155*F155,2)</f>
        <v>0</v>
      </c>
      <c r="H155" s="240"/>
      <c r="I155" s="241">
        <f>ROUND(E155*H155,2)</f>
        <v>0</v>
      </c>
      <c r="J155" s="240"/>
      <c r="K155" s="241">
        <f>ROUND(E155*J155,2)</f>
        <v>0</v>
      </c>
      <c r="L155" s="241">
        <v>21</v>
      </c>
      <c r="M155" s="241">
        <f>G155*(1+L155/100)</f>
        <v>0</v>
      </c>
      <c r="N155" s="239">
        <v>0</v>
      </c>
      <c r="O155" s="239">
        <f>ROUND(E155*N155,2)</f>
        <v>0</v>
      </c>
      <c r="P155" s="239">
        <v>0</v>
      </c>
      <c r="Q155" s="239">
        <f>ROUND(E155*P155,2)</f>
        <v>0</v>
      </c>
      <c r="R155" s="241" t="s">
        <v>287</v>
      </c>
      <c r="S155" s="241" t="s">
        <v>169</v>
      </c>
      <c r="T155" s="242" t="s">
        <v>169</v>
      </c>
      <c r="U155" s="220">
        <v>0.23899999999999999</v>
      </c>
      <c r="V155" s="220">
        <f>ROUND(E155*U155,2)</f>
        <v>0.24</v>
      </c>
      <c r="W155" s="220"/>
      <c r="X155" s="220" t="s">
        <v>170</v>
      </c>
      <c r="Y155" s="220" t="s">
        <v>171</v>
      </c>
      <c r="Z155" s="210"/>
      <c r="AA155" s="210"/>
      <c r="AB155" s="210"/>
      <c r="AC155" s="210"/>
      <c r="AD155" s="210"/>
      <c r="AE155" s="210"/>
      <c r="AF155" s="210"/>
      <c r="AG155" s="210" t="s">
        <v>172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ht="22.5" outlineLevel="2" x14ac:dyDescent="0.2">
      <c r="A156" s="217"/>
      <c r="B156" s="218"/>
      <c r="C156" s="251" t="s">
        <v>312</v>
      </c>
      <c r="D156" s="245"/>
      <c r="E156" s="245"/>
      <c r="F156" s="245"/>
      <c r="G156" s="245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10"/>
      <c r="AA156" s="210"/>
      <c r="AB156" s="210"/>
      <c r="AC156" s="210"/>
      <c r="AD156" s="210"/>
      <c r="AE156" s="210"/>
      <c r="AF156" s="210"/>
      <c r="AG156" s="210" t="s">
        <v>190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44" t="str">
        <f>C156</f>
        <v>t.j. odplevelení s nakypřením nebo vypletí, odstranění poškozených částí dřeviny s případným složením odpadu na hromady, naložením na dopravní prostředek, odvozem do 20 km a se složením,</v>
      </c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">
      <c r="A157" s="217"/>
      <c r="B157" s="218"/>
      <c r="C157" s="252" t="s">
        <v>297</v>
      </c>
      <c r="D157" s="246"/>
      <c r="E157" s="246"/>
      <c r="F157" s="246"/>
      <c r="G157" s="246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10"/>
      <c r="AA157" s="210"/>
      <c r="AB157" s="210"/>
      <c r="AC157" s="210"/>
      <c r="AD157" s="210"/>
      <c r="AE157" s="210"/>
      <c r="AF157" s="210"/>
      <c r="AG157" s="210" t="s">
        <v>174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17"/>
      <c r="B158" s="218"/>
      <c r="C158" s="250" t="s">
        <v>304</v>
      </c>
      <c r="D158" s="224"/>
      <c r="E158" s="225">
        <v>1</v>
      </c>
      <c r="F158" s="220"/>
      <c r="G158" s="220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10"/>
      <c r="AA158" s="210"/>
      <c r="AB158" s="210"/>
      <c r="AC158" s="210"/>
      <c r="AD158" s="210"/>
      <c r="AE158" s="210"/>
      <c r="AF158" s="210"/>
      <c r="AG158" s="210" t="s">
        <v>176</v>
      </c>
      <c r="AH158" s="210">
        <v>5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">
      <c r="A159" s="236">
        <v>36</v>
      </c>
      <c r="B159" s="237" t="s">
        <v>313</v>
      </c>
      <c r="C159" s="248" t="s">
        <v>314</v>
      </c>
      <c r="D159" s="238" t="s">
        <v>302</v>
      </c>
      <c r="E159" s="239">
        <v>1</v>
      </c>
      <c r="F159" s="240"/>
      <c r="G159" s="241">
        <f>ROUND(E159*F159,2)</f>
        <v>0</v>
      </c>
      <c r="H159" s="240"/>
      <c r="I159" s="241">
        <f>ROUND(E159*H159,2)</f>
        <v>0</v>
      </c>
      <c r="J159" s="240"/>
      <c r="K159" s="241">
        <f>ROUND(E159*J159,2)</f>
        <v>0</v>
      </c>
      <c r="L159" s="241">
        <v>21</v>
      </c>
      <c r="M159" s="241">
        <f>G159*(1+L159/100)</f>
        <v>0</v>
      </c>
      <c r="N159" s="239">
        <v>0</v>
      </c>
      <c r="O159" s="239">
        <f>ROUND(E159*N159,2)</f>
        <v>0</v>
      </c>
      <c r="P159" s="239">
        <v>0</v>
      </c>
      <c r="Q159" s="239">
        <f>ROUND(E159*P159,2)</f>
        <v>0</v>
      </c>
      <c r="R159" s="241" t="s">
        <v>287</v>
      </c>
      <c r="S159" s="241" t="s">
        <v>169</v>
      </c>
      <c r="T159" s="242" t="s">
        <v>169</v>
      </c>
      <c r="U159" s="220">
        <v>3.2000000000000001E-2</v>
      </c>
      <c r="V159" s="220">
        <f>ROUND(E159*U159,2)</f>
        <v>0.03</v>
      </c>
      <c r="W159" s="220"/>
      <c r="X159" s="220" t="s">
        <v>170</v>
      </c>
      <c r="Y159" s="220" t="s">
        <v>171</v>
      </c>
      <c r="Z159" s="210"/>
      <c r="AA159" s="210"/>
      <c r="AB159" s="210"/>
      <c r="AC159" s="210"/>
      <c r="AD159" s="210"/>
      <c r="AE159" s="210"/>
      <c r="AF159" s="210"/>
      <c r="AG159" s="210" t="s">
        <v>172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2">
      <c r="A160" s="217"/>
      <c r="B160" s="218"/>
      <c r="C160" s="251" t="s">
        <v>315</v>
      </c>
      <c r="D160" s="245"/>
      <c r="E160" s="245"/>
      <c r="F160" s="245"/>
      <c r="G160" s="245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10"/>
      <c r="AA160" s="210"/>
      <c r="AB160" s="210"/>
      <c r="AC160" s="210"/>
      <c r="AD160" s="210"/>
      <c r="AE160" s="210"/>
      <c r="AF160" s="210"/>
      <c r="AG160" s="210" t="s">
        <v>190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17"/>
      <c r="B161" s="218"/>
      <c r="C161" s="252" t="s">
        <v>297</v>
      </c>
      <c r="D161" s="246"/>
      <c r="E161" s="246"/>
      <c r="F161" s="246"/>
      <c r="G161" s="246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10"/>
      <c r="AA161" s="210"/>
      <c r="AB161" s="210"/>
      <c r="AC161" s="210"/>
      <c r="AD161" s="210"/>
      <c r="AE161" s="210"/>
      <c r="AF161" s="210"/>
      <c r="AG161" s="210" t="s">
        <v>174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2">
      <c r="A162" s="217"/>
      <c r="B162" s="218"/>
      <c r="C162" s="250" t="s">
        <v>304</v>
      </c>
      <c r="D162" s="224"/>
      <c r="E162" s="225">
        <v>1</v>
      </c>
      <c r="F162" s="220"/>
      <c r="G162" s="220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10"/>
      <c r="AA162" s="210"/>
      <c r="AB162" s="210"/>
      <c r="AC162" s="210"/>
      <c r="AD162" s="210"/>
      <c r="AE162" s="210"/>
      <c r="AF162" s="210"/>
      <c r="AG162" s="210" t="s">
        <v>176</v>
      </c>
      <c r="AH162" s="210">
        <v>5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36">
        <v>37</v>
      </c>
      <c r="B163" s="237" t="s">
        <v>316</v>
      </c>
      <c r="C163" s="248" t="s">
        <v>317</v>
      </c>
      <c r="D163" s="238" t="s">
        <v>212</v>
      </c>
      <c r="E163" s="239">
        <v>64.34</v>
      </c>
      <c r="F163" s="240"/>
      <c r="G163" s="241">
        <f>ROUND(E163*F163,2)</f>
        <v>0</v>
      </c>
      <c r="H163" s="240"/>
      <c r="I163" s="241">
        <f>ROUND(E163*H163,2)</f>
        <v>0</v>
      </c>
      <c r="J163" s="240"/>
      <c r="K163" s="241">
        <f>ROUND(E163*J163,2)</f>
        <v>0</v>
      </c>
      <c r="L163" s="241">
        <v>21</v>
      </c>
      <c r="M163" s="241">
        <f>G163*(1+L163/100)</f>
        <v>0</v>
      </c>
      <c r="N163" s="239">
        <v>0</v>
      </c>
      <c r="O163" s="239">
        <f>ROUND(E163*N163,2)</f>
        <v>0</v>
      </c>
      <c r="P163" s="239">
        <v>0</v>
      </c>
      <c r="Q163" s="239">
        <f>ROUND(E163*P163,2)</f>
        <v>0</v>
      </c>
      <c r="R163" s="241" t="s">
        <v>187</v>
      </c>
      <c r="S163" s="241" t="s">
        <v>169</v>
      </c>
      <c r="T163" s="242" t="s">
        <v>169</v>
      </c>
      <c r="U163" s="220">
        <v>0</v>
      </c>
      <c r="V163" s="220">
        <f>ROUND(E163*U163,2)</f>
        <v>0</v>
      </c>
      <c r="W163" s="220"/>
      <c r="X163" s="220" t="s">
        <v>170</v>
      </c>
      <c r="Y163" s="220" t="s">
        <v>171</v>
      </c>
      <c r="Z163" s="210"/>
      <c r="AA163" s="210"/>
      <c r="AB163" s="210"/>
      <c r="AC163" s="210"/>
      <c r="AD163" s="210"/>
      <c r="AE163" s="210"/>
      <c r="AF163" s="210"/>
      <c r="AG163" s="210" t="s">
        <v>172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2">
      <c r="A164" s="217"/>
      <c r="B164" s="218"/>
      <c r="C164" s="249" t="s">
        <v>297</v>
      </c>
      <c r="D164" s="243"/>
      <c r="E164" s="243"/>
      <c r="F164" s="243"/>
      <c r="G164" s="243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10"/>
      <c r="AA164" s="210"/>
      <c r="AB164" s="210"/>
      <c r="AC164" s="210"/>
      <c r="AD164" s="210"/>
      <c r="AE164" s="210"/>
      <c r="AF164" s="210"/>
      <c r="AG164" s="210" t="s">
        <v>174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">
      <c r="A165" s="217"/>
      <c r="B165" s="218"/>
      <c r="C165" s="250" t="s">
        <v>284</v>
      </c>
      <c r="D165" s="224"/>
      <c r="E165" s="225">
        <v>90.24</v>
      </c>
      <c r="F165" s="220"/>
      <c r="G165" s="220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10"/>
      <c r="AA165" s="210"/>
      <c r="AB165" s="210"/>
      <c r="AC165" s="210"/>
      <c r="AD165" s="210"/>
      <c r="AE165" s="210"/>
      <c r="AF165" s="210"/>
      <c r="AG165" s="210" t="s">
        <v>176</v>
      </c>
      <c r="AH165" s="210">
        <v>5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">
      <c r="A166" s="217"/>
      <c r="B166" s="218"/>
      <c r="C166" s="250" t="s">
        <v>318</v>
      </c>
      <c r="D166" s="224"/>
      <c r="E166" s="225">
        <v>-25.9</v>
      </c>
      <c r="F166" s="220"/>
      <c r="G166" s="220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10"/>
      <c r="AA166" s="210"/>
      <c r="AB166" s="210"/>
      <c r="AC166" s="210"/>
      <c r="AD166" s="210"/>
      <c r="AE166" s="210"/>
      <c r="AF166" s="210"/>
      <c r="AG166" s="210" t="s">
        <v>176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36">
        <v>38</v>
      </c>
      <c r="B167" s="237" t="s">
        <v>319</v>
      </c>
      <c r="C167" s="248" t="s">
        <v>320</v>
      </c>
      <c r="D167" s="238" t="s">
        <v>212</v>
      </c>
      <c r="E167" s="239">
        <v>118.56</v>
      </c>
      <c r="F167" s="240"/>
      <c r="G167" s="241">
        <f>ROUND(E167*F167,2)</f>
        <v>0</v>
      </c>
      <c r="H167" s="240"/>
      <c r="I167" s="241">
        <f>ROUND(E167*H167,2)</f>
        <v>0</v>
      </c>
      <c r="J167" s="240"/>
      <c r="K167" s="241">
        <f>ROUND(E167*J167,2)</f>
        <v>0</v>
      </c>
      <c r="L167" s="241">
        <v>21</v>
      </c>
      <c r="M167" s="241">
        <f>G167*(1+L167/100)</f>
        <v>0</v>
      </c>
      <c r="N167" s="239">
        <v>0</v>
      </c>
      <c r="O167" s="239">
        <f>ROUND(E167*N167,2)</f>
        <v>0</v>
      </c>
      <c r="P167" s="239">
        <v>0</v>
      </c>
      <c r="Q167" s="239">
        <f>ROUND(E167*P167,2)</f>
        <v>0</v>
      </c>
      <c r="R167" s="241"/>
      <c r="S167" s="241" t="s">
        <v>321</v>
      </c>
      <c r="T167" s="242" t="s">
        <v>322</v>
      </c>
      <c r="U167" s="220">
        <v>0</v>
      </c>
      <c r="V167" s="220">
        <f>ROUND(E167*U167,2)</f>
        <v>0</v>
      </c>
      <c r="W167" s="220"/>
      <c r="X167" s="220" t="s">
        <v>170</v>
      </c>
      <c r="Y167" s="220" t="s">
        <v>171</v>
      </c>
      <c r="Z167" s="210"/>
      <c r="AA167" s="210"/>
      <c r="AB167" s="210"/>
      <c r="AC167" s="210"/>
      <c r="AD167" s="210"/>
      <c r="AE167" s="210"/>
      <c r="AF167" s="210"/>
      <c r="AG167" s="210" t="s">
        <v>172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2" x14ac:dyDescent="0.2">
      <c r="A168" s="217"/>
      <c r="B168" s="218"/>
      <c r="C168" s="249" t="s">
        <v>297</v>
      </c>
      <c r="D168" s="243"/>
      <c r="E168" s="243"/>
      <c r="F168" s="243"/>
      <c r="G168" s="243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10"/>
      <c r="AA168" s="210"/>
      <c r="AB168" s="210"/>
      <c r="AC168" s="210"/>
      <c r="AD168" s="210"/>
      <c r="AE168" s="210"/>
      <c r="AF168" s="210"/>
      <c r="AG168" s="210" t="s">
        <v>174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17"/>
      <c r="B169" s="218"/>
      <c r="C169" s="250" t="s">
        <v>262</v>
      </c>
      <c r="D169" s="224"/>
      <c r="E169" s="225">
        <v>118.56</v>
      </c>
      <c r="F169" s="220"/>
      <c r="G169" s="220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10"/>
      <c r="AA169" s="210"/>
      <c r="AB169" s="210"/>
      <c r="AC169" s="210"/>
      <c r="AD169" s="210"/>
      <c r="AE169" s="210"/>
      <c r="AF169" s="210"/>
      <c r="AG169" s="210" t="s">
        <v>176</v>
      </c>
      <c r="AH169" s="210">
        <v>5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36">
        <v>39</v>
      </c>
      <c r="B170" s="237" t="s">
        <v>323</v>
      </c>
      <c r="C170" s="248" t="s">
        <v>324</v>
      </c>
      <c r="D170" s="238" t="s">
        <v>325</v>
      </c>
      <c r="E170" s="239">
        <v>3.516</v>
      </c>
      <c r="F170" s="240"/>
      <c r="G170" s="241">
        <f>ROUND(E170*F170,2)</f>
        <v>0</v>
      </c>
      <c r="H170" s="240"/>
      <c r="I170" s="241">
        <f>ROUND(E170*H170,2)</f>
        <v>0</v>
      </c>
      <c r="J170" s="240"/>
      <c r="K170" s="241">
        <f>ROUND(E170*J170,2)</f>
        <v>0</v>
      </c>
      <c r="L170" s="241">
        <v>21</v>
      </c>
      <c r="M170" s="241">
        <f>G170*(1+L170/100)</f>
        <v>0</v>
      </c>
      <c r="N170" s="239">
        <v>1E-3</v>
      </c>
      <c r="O170" s="239">
        <f>ROUND(E170*N170,2)</f>
        <v>0</v>
      </c>
      <c r="P170" s="239">
        <v>0</v>
      </c>
      <c r="Q170" s="239">
        <f>ROUND(E170*P170,2)</f>
        <v>0</v>
      </c>
      <c r="R170" s="241" t="s">
        <v>326</v>
      </c>
      <c r="S170" s="241" t="s">
        <v>169</v>
      </c>
      <c r="T170" s="242" t="s">
        <v>169</v>
      </c>
      <c r="U170" s="220">
        <v>0</v>
      </c>
      <c r="V170" s="220">
        <f>ROUND(E170*U170,2)</f>
        <v>0</v>
      </c>
      <c r="W170" s="220"/>
      <c r="X170" s="220" t="s">
        <v>327</v>
      </c>
      <c r="Y170" s="220" t="s">
        <v>171</v>
      </c>
      <c r="Z170" s="210"/>
      <c r="AA170" s="210"/>
      <c r="AB170" s="210"/>
      <c r="AC170" s="210"/>
      <c r="AD170" s="210"/>
      <c r="AE170" s="210"/>
      <c r="AF170" s="210"/>
      <c r="AG170" s="210" t="s">
        <v>328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">
      <c r="A171" s="217"/>
      <c r="B171" s="218"/>
      <c r="C171" s="250" t="s">
        <v>329</v>
      </c>
      <c r="D171" s="224"/>
      <c r="E171" s="225">
        <v>3.516</v>
      </c>
      <c r="F171" s="220"/>
      <c r="G171" s="220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10"/>
      <c r="AA171" s="210"/>
      <c r="AB171" s="210"/>
      <c r="AC171" s="210"/>
      <c r="AD171" s="210"/>
      <c r="AE171" s="210"/>
      <c r="AF171" s="210"/>
      <c r="AG171" s="210" t="s">
        <v>176</v>
      </c>
      <c r="AH171" s="210">
        <v>5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36">
        <v>40</v>
      </c>
      <c r="B172" s="237" t="s">
        <v>330</v>
      </c>
      <c r="C172" s="248" t="s">
        <v>331</v>
      </c>
      <c r="D172" s="238" t="s">
        <v>332</v>
      </c>
      <c r="E172" s="239">
        <v>180.48</v>
      </c>
      <c r="F172" s="240"/>
      <c r="G172" s="241">
        <f>ROUND(E172*F172,2)</f>
        <v>0</v>
      </c>
      <c r="H172" s="240"/>
      <c r="I172" s="241">
        <f>ROUND(E172*H172,2)</f>
        <v>0</v>
      </c>
      <c r="J172" s="240"/>
      <c r="K172" s="241">
        <f>ROUND(E172*J172,2)</f>
        <v>0</v>
      </c>
      <c r="L172" s="241">
        <v>21</v>
      </c>
      <c r="M172" s="241">
        <f>G172*(1+L172/100)</f>
        <v>0</v>
      </c>
      <c r="N172" s="239">
        <v>1</v>
      </c>
      <c r="O172" s="239">
        <f>ROUND(E172*N172,2)</f>
        <v>180.48</v>
      </c>
      <c r="P172" s="239">
        <v>0</v>
      </c>
      <c r="Q172" s="239">
        <f>ROUND(E172*P172,2)</f>
        <v>0</v>
      </c>
      <c r="R172" s="241"/>
      <c r="S172" s="241" t="s">
        <v>321</v>
      </c>
      <c r="T172" s="242" t="s">
        <v>322</v>
      </c>
      <c r="U172" s="220">
        <v>0</v>
      </c>
      <c r="V172" s="220">
        <f>ROUND(E172*U172,2)</f>
        <v>0</v>
      </c>
      <c r="W172" s="220"/>
      <c r="X172" s="220" t="s">
        <v>327</v>
      </c>
      <c r="Y172" s="220" t="s">
        <v>171</v>
      </c>
      <c r="Z172" s="210"/>
      <c r="AA172" s="210"/>
      <c r="AB172" s="210"/>
      <c r="AC172" s="210"/>
      <c r="AD172" s="210"/>
      <c r="AE172" s="210"/>
      <c r="AF172" s="210"/>
      <c r="AG172" s="210" t="s">
        <v>328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17"/>
      <c r="B173" s="218"/>
      <c r="C173" s="249" t="s">
        <v>201</v>
      </c>
      <c r="D173" s="243"/>
      <c r="E173" s="243"/>
      <c r="F173" s="243"/>
      <c r="G173" s="243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10"/>
      <c r="AA173" s="210"/>
      <c r="AB173" s="210"/>
      <c r="AC173" s="210"/>
      <c r="AD173" s="210"/>
      <c r="AE173" s="210"/>
      <c r="AF173" s="210"/>
      <c r="AG173" s="210" t="s">
        <v>174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2" x14ac:dyDescent="0.2">
      <c r="A174" s="217"/>
      <c r="B174" s="218"/>
      <c r="C174" s="250" t="s">
        <v>333</v>
      </c>
      <c r="D174" s="224"/>
      <c r="E174" s="225">
        <v>180.48</v>
      </c>
      <c r="F174" s="220"/>
      <c r="G174" s="220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10"/>
      <c r="AA174" s="210"/>
      <c r="AB174" s="210"/>
      <c r="AC174" s="210"/>
      <c r="AD174" s="210"/>
      <c r="AE174" s="210"/>
      <c r="AF174" s="210"/>
      <c r="AG174" s="210" t="s">
        <v>176</v>
      </c>
      <c r="AH174" s="210">
        <v>5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x14ac:dyDescent="0.2">
      <c r="A175" s="229" t="s">
        <v>163</v>
      </c>
      <c r="B175" s="230" t="s">
        <v>72</v>
      </c>
      <c r="C175" s="247" t="s">
        <v>73</v>
      </c>
      <c r="D175" s="231"/>
      <c r="E175" s="232"/>
      <c r="F175" s="233"/>
      <c r="G175" s="233">
        <f>SUMIF(AG176:AG216,"&lt;&gt;NOR",G176:G216)</f>
        <v>0</v>
      </c>
      <c r="H175" s="233"/>
      <c r="I175" s="233">
        <f>SUM(I176:I216)</f>
        <v>0</v>
      </c>
      <c r="J175" s="233"/>
      <c r="K175" s="233">
        <f>SUM(K176:K216)</f>
        <v>0</v>
      </c>
      <c r="L175" s="233"/>
      <c r="M175" s="233">
        <f>SUM(M176:M216)</f>
        <v>0</v>
      </c>
      <c r="N175" s="232"/>
      <c r="O175" s="232">
        <f>SUM(O176:O216)</f>
        <v>0</v>
      </c>
      <c r="P175" s="232"/>
      <c r="Q175" s="232">
        <f>SUM(Q176:Q216)</f>
        <v>0</v>
      </c>
      <c r="R175" s="233"/>
      <c r="S175" s="233"/>
      <c r="T175" s="234"/>
      <c r="U175" s="228"/>
      <c r="V175" s="228">
        <f>SUM(V176:V216)</f>
        <v>0</v>
      </c>
      <c r="W175" s="228"/>
      <c r="X175" s="228"/>
      <c r="Y175" s="228"/>
      <c r="AG175" t="s">
        <v>164</v>
      </c>
    </row>
    <row r="176" spans="1:60" outlineLevel="1" x14ac:dyDescent="0.2">
      <c r="A176" s="236">
        <v>41</v>
      </c>
      <c r="B176" s="237" t="s">
        <v>334</v>
      </c>
      <c r="C176" s="248" t="s">
        <v>335</v>
      </c>
      <c r="D176" s="238" t="s">
        <v>302</v>
      </c>
      <c r="E176" s="239">
        <v>4</v>
      </c>
      <c r="F176" s="240"/>
      <c r="G176" s="241">
        <f>ROUND(E176*F176,2)</f>
        <v>0</v>
      </c>
      <c r="H176" s="240"/>
      <c r="I176" s="241">
        <f>ROUND(E176*H176,2)</f>
        <v>0</v>
      </c>
      <c r="J176" s="240"/>
      <c r="K176" s="241">
        <f>ROUND(E176*J176,2)</f>
        <v>0</v>
      </c>
      <c r="L176" s="241">
        <v>21</v>
      </c>
      <c r="M176" s="241">
        <f>G176*(1+L176/100)</f>
        <v>0</v>
      </c>
      <c r="N176" s="239">
        <v>0</v>
      </c>
      <c r="O176" s="239">
        <f>ROUND(E176*N176,2)</f>
        <v>0</v>
      </c>
      <c r="P176" s="239">
        <v>0</v>
      </c>
      <c r="Q176" s="239">
        <f>ROUND(E176*P176,2)</f>
        <v>0</v>
      </c>
      <c r="R176" s="241"/>
      <c r="S176" s="241" t="s">
        <v>321</v>
      </c>
      <c r="T176" s="242" t="s">
        <v>322</v>
      </c>
      <c r="U176" s="220">
        <v>0</v>
      </c>
      <c r="V176" s="220">
        <f>ROUND(E176*U176,2)</f>
        <v>0</v>
      </c>
      <c r="W176" s="220"/>
      <c r="X176" s="220" t="s">
        <v>170</v>
      </c>
      <c r="Y176" s="220" t="s">
        <v>171</v>
      </c>
      <c r="Z176" s="210"/>
      <c r="AA176" s="210"/>
      <c r="AB176" s="210"/>
      <c r="AC176" s="210"/>
      <c r="AD176" s="210"/>
      <c r="AE176" s="210"/>
      <c r="AF176" s="210"/>
      <c r="AG176" s="210" t="s">
        <v>172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2" x14ac:dyDescent="0.2">
      <c r="A177" s="217"/>
      <c r="B177" s="218"/>
      <c r="C177" s="249" t="s">
        <v>201</v>
      </c>
      <c r="D177" s="243"/>
      <c r="E177" s="243"/>
      <c r="F177" s="243"/>
      <c r="G177" s="243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10"/>
      <c r="AA177" s="210"/>
      <c r="AB177" s="210"/>
      <c r="AC177" s="210"/>
      <c r="AD177" s="210"/>
      <c r="AE177" s="210"/>
      <c r="AF177" s="210"/>
      <c r="AG177" s="210" t="s">
        <v>174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">
      <c r="A178" s="217"/>
      <c r="B178" s="218"/>
      <c r="C178" s="250" t="s">
        <v>336</v>
      </c>
      <c r="D178" s="224"/>
      <c r="E178" s="225">
        <v>4</v>
      </c>
      <c r="F178" s="220"/>
      <c r="G178" s="220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10"/>
      <c r="AA178" s="210"/>
      <c r="AB178" s="210"/>
      <c r="AC178" s="210"/>
      <c r="AD178" s="210"/>
      <c r="AE178" s="210"/>
      <c r="AF178" s="210"/>
      <c r="AG178" s="210" t="s">
        <v>176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36">
        <v>42</v>
      </c>
      <c r="B179" s="237" t="s">
        <v>337</v>
      </c>
      <c r="C179" s="248" t="s">
        <v>338</v>
      </c>
      <c r="D179" s="238" t="s">
        <v>339</v>
      </c>
      <c r="E179" s="239">
        <v>1</v>
      </c>
      <c r="F179" s="240"/>
      <c r="G179" s="241">
        <f>ROUND(E179*F179,2)</f>
        <v>0</v>
      </c>
      <c r="H179" s="240"/>
      <c r="I179" s="241">
        <f>ROUND(E179*H179,2)</f>
        <v>0</v>
      </c>
      <c r="J179" s="240"/>
      <c r="K179" s="241">
        <f>ROUND(E179*J179,2)</f>
        <v>0</v>
      </c>
      <c r="L179" s="241">
        <v>21</v>
      </c>
      <c r="M179" s="241">
        <f>G179*(1+L179/100)</f>
        <v>0</v>
      </c>
      <c r="N179" s="239">
        <v>0</v>
      </c>
      <c r="O179" s="239">
        <f>ROUND(E179*N179,2)</f>
        <v>0</v>
      </c>
      <c r="P179" s="239">
        <v>0</v>
      </c>
      <c r="Q179" s="239">
        <f>ROUND(E179*P179,2)</f>
        <v>0</v>
      </c>
      <c r="R179" s="241"/>
      <c r="S179" s="241" t="s">
        <v>321</v>
      </c>
      <c r="T179" s="242" t="s">
        <v>322</v>
      </c>
      <c r="U179" s="220">
        <v>0</v>
      </c>
      <c r="V179" s="220">
        <f>ROUND(E179*U179,2)</f>
        <v>0</v>
      </c>
      <c r="W179" s="220"/>
      <c r="X179" s="220" t="s">
        <v>170</v>
      </c>
      <c r="Y179" s="220" t="s">
        <v>171</v>
      </c>
      <c r="Z179" s="210"/>
      <c r="AA179" s="210"/>
      <c r="AB179" s="210"/>
      <c r="AC179" s="210"/>
      <c r="AD179" s="210"/>
      <c r="AE179" s="210"/>
      <c r="AF179" s="210"/>
      <c r="AG179" s="210" t="s">
        <v>172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">
      <c r="A180" s="217"/>
      <c r="B180" s="218"/>
      <c r="C180" s="249" t="s">
        <v>340</v>
      </c>
      <c r="D180" s="243"/>
      <c r="E180" s="243"/>
      <c r="F180" s="243"/>
      <c r="G180" s="243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10"/>
      <c r="AA180" s="210"/>
      <c r="AB180" s="210"/>
      <c r="AC180" s="210"/>
      <c r="AD180" s="210"/>
      <c r="AE180" s="210"/>
      <c r="AF180" s="210"/>
      <c r="AG180" s="210" t="s">
        <v>174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2" x14ac:dyDescent="0.2">
      <c r="A181" s="217"/>
      <c r="B181" s="218"/>
      <c r="C181" s="250" t="s">
        <v>70</v>
      </c>
      <c r="D181" s="224"/>
      <c r="E181" s="225">
        <v>1</v>
      </c>
      <c r="F181" s="220"/>
      <c r="G181" s="220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10"/>
      <c r="AA181" s="210"/>
      <c r="AB181" s="210"/>
      <c r="AC181" s="210"/>
      <c r="AD181" s="210"/>
      <c r="AE181" s="210"/>
      <c r="AF181" s="210"/>
      <c r="AG181" s="210" t="s">
        <v>176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">
      <c r="A182" s="236">
        <v>43</v>
      </c>
      <c r="B182" s="237" t="s">
        <v>341</v>
      </c>
      <c r="C182" s="248" t="s">
        <v>342</v>
      </c>
      <c r="D182" s="238" t="s">
        <v>339</v>
      </c>
      <c r="E182" s="239">
        <v>1</v>
      </c>
      <c r="F182" s="240"/>
      <c r="G182" s="241">
        <f>ROUND(E182*F182,2)</f>
        <v>0</v>
      </c>
      <c r="H182" s="240"/>
      <c r="I182" s="241">
        <f>ROUND(E182*H182,2)</f>
        <v>0</v>
      </c>
      <c r="J182" s="240"/>
      <c r="K182" s="241">
        <f>ROUND(E182*J182,2)</f>
        <v>0</v>
      </c>
      <c r="L182" s="241">
        <v>21</v>
      </c>
      <c r="M182" s="241">
        <f>G182*(1+L182/100)</f>
        <v>0</v>
      </c>
      <c r="N182" s="239">
        <v>0</v>
      </c>
      <c r="O182" s="239">
        <f>ROUND(E182*N182,2)</f>
        <v>0</v>
      </c>
      <c r="P182" s="239">
        <v>0</v>
      </c>
      <c r="Q182" s="239">
        <f>ROUND(E182*P182,2)</f>
        <v>0</v>
      </c>
      <c r="R182" s="241"/>
      <c r="S182" s="241" t="s">
        <v>321</v>
      </c>
      <c r="T182" s="242" t="s">
        <v>322</v>
      </c>
      <c r="U182" s="220">
        <v>0</v>
      </c>
      <c r="V182" s="220">
        <f>ROUND(E182*U182,2)</f>
        <v>0</v>
      </c>
      <c r="W182" s="220"/>
      <c r="X182" s="220" t="s">
        <v>170</v>
      </c>
      <c r="Y182" s="220" t="s">
        <v>171</v>
      </c>
      <c r="Z182" s="210"/>
      <c r="AA182" s="210"/>
      <c r="AB182" s="210"/>
      <c r="AC182" s="210"/>
      <c r="AD182" s="210"/>
      <c r="AE182" s="210"/>
      <c r="AF182" s="210"/>
      <c r="AG182" s="210" t="s">
        <v>172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2">
      <c r="A183" s="217"/>
      <c r="B183" s="218"/>
      <c r="C183" s="249" t="s">
        <v>201</v>
      </c>
      <c r="D183" s="243"/>
      <c r="E183" s="243"/>
      <c r="F183" s="243"/>
      <c r="G183" s="243"/>
      <c r="H183" s="220"/>
      <c r="I183" s="220"/>
      <c r="J183" s="220"/>
      <c r="K183" s="220"/>
      <c r="L183" s="220"/>
      <c r="M183" s="220"/>
      <c r="N183" s="219"/>
      <c r="O183" s="219"/>
      <c r="P183" s="219"/>
      <c r="Q183" s="219"/>
      <c r="R183" s="220"/>
      <c r="S183" s="220"/>
      <c r="T183" s="220"/>
      <c r="U183" s="220"/>
      <c r="V183" s="220"/>
      <c r="W183" s="220"/>
      <c r="X183" s="220"/>
      <c r="Y183" s="220"/>
      <c r="Z183" s="210"/>
      <c r="AA183" s="210"/>
      <c r="AB183" s="210"/>
      <c r="AC183" s="210"/>
      <c r="AD183" s="210"/>
      <c r="AE183" s="210"/>
      <c r="AF183" s="210"/>
      <c r="AG183" s="210" t="s">
        <v>174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2" x14ac:dyDescent="0.2">
      <c r="A184" s="217"/>
      <c r="B184" s="218"/>
      <c r="C184" s="250" t="s">
        <v>70</v>
      </c>
      <c r="D184" s="224"/>
      <c r="E184" s="225">
        <v>1</v>
      </c>
      <c r="F184" s="220"/>
      <c r="G184" s="220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10"/>
      <c r="AA184" s="210"/>
      <c r="AB184" s="210"/>
      <c r="AC184" s="210"/>
      <c r="AD184" s="210"/>
      <c r="AE184" s="210"/>
      <c r="AF184" s="210"/>
      <c r="AG184" s="210" t="s">
        <v>176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36">
        <v>44</v>
      </c>
      <c r="B185" s="237" t="s">
        <v>343</v>
      </c>
      <c r="C185" s="248" t="s">
        <v>344</v>
      </c>
      <c r="D185" s="238" t="s">
        <v>302</v>
      </c>
      <c r="E185" s="239">
        <v>1</v>
      </c>
      <c r="F185" s="240"/>
      <c r="G185" s="241">
        <f>ROUND(E185*F185,2)</f>
        <v>0</v>
      </c>
      <c r="H185" s="240"/>
      <c r="I185" s="241">
        <f>ROUND(E185*H185,2)</f>
        <v>0</v>
      </c>
      <c r="J185" s="240"/>
      <c r="K185" s="241">
        <f>ROUND(E185*J185,2)</f>
        <v>0</v>
      </c>
      <c r="L185" s="241">
        <v>21</v>
      </c>
      <c r="M185" s="241">
        <f>G185*(1+L185/100)</f>
        <v>0</v>
      </c>
      <c r="N185" s="239">
        <v>0</v>
      </c>
      <c r="O185" s="239">
        <f>ROUND(E185*N185,2)</f>
        <v>0</v>
      </c>
      <c r="P185" s="239">
        <v>0</v>
      </c>
      <c r="Q185" s="239">
        <f>ROUND(E185*P185,2)</f>
        <v>0</v>
      </c>
      <c r="R185" s="241"/>
      <c r="S185" s="241" t="s">
        <v>321</v>
      </c>
      <c r="T185" s="242" t="s">
        <v>322</v>
      </c>
      <c r="U185" s="220">
        <v>0</v>
      </c>
      <c r="V185" s="220">
        <f>ROUND(E185*U185,2)</f>
        <v>0</v>
      </c>
      <c r="W185" s="220"/>
      <c r="X185" s="220" t="s">
        <v>170</v>
      </c>
      <c r="Y185" s="220" t="s">
        <v>171</v>
      </c>
      <c r="Z185" s="210"/>
      <c r="AA185" s="210"/>
      <c r="AB185" s="210"/>
      <c r="AC185" s="210"/>
      <c r="AD185" s="210"/>
      <c r="AE185" s="210"/>
      <c r="AF185" s="210"/>
      <c r="AG185" s="210" t="s">
        <v>188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">
      <c r="A186" s="217"/>
      <c r="B186" s="218"/>
      <c r="C186" s="249" t="s">
        <v>345</v>
      </c>
      <c r="D186" s="243"/>
      <c r="E186" s="243"/>
      <c r="F186" s="243"/>
      <c r="G186" s="243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10"/>
      <c r="AA186" s="210"/>
      <c r="AB186" s="210"/>
      <c r="AC186" s="210"/>
      <c r="AD186" s="210"/>
      <c r="AE186" s="210"/>
      <c r="AF186" s="210"/>
      <c r="AG186" s="210" t="s">
        <v>174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">
      <c r="A187" s="217"/>
      <c r="B187" s="218"/>
      <c r="C187" s="252" t="s">
        <v>346</v>
      </c>
      <c r="D187" s="246"/>
      <c r="E187" s="246"/>
      <c r="F187" s="246"/>
      <c r="G187" s="246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10"/>
      <c r="AA187" s="210"/>
      <c r="AB187" s="210"/>
      <c r="AC187" s="210"/>
      <c r="AD187" s="210"/>
      <c r="AE187" s="210"/>
      <c r="AF187" s="210"/>
      <c r="AG187" s="210" t="s">
        <v>174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2" x14ac:dyDescent="0.2">
      <c r="A188" s="217"/>
      <c r="B188" s="218"/>
      <c r="C188" s="250" t="s">
        <v>70</v>
      </c>
      <c r="D188" s="224"/>
      <c r="E188" s="225">
        <v>1</v>
      </c>
      <c r="F188" s="220"/>
      <c r="G188" s="220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10"/>
      <c r="AA188" s="210"/>
      <c r="AB188" s="210"/>
      <c r="AC188" s="210"/>
      <c r="AD188" s="210"/>
      <c r="AE188" s="210"/>
      <c r="AF188" s="210"/>
      <c r="AG188" s="210" t="s">
        <v>176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36">
        <v>45</v>
      </c>
      <c r="B189" s="237" t="s">
        <v>347</v>
      </c>
      <c r="C189" s="248" t="s">
        <v>348</v>
      </c>
      <c r="D189" s="238" t="s">
        <v>339</v>
      </c>
      <c r="E189" s="239">
        <v>1</v>
      </c>
      <c r="F189" s="240"/>
      <c r="G189" s="241">
        <f>ROUND(E189*F189,2)</f>
        <v>0</v>
      </c>
      <c r="H189" s="240"/>
      <c r="I189" s="241">
        <f>ROUND(E189*H189,2)</f>
        <v>0</v>
      </c>
      <c r="J189" s="240"/>
      <c r="K189" s="241">
        <f>ROUND(E189*J189,2)</f>
        <v>0</v>
      </c>
      <c r="L189" s="241">
        <v>21</v>
      </c>
      <c r="M189" s="241">
        <f>G189*(1+L189/100)</f>
        <v>0</v>
      </c>
      <c r="N189" s="239">
        <v>0</v>
      </c>
      <c r="O189" s="239">
        <f>ROUND(E189*N189,2)</f>
        <v>0</v>
      </c>
      <c r="P189" s="239">
        <v>0</v>
      </c>
      <c r="Q189" s="239">
        <f>ROUND(E189*P189,2)</f>
        <v>0</v>
      </c>
      <c r="R189" s="241"/>
      <c r="S189" s="241" t="s">
        <v>321</v>
      </c>
      <c r="T189" s="242" t="s">
        <v>322</v>
      </c>
      <c r="U189" s="220">
        <v>0</v>
      </c>
      <c r="V189" s="220">
        <f>ROUND(E189*U189,2)</f>
        <v>0</v>
      </c>
      <c r="W189" s="220"/>
      <c r="X189" s="220" t="s">
        <v>170</v>
      </c>
      <c r="Y189" s="220" t="s">
        <v>171</v>
      </c>
      <c r="Z189" s="210"/>
      <c r="AA189" s="210"/>
      <c r="AB189" s="210"/>
      <c r="AC189" s="210"/>
      <c r="AD189" s="210"/>
      <c r="AE189" s="210"/>
      <c r="AF189" s="210"/>
      <c r="AG189" s="210" t="s">
        <v>188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2" x14ac:dyDescent="0.2">
      <c r="A190" s="217"/>
      <c r="B190" s="218"/>
      <c r="C190" s="249" t="s">
        <v>345</v>
      </c>
      <c r="D190" s="243"/>
      <c r="E190" s="243"/>
      <c r="F190" s="243"/>
      <c r="G190" s="243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10"/>
      <c r="AA190" s="210"/>
      <c r="AB190" s="210"/>
      <c r="AC190" s="210"/>
      <c r="AD190" s="210"/>
      <c r="AE190" s="210"/>
      <c r="AF190" s="210"/>
      <c r="AG190" s="210" t="s">
        <v>174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">
      <c r="A191" s="217"/>
      <c r="B191" s="218"/>
      <c r="C191" s="250" t="s">
        <v>70</v>
      </c>
      <c r="D191" s="224"/>
      <c r="E191" s="225">
        <v>1</v>
      </c>
      <c r="F191" s="220"/>
      <c r="G191" s="220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10"/>
      <c r="AA191" s="210"/>
      <c r="AB191" s="210"/>
      <c r="AC191" s="210"/>
      <c r="AD191" s="210"/>
      <c r="AE191" s="210"/>
      <c r="AF191" s="210"/>
      <c r="AG191" s="210" t="s">
        <v>176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ht="22.5" outlineLevel="1" x14ac:dyDescent="0.2">
      <c r="A192" s="236">
        <v>46</v>
      </c>
      <c r="B192" s="237" t="s">
        <v>349</v>
      </c>
      <c r="C192" s="248" t="s">
        <v>350</v>
      </c>
      <c r="D192" s="238" t="s">
        <v>339</v>
      </c>
      <c r="E192" s="239">
        <v>1</v>
      </c>
      <c r="F192" s="240"/>
      <c r="G192" s="241">
        <f>ROUND(E192*F192,2)</f>
        <v>0</v>
      </c>
      <c r="H192" s="240"/>
      <c r="I192" s="241">
        <f>ROUND(E192*H192,2)</f>
        <v>0</v>
      </c>
      <c r="J192" s="240"/>
      <c r="K192" s="241">
        <f>ROUND(E192*J192,2)</f>
        <v>0</v>
      </c>
      <c r="L192" s="241">
        <v>21</v>
      </c>
      <c r="M192" s="241">
        <f>G192*(1+L192/100)</f>
        <v>0</v>
      </c>
      <c r="N192" s="239">
        <v>0</v>
      </c>
      <c r="O192" s="239">
        <f>ROUND(E192*N192,2)</f>
        <v>0</v>
      </c>
      <c r="P192" s="239">
        <v>0</v>
      </c>
      <c r="Q192" s="239">
        <f>ROUND(E192*P192,2)</f>
        <v>0</v>
      </c>
      <c r="R192" s="241"/>
      <c r="S192" s="241" t="s">
        <v>321</v>
      </c>
      <c r="T192" s="242" t="s">
        <v>322</v>
      </c>
      <c r="U192" s="220">
        <v>0</v>
      </c>
      <c r="V192" s="220">
        <f>ROUND(E192*U192,2)</f>
        <v>0</v>
      </c>
      <c r="W192" s="220"/>
      <c r="X192" s="220" t="s">
        <v>170</v>
      </c>
      <c r="Y192" s="220" t="s">
        <v>171</v>
      </c>
      <c r="Z192" s="210"/>
      <c r="AA192" s="210"/>
      <c r="AB192" s="210"/>
      <c r="AC192" s="210"/>
      <c r="AD192" s="210"/>
      <c r="AE192" s="210"/>
      <c r="AF192" s="210"/>
      <c r="AG192" s="210" t="s">
        <v>172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">
      <c r="A193" s="217"/>
      <c r="B193" s="218"/>
      <c r="C193" s="249" t="s">
        <v>351</v>
      </c>
      <c r="D193" s="243"/>
      <c r="E193" s="243"/>
      <c r="F193" s="243"/>
      <c r="G193" s="243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10"/>
      <c r="AA193" s="210"/>
      <c r="AB193" s="210"/>
      <c r="AC193" s="210"/>
      <c r="AD193" s="210"/>
      <c r="AE193" s="210"/>
      <c r="AF193" s="210"/>
      <c r="AG193" s="210" t="s">
        <v>174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2" x14ac:dyDescent="0.2">
      <c r="A194" s="217"/>
      <c r="B194" s="218"/>
      <c r="C194" s="250" t="s">
        <v>70</v>
      </c>
      <c r="D194" s="224"/>
      <c r="E194" s="225">
        <v>1</v>
      </c>
      <c r="F194" s="220"/>
      <c r="G194" s="220"/>
      <c r="H194" s="220"/>
      <c r="I194" s="220"/>
      <c r="J194" s="220"/>
      <c r="K194" s="220"/>
      <c r="L194" s="220"/>
      <c r="M194" s="220"/>
      <c r="N194" s="219"/>
      <c r="O194" s="219"/>
      <c r="P194" s="219"/>
      <c r="Q194" s="219"/>
      <c r="R194" s="220"/>
      <c r="S194" s="220"/>
      <c r="T194" s="220"/>
      <c r="U194" s="220"/>
      <c r="V194" s="220"/>
      <c r="W194" s="220"/>
      <c r="X194" s="220"/>
      <c r="Y194" s="220"/>
      <c r="Z194" s="210"/>
      <c r="AA194" s="210"/>
      <c r="AB194" s="210"/>
      <c r="AC194" s="210"/>
      <c r="AD194" s="210"/>
      <c r="AE194" s="210"/>
      <c r="AF194" s="210"/>
      <c r="AG194" s="210" t="s">
        <v>176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1" x14ac:dyDescent="0.2">
      <c r="A195" s="236">
        <v>47</v>
      </c>
      <c r="B195" s="237" t="s">
        <v>352</v>
      </c>
      <c r="C195" s="248" t="s">
        <v>353</v>
      </c>
      <c r="D195" s="238" t="s">
        <v>339</v>
      </c>
      <c r="E195" s="239">
        <v>1</v>
      </c>
      <c r="F195" s="240"/>
      <c r="G195" s="241">
        <f>ROUND(E195*F195,2)</f>
        <v>0</v>
      </c>
      <c r="H195" s="240"/>
      <c r="I195" s="241">
        <f>ROUND(E195*H195,2)</f>
        <v>0</v>
      </c>
      <c r="J195" s="240"/>
      <c r="K195" s="241">
        <f>ROUND(E195*J195,2)</f>
        <v>0</v>
      </c>
      <c r="L195" s="241">
        <v>21</v>
      </c>
      <c r="M195" s="241">
        <f>G195*(1+L195/100)</f>
        <v>0</v>
      </c>
      <c r="N195" s="239">
        <v>0</v>
      </c>
      <c r="O195" s="239">
        <f>ROUND(E195*N195,2)</f>
        <v>0</v>
      </c>
      <c r="P195" s="239">
        <v>0</v>
      </c>
      <c r="Q195" s="239">
        <f>ROUND(E195*P195,2)</f>
        <v>0</v>
      </c>
      <c r="R195" s="241"/>
      <c r="S195" s="241" t="s">
        <v>321</v>
      </c>
      <c r="T195" s="242" t="s">
        <v>322</v>
      </c>
      <c r="U195" s="220">
        <v>0</v>
      </c>
      <c r="V195" s="220">
        <f>ROUND(E195*U195,2)</f>
        <v>0</v>
      </c>
      <c r="W195" s="220"/>
      <c r="X195" s="220" t="s">
        <v>170</v>
      </c>
      <c r="Y195" s="220" t="s">
        <v>171</v>
      </c>
      <c r="Z195" s="210"/>
      <c r="AA195" s="210"/>
      <c r="AB195" s="210"/>
      <c r="AC195" s="210"/>
      <c r="AD195" s="210"/>
      <c r="AE195" s="210"/>
      <c r="AF195" s="210"/>
      <c r="AG195" s="210" t="s">
        <v>172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2" x14ac:dyDescent="0.2">
      <c r="A196" s="217"/>
      <c r="B196" s="218"/>
      <c r="C196" s="249" t="s">
        <v>354</v>
      </c>
      <c r="D196" s="243"/>
      <c r="E196" s="243"/>
      <c r="F196" s="243"/>
      <c r="G196" s="243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10"/>
      <c r="AA196" s="210"/>
      <c r="AB196" s="210"/>
      <c r="AC196" s="210"/>
      <c r="AD196" s="210"/>
      <c r="AE196" s="210"/>
      <c r="AF196" s="210"/>
      <c r="AG196" s="210" t="s">
        <v>174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">
      <c r="A197" s="217"/>
      <c r="B197" s="218"/>
      <c r="C197" s="250" t="s">
        <v>70</v>
      </c>
      <c r="D197" s="224"/>
      <c r="E197" s="225">
        <v>1</v>
      </c>
      <c r="F197" s="220"/>
      <c r="G197" s="220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10"/>
      <c r="AA197" s="210"/>
      <c r="AB197" s="210"/>
      <c r="AC197" s="210"/>
      <c r="AD197" s="210"/>
      <c r="AE197" s="210"/>
      <c r="AF197" s="210"/>
      <c r="AG197" s="210" t="s">
        <v>176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1" x14ac:dyDescent="0.2">
      <c r="A198" s="236">
        <v>48</v>
      </c>
      <c r="B198" s="237" t="s">
        <v>355</v>
      </c>
      <c r="C198" s="248" t="s">
        <v>356</v>
      </c>
      <c r="D198" s="238" t="s">
        <v>339</v>
      </c>
      <c r="E198" s="239">
        <v>1</v>
      </c>
      <c r="F198" s="240"/>
      <c r="G198" s="241">
        <f>ROUND(E198*F198,2)</f>
        <v>0</v>
      </c>
      <c r="H198" s="240"/>
      <c r="I198" s="241">
        <f>ROUND(E198*H198,2)</f>
        <v>0</v>
      </c>
      <c r="J198" s="240"/>
      <c r="K198" s="241">
        <f>ROUND(E198*J198,2)</f>
        <v>0</v>
      </c>
      <c r="L198" s="241">
        <v>21</v>
      </c>
      <c r="M198" s="241">
        <f>G198*(1+L198/100)</f>
        <v>0</v>
      </c>
      <c r="N198" s="239">
        <v>0</v>
      </c>
      <c r="O198" s="239">
        <f>ROUND(E198*N198,2)</f>
        <v>0</v>
      </c>
      <c r="P198" s="239">
        <v>0</v>
      </c>
      <c r="Q198" s="239">
        <f>ROUND(E198*P198,2)</f>
        <v>0</v>
      </c>
      <c r="R198" s="241"/>
      <c r="S198" s="241" t="s">
        <v>321</v>
      </c>
      <c r="T198" s="242" t="s">
        <v>322</v>
      </c>
      <c r="U198" s="220">
        <v>0</v>
      </c>
      <c r="V198" s="220">
        <f>ROUND(E198*U198,2)</f>
        <v>0</v>
      </c>
      <c r="W198" s="220"/>
      <c r="X198" s="220" t="s">
        <v>170</v>
      </c>
      <c r="Y198" s="220" t="s">
        <v>171</v>
      </c>
      <c r="Z198" s="210"/>
      <c r="AA198" s="210"/>
      <c r="AB198" s="210"/>
      <c r="AC198" s="210"/>
      <c r="AD198" s="210"/>
      <c r="AE198" s="210"/>
      <c r="AF198" s="210"/>
      <c r="AG198" s="210" t="s">
        <v>172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2" x14ac:dyDescent="0.2">
      <c r="A199" s="217"/>
      <c r="B199" s="218"/>
      <c r="C199" s="249" t="s">
        <v>346</v>
      </c>
      <c r="D199" s="243"/>
      <c r="E199" s="243"/>
      <c r="F199" s="243"/>
      <c r="G199" s="243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10"/>
      <c r="AA199" s="210"/>
      <c r="AB199" s="210"/>
      <c r="AC199" s="210"/>
      <c r="AD199" s="210"/>
      <c r="AE199" s="210"/>
      <c r="AF199" s="210"/>
      <c r="AG199" s="210" t="s">
        <v>174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2" x14ac:dyDescent="0.2">
      <c r="A200" s="217"/>
      <c r="B200" s="218"/>
      <c r="C200" s="250" t="s">
        <v>70</v>
      </c>
      <c r="D200" s="224"/>
      <c r="E200" s="225">
        <v>1</v>
      </c>
      <c r="F200" s="220"/>
      <c r="G200" s="220"/>
      <c r="H200" s="220"/>
      <c r="I200" s="220"/>
      <c r="J200" s="220"/>
      <c r="K200" s="220"/>
      <c r="L200" s="220"/>
      <c r="M200" s="220"/>
      <c r="N200" s="219"/>
      <c r="O200" s="219"/>
      <c r="P200" s="219"/>
      <c r="Q200" s="219"/>
      <c r="R200" s="220"/>
      <c r="S200" s="220"/>
      <c r="T200" s="220"/>
      <c r="U200" s="220"/>
      <c r="V200" s="220"/>
      <c r="W200" s="220"/>
      <c r="X200" s="220"/>
      <c r="Y200" s="220"/>
      <c r="Z200" s="210"/>
      <c r="AA200" s="210"/>
      <c r="AB200" s="210"/>
      <c r="AC200" s="210"/>
      <c r="AD200" s="210"/>
      <c r="AE200" s="210"/>
      <c r="AF200" s="210"/>
      <c r="AG200" s="210" t="s">
        <v>176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ht="22.5" outlineLevel="1" x14ac:dyDescent="0.2">
      <c r="A201" s="236">
        <v>49</v>
      </c>
      <c r="B201" s="237" t="s">
        <v>357</v>
      </c>
      <c r="C201" s="248" t="s">
        <v>358</v>
      </c>
      <c r="D201" s="238" t="s">
        <v>359</v>
      </c>
      <c r="E201" s="239">
        <v>10028</v>
      </c>
      <c r="F201" s="240"/>
      <c r="G201" s="241">
        <f>ROUND(E201*F201,2)</f>
        <v>0</v>
      </c>
      <c r="H201" s="240"/>
      <c r="I201" s="241">
        <f>ROUND(E201*H201,2)</f>
        <v>0</v>
      </c>
      <c r="J201" s="240"/>
      <c r="K201" s="241">
        <f>ROUND(E201*J201,2)</f>
        <v>0</v>
      </c>
      <c r="L201" s="241">
        <v>21</v>
      </c>
      <c r="M201" s="241">
        <f>G201*(1+L201/100)</f>
        <v>0</v>
      </c>
      <c r="N201" s="239">
        <v>0</v>
      </c>
      <c r="O201" s="239">
        <f>ROUND(E201*N201,2)</f>
        <v>0</v>
      </c>
      <c r="P201" s="239">
        <v>0</v>
      </c>
      <c r="Q201" s="239">
        <f>ROUND(E201*P201,2)</f>
        <v>0</v>
      </c>
      <c r="R201" s="241"/>
      <c r="S201" s="241" t="s">
        <v>321</v>
      </c>
      <c r="T201" s="242" t="s">
        <v>322</v>
      </c>
      <c r="U201" s="220">
        <v>0</v>
      </c>
      <c r="V201" s="220">
        <f>ROUND(E201*U201,2)</f>
        <v>0</v>
      </c>
      <c r="W201" s="220"/>
      <c r="X201" s="220" t="s">
        <v>170</v>
      </c>
      <c r="Y201" s="220" t="s">
        <v>171</v>
      </c>
      <c r="Z201" s="210"/>
      <c r="AA201" s="210"/>
      <c r="AB201" s="210"/>
      <c r="AC201" s="210"/>
      <c r="AD201" s="210"/>
      <c r="AE201" s="210"/>
      <c r="AF201" s="210"/>
      <c r="AG201" s="210" t="s">
        <v>172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2" x14ac:dyDescent="0.2">
      <c r="A202" s="217"/>
      <c r="B202" s="218"/>
      <c r="C202" s="249" t="s">
        <v>360</v>
      </c>
      <c r="D202" s="243"/>
      <c r="E202" s="243"/>
      <c r="F202" s="243"/>
      <c r="G202" s="243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10"/>
      <c r="AA202" s="210"/>
      <c r="AB202" s="210"/>
      <c r="AC202" s="210"/>
      <c r="AD202" s="210"/>
      <c r="AE202" s="210"/>
      <c r="AF202" s="210"/>
      <c r="AG202" s="210" t="s">
        <v>174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2" x14ac:dyDescent="0.2">
      <c r="A203" s="217"/>
      <c r="B203" s="218"/>
      <c r="C203" s="250" t="s">
        <v>361</v>
      </c>
      <c r="D203" s="224"/>
      <c r="E203" s="225">
        <v>218</v>
      </c>
      <c r="F203" s="220"/>
      <c r="G203" s="220"/>
      <c r="H203" s="220"/>
      <c r="I203" s="220"/>
      <c r="J203" s="220"/>
      <c r="K203" s="220"/>
      <c r="L203" s="220"/>
      <c r="M203" s="220"/>
      <c r="N203" s="219"/>
      <c r="O203" s="219"/>
      <c r="P203" s="219"/>
      <c r="Q203" s="219"/>
      <c r="R203" s="220"/>
      <c r="S203" s="220"/>
      <c r="T203" s="220"/>
      <c r="U203" s="220"/>
      <c r="V203" s="220"/>
      <c r="W203" s="220"/>
      <c r="X203" s="220"/>
      <c r="Y203" s="220"/>
      <c r="Z203" s="210"/>
      <c r="AA203" s="210"/>
      <c r="AB203" s="210"/>
      <c r="AC203" s="210"/>
      <c r="AD203" s="210"/>
      <c r="AE203" s="210"/>
      <c r="AF203" s="210"/>
      <c r="AG203" s="210" t="s">
        <v>176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">
      <c r="A204" s="217"/>
      <c r="B204" s="218"/>
      <c r="C204" s="253" t="s">
        <v>362</v>
      </c>
      <c r="D204" s="226"/>
      <c r="E204" s="227">
        <v>9810</v>
      </c>
      <c r="F204" s="220"/>
      <c r="G204" s="220"/>
      <c r="H204" s="220"/>
      <c r="I204" s="220"/>
      <c r="J204" s="220"/>
      <c r="K204" s="220"/>
      <c r="L204" s="220"/>
      <c r="M204" s="220"/>
      <c r="N204" s="219"/>
      <c r="O204" s="219"/>
      <c r="P204" s="219"/>
      <c r="Q204" s="219"/>
      <c r="R204" s="220"/>
      <c r="S204" s="220"/>
      <c r="T204" s="220"/>
      <c r="U204" s="220"/>
      <c r="V204" s="220"/>
      <c r="W204" s="220"/>
      <c r="X204" s="220"/>
      <c r="Y204" s="220"/>
      <c r="Z204" s="210"/>
      <c r="AA204" s="210"/>
      <c r="AB204" s="210"/>
      <c r="AC204" s="210"/>
      <c r="AD204" s="210"/>
      <c r="AE204" s="210"/>
      <c r="AF204" s="210"/>
      <c r="AG204" s="210" t="s">
        <v>176</v>
      </c>
      <c r="AH204" s="210">
        <v>4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ht="22.5" outlineLevel="1" x14ac:dyDescent="0.2">
      <c r="A205" s="236">
        <v>50</v>
      </c>
      <c r="B205" s="237" t="s">
        <v>363</v>
      </c>
      <c r="C205" s="248" t="s">
        <v>364</v>
      </c>
      <c r="D205" s="238" t="s">
        <v>339</v>
      </c>
      <c r="E205" s="239">
        <v>10</v>
      </c>
      <c r="F205" s="240"/>
      <c r="G205" s="241">
        <f>ROUND(E205*F205,2)</f>
        <v>0</v>
      </c>
      <c r="H205" s="240"/>
      <c r="I205" s="241">
        <f>ROUND(E205*H205,2)</f>
        <v>0</v>
      </c>
      <c r="J205" s="240"/>
      <c r="K205" s="241">
        <f>ROUND(E205*J205,2)</f>
        <v>0</v>
      </c>
      <c r="L205" s="241">
        <v>21</v>
      </c>
      <c r="M205" s="241">
        <f>G205*(1+L205/100)</f>
        <v>0</v>
      </c>
      <c r="N205" s="239">
        <v>0</v>
      </c>
      <c r="O205" s="239">
        <f>ROUND(E205*N205,2)</f>
        <v>0</v>
      </c>
      <c r="P205" s="239">
        <v>0</v>
      </c>
      <c r="Q205" s="239">
        <f>ROUND(E205*P205,2)</f>
        <v>0</v>
      </c>
      <c r="R205" s="241"/>
      <c r="S205" s="241" t="s">
        <v>321</v>
      </c>
      <c r="T205" s="242" t="s">
        <v>322</v>
      </c>
      <c r="U205" s="220">
        <v>0</v>
      </c>
      <c r="V205" s="220">
        <f>ROUND(E205*U205,2)</f>
        <v>0</v>
      </c>
      <c r="W205" s="220"/>
      <c r="X205" s="220" t="s">
        <v>170</v>
      </c>
      <c r="Y205" s="220" t="s">
        <v>171</v>
      </c>
      <c r="Z205" s="210"/>
      <c r="AA205" s="210"/>
      <c r="AB205" s="210"/>
      <c r="AC205" s="210"/>
      <c r="AD205" s="210"/>
      <c r="AE205" s="210"/>
      <c r="AF205" s="210"/>
      <c r="AG205" s="210" t="s">
        <v>172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2" x14ac:dyDescent="0.2">
      <c r="A206" s="217"/>
      <c r="B206" s="218"/>
      <c r="C206" s="249" t="s">
        <v>365</v>
      </c>
      <c r="D206" s="243"/>
      <c r="E206" s="243"/>
      <c r="F206" s="243"/>
      <c r="G206" s="243"/>
      <c r="H206" s="220"/>
      <c r="I206" s="220"/>
      <c r="J206" s="220"/>
      <c r="K206" s="220"/>
      <c r="L206" s="220"/>
      <c r="M206" s="220"/>
      <c r="N206" s="219"/>
      <c r="O206" s="219"/>
      <c r="P206" s="219"/>
      <c r="Q206" s="219"/>
      <c r="R206" s="220"/>
      <c r="S206" s="220"/>
      <c r="T206" s="220"/>
      <c r="U206" s="220"/>
      <c r="V206" s="220"/>
      <c r="W206" s="220"/>
      <c r="X206" s="220"/>
      <c r="Y206" s="220"/>
      <c r="Z206" s="210"/>
      <c r="AA206" s="210"/>
      <c r="AB206" s="210"/>
      <c r="AC206" s="210"/>
      <c r="AD206" s="210"/>
      <c r="AE206" s="210"/>
      <c r="AF206" s="210"/>
      <c r="AG206" s="210" t="s">
        <v>174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2" x14ac:dyDescent="0.2">
      <c r="A207" s="217"/>
      <c r="B207" s="218"/>
      <c r="C207" s="250" t="s">
        <v>366</v>
      </c>
      <c r="D207" s="224"/>
      <c r="E207" s="225">
        <v>10</v>
      </c>
      <c r="F207" s="220"/>
      <c r="G207" s="220"/>
      <c r="H207" s="220"/>
      <c r="I207" s="220"/>
      <c r="J207" s="220"/>
      <c r="K207" s="220"/>
      <c r="L207" s="220"/>
      <c r="M207" s="220"/>
      <c r="N207" s="219"/>
      <c r="O207" s="219"/>
      <c r="P207" s="219"/>
      <c r="Q207" s="219"/>
      <c r="R207" s="220"/>
      <c r="S207" s="220"/>
      <c r="T207" s="220"/>
      <c r="U207" s="220"/>
      <c r="V207" s="220"/>
      <c r="W207" s="220"/>
      <c r="X207" s="220"/>
      <c r="Y207" s="220"/>
      <c r="Z207" s="210"/>
      <c r="AA207" s="210"/>
      <c r="AB207" s="210"/>
      <c r="AC207" s="210"/>
      <c r="AD207" s="210"/>
      <c r="AE207" s="210"/>
      <c r="AF207" s="210"/>
      <c r="AG207" s="210" t="s">
        <v>176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ht="22.5" outlineLevel="1" x14ac:dyDescent="0.2">
      <c r="A208" s="236">
        <v>51</v>
      </c>
      <c r="B208" s="237" t="s">
        <v>367</v>
      </c>
      <c r="C208" s="248" t="s">
        <v>368</v>
      </c>
      <c r="D208" s="238" t="s">
        <v>339</v>
      </c>
      <c r="E208" s="239">
        <v>10</v>
      </c>
      <c r="F208" s="240"/>
      <c r="G208" s="241">
        <f>ROUND(E208*F208,2)</f>
        <v>0</v>
      </c>
      <c r="H208" s="240"/>
      <c r="I208" s="241">
        <f>ROUND(E208*H208,2)</f>
        <v>0</v>
      </c>
      <c r="J208" s="240"/>
      <c r="K208" s="241">
        <f>ROUND(E208*J208,2)</f>
        <v>0</v>
      </c>
      <c r="L208" s="241">
        <v>21</v>
      </c>
      <c r="M208" s="241">
        <f>G208*(1+L208/100)</f>
        <v>0</v>
      </c>
      <c r="N208" s="239">
        <v>0</v>
      </c>
      <c r="O208" s="239">
        <f>ROUND(E208*N208,2)</f>
        <v>0</v>
      </c>
      <c r="P208" s="239">
        <v>0</v>
      </c>
      <c r="Q208" s="239">
        <f>ROUND(E208*P208,2)</f>
        <v>0</v>
      </c>
      <c r="R208" s="241"/>
      <c r="S208" s="241" t="s">
        <v>321</v>
      </c>
      <c r="T208" s="242" t="s">
        <v>322</v>
      </c>
      <c r="U208" s="220">
        <v>0</v>
      </c>
      <c r="V208" s="220">
        <f>ROUND(E208*U208,2)</f>
        <v>0</v>
      </c>
      <c r="W208" s="220"/>
      <c r="X208" s="220" t="s">
        <v>170</v>
      </c>
      <c r="Y208" s="220" t="s">
        <v>171</v>
      </c>
      <c r="Z208" s="210"/>
      <c r="AA208" s="210"/>
      <c r="AB208" s="210"/>
      <c r="AC208" s="210"/>
      <c r="AD208" s="210"/>
      <c r="AE208" s="210"/>
      <c r="AF208" s="210"/>
      <c r="AG208" s="210" t="s">
        <v>172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2" x14ac:dyDescent="0.2">
      <c r="A209" s="217"/>
      <c r="B209" s="218"/>
      <c r="C209" s="249" t="s">
        <v>365</v>
      </c>
      <c r="D209" s="243"/>
      <c r="E209" s="243"/>
      <c r="F209" s="243"/>
      <c r="G209" s="243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10"/>
      <c r="AA209" s="210"/>
      <c r="AB209" s="210"/>
      <c r="AC209" s="210"/>
      <c r="AD209" s="210"/>
      <c r="AE209" s="210"/>
      <c r="AF209" s="210"/>
      <c r="AG209" s="210" t="s">
        <v>174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2" x14ac:dyDescent="0.2">
      <c r="A210" s="217"/>
      <c r="B210" s="218"/>
      <c r="C210" s="250" t="s">
        <v>366</v>
      </c>
      <c r="D210" s="224"/>
      <c r="E210" s="225">
        <v>10</v>
      </c>
      <c r="F210" s="220"/>
      <c r="G210" s="220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10"/>
      <c r="AA210" s="210"/>
      <c r="AB210" s="210"/>
      <c r="AC210" s="210"/>
      <c r="AD210" s="210"/>
      <c r="AE210" s="210"/>
      <c r="AF210" s="210"/>
      <c r="AG210" s="210" t="s">
        <v>176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1" x14ac:dyDescent="0.2">
      <c r="A211" s="236">
        <v>52</v>
      </c>
      <c r="B211" s="237" t="s">
        <v>369</v>
      </c>
      <c r="C211" s="248" t="s">
        <v>370</v>
      </c>
      <c r="D211" s="238" t="s">
        <v>339</v>
      </c>
      <c r="E211" s="239">
        <v>10</v>
      </c>
      <c r="F211" s="240"/>
      <c r="G211" s="241">
        <f>ROUND(E211*F211,2)</f>
        <v>0</v>
      </c>
      <c r="H211" s="240"/>
      <c r="I211" s="241">
        <f>ROUND(E211*H211,2)</f>
        <v>0</v>
      </c>
      <c r="J211" s="240"/>
      <c r="K211" s="241">
        <f>ROUND(E211*J211,2)</f>
        <v>0</v>
      </c>
      <c r="L211" s="241">
        <v>21</v>
      </c>
      <c r="M211" s="241">
        <f>G211*(1+L211/100)</f>
        <v>0</v>
      </c>
      <c r="N211" s="239">
        <v>0</v>
      </c>
      <c r="O211" s="239">
        <f>ROUND(E211*N211,2)</f>
        <v>0</v>
      </c>
      <c r="P211" s="239">
        <v>0</v>
      </c>
      <c r="Q211" s="239">
        <f>ROUND(E211*P211,2)</f>
        <v>0</v>
      </c>
      <c r="R211" s="241"/>
      <c r="S211" s="241" t="s">
        <v>321</v>
      </c>
      <c r="T211" s="242" t="s">
        <v>322</v>
      </c>
      <c r="U211" s="220">
        <v>0</v>
      </c>
      <c r="V211" s="220">
        <f>ROUND(E211*U211,2)</f>
        <v>0</v>
      </c>
      <c r="W211" s="220"/>
      <c r="X211" s="220" t="s">
        <v>170</v>
      </c>
      <c r="Y211" s="220" t="s">
        <v>171</v>
      </c>
      <c r="Z211" s="210"/>
      <c r="AA211" s="210"/>
      <c r="AB211" s="210"/>
      <c r="AC211" s="210"/>
      <c r="AD211" s="210"/>
      <c r="AE211" s="210"/>
      <c r="AF211" s="210"/>
      <c r="AG211" s="210" t="s">
        <v>172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2" x14ac:dyDescent="0.2">
      <c r="A212" s="217"/>
      <c r="B212" s="218"/>
      <c r="C212" s="249" t="s">
        <v>346</v>
      </c>
      <c r="D212" s="243"/>
      <c r="E212" s="243"/>
      <c r="F212" s="243"/>
      <c r="G212" s="243"/>
      <c r="H212" s="220"/>
      <c r="I212" s="220"/>
      <c r="J212" s="220"/>
      <c r="K212" s="220"/>
      <c r="L212" s="220"/>
      <c r="M212" s="220"/>
      <c r="N212" s="219"/>
      <c r="O212" s="219"/>
      <c r="P212" s="219"/>
      <c r="Q212" s="219"/>
      <c r="R212" s="220"/>
      <c r="S212" s="220"/>
      <c r="T212" s="220"/>
      <c r="U212" s="220"/>
      <c r="V212" s="220"/>
      <c r="W212" s="220"/>
      <c r="X212" s="220"/>
      <c r="Y212" s="220"/>
      <c r="Z212" s="210"/>
      <c r="AA212" s="210"/>
      <c r="AB212" s="210"/>
      <c r="AC212" s="210"/>
      <c r="AD212" s="210"/>
      <c r="AE212" s="210"/>
      <c r="AF212" s="210"/>
      <c r="AG212" s="210" t="s">
        <v>174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2" x14ac:dyDescent="0.2">
      <c r="A213" s="217"/>
      <c r="B213" s="218"/>
      <c r="C213" s="250" t="s">
        <v>366</v>
      </c>
      <c r="D213" s="224"/>
      <c r="E213" s="225">
        <v>10</v>
      </c>
      <c r="F213" s="220"/>
      <c r="G213" s="220"/>
      <c r="H213" s="220"/>
      <c r="I213" s="220"/>
      <c r="J213" s="220"/>
      <c r="K213" s="220"/>
      <c r="L213" s="220"/>
      <c r="M213" s="220"/>
      <c r="N213" s="219"/>
      <c r="O213" s="219"/>
      <c r="P213" s="219"/>
      <c r="Q213" s="219"/>
      <c r="R213" s="220"/>
      <c r="S213" s="220"/>
      <c r="T213" s="220"/>
      <c r="U213" s="220"/>
      <c r="V213" s="220"/>
      <c r="W213" s="220"/>
      <c r="X213" s="220"/>
      <c r="Y213" s="220"/>
      <c r="Z213" s="210"/>
      <c r="AA213" s="210"/>
      <c r="AB213" s="210"/>
      <c r="AC213" s="210"/>
      <c r="AD213" s="210"/>
      <c r="AE213" s="210"/>
      <c r="AF213" s="210"/>
      <c r="AG213" s="210" t="s">
        <v>176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ht="22.5" outlineLevel="1" x14ac:dyDescent="0.2">
      <c r="A214" s="236">
        <v>53</v>
      </c>
      <c r="B214" s="237" t="s">
        <v>371</v>
      </c>
      <c r="C214" s="248" t="s">
        <v>372</v>
      </c>
      <c r="D214" s="238" t="s">
        <v>339</v>
      </c>
      <c r="E214" s="239">
        <v>1</v>
      </c>
      <c r="F214" s="240"/>
      <c r="G214" s="241">
        <f>ROUND(E214*F214,2)</f>
        <v>0</v>
      </c>
      <c r="H214" s="240"/>
      <c r="I214" s="241">
        <f>ROUND(E214*H214,2)</f>
        <v>0</v>
      </c>
      <c r="J214" s="240"/>
      <c r="K214" s="241">
        <f>ROUND(E214*J214,2)</f>
        <v>0</v>
      </c>
      <c r="L214" s="241">
        <v>21</v>
      </c>
      <c r="M214" s="241">
        <f>G214*(1+L214/100)</f>
        <v>0</v>
      </c>
      <c r="N214" s="239">
        <v>0</v>
      </c>
      <c r="O214" s="239">
        <f>ROUND(E214*N214,2)</f>
        <v>0</v>
      </c>
      <c r="P214" s="239">
        <v>0</v>
      </c>
      <c r="Q214" s="239">
        <f>ROUND(E214*P214,2)</f>
        <v>0</v>
      </c>
      <c r="R214" s="241"/>
      <c r="S214" s="241" t="s">
        <v>321</v>
      </c>
      <c r="T214" s="242" t="s">
        <v>322</v>
      </c>
      <c r="U214" s="220">
        <v>0</v>
      </c>
      <c r="V214" s="220">
        <f>ROUND(E214*U214,2)</f>
        <v>0</v>
      </c>
      <c r="W214" s="220"/>
      <c r="X214" s="220" t="s">
        <v>170</v>
      </c>
      <c r="Y214" s="220" t="s">
        <v>171</v>
      </c>
      <c r="Z214" s="210"/>
      <c r="AA214" s="210"/>
      <c r="AB214" s="210"/>
      <c r="AC214" s="210"/>
      <c r="AD214" s="210"/>
      <c r="AE214" s="210"/>
      <c r="AF214" s="210"/>
      <c r="AG214" s="210" t="s">
        <v>172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2" x14ac:dyDescent="0.2">
      <c r="A215" s="217"/>
      <c r="B215" s="218"/>
      <c r="C215" s="249" t="s">
        <v>201</v>
      </c>
      <c r="D215" s="243"/>
      <c r="E215" s="243"/>
      <c r="F215" s="243"/>
      <c r="G215" s="243"/>
      <c r="H215" s="220"/>
      <c r="I215" s="220"/>
      <c r="J215" s="220"/>
      <c r="K215" s="220"/>
      <c r="L215" s="220"/>
      <c r="M215" s="220"/>
      <c r="N215" s="219"/>
      <c r="O215" s="219"/>
      <c r="P215" s="219"/>
      <c r="Q215" s="219"/>
      <c r="R215" s="220"/>
      <c r="S215" s="220"/>
      <c r="T215" s="220"/>
      <c r="U215" s="220"/>
      <c r="V215" s="220"/>
      <c r="W215" s="220"/>
      <c r="X215" s="220"/>
      <c r="Y215" s="220"/>
      <c r="Z215" s="210"/>
      <c r="AA215" s="210"/>
      <c r="AB215" s="210"/>
      <c r="AC215" s="210"/>
      <c r="AD215" s="210"/>
      <c r="AE215" s="210"/>
      <c r="AF215" s="210"/>
      <c r="AG215" s="210" t="s">
        <v>174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2" x14ac:dyDescent="0.2">
      <c r="A216" s="217"/>
      <c r="B216" s="218"/>
      <c r="C216" s="250" t="s">
        <v>70</v>
      </c>
      <c r="D216" s="224"/>
      <c r="E216" s="225">
        <v>1</v>
      </c>
      <c r="F216" s="220"/>
      <c r="G216" s="220"/>
      <c r="H216" s="220"/>
      <c r="I216" s="220"/>
      <c r="J216" s="220"/>
      <c r="K216" s="220"/>
      <c r="L216" s="220"/>
      <c r="M216" s="220"/>
      <c r="N216" s="219"/>
      <c r="O216" s="219"/>
      <c r="P216" s="219"/>
      <c r="Q216" s="219"/>
      <c r="R216" s="220"/>
      <c r="S216" s="220"/>
      <c r="T216" s="220"/>
      <c r="U216" s="220"/>
      <c r="V216" s="220"/>
      <c r="W216" s="220"/>
      <c r="X216" s="220"/>
      <c r="Y216" s="220"/>
      <c r="Z216" s="210"/>
      <c r="AA216" s="210"/>
      <c r="AB216" s="210"/>
      <c r="AC216" s="210"/>
      <c r="AD216" s="210"/>
      <c r="AE216" s="210"/>
      <c r="AF216" s="210"/>
      <c r="AG216" s="210" t="s">
        <v>176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x14ac:dyDescent="0.2">
      <c r="A217" s="229" t="s">
        <v>163</v>
      </c>
      <c r="B217" s="230" t="s">
        <v>74</v>
      </c>
      <c r="C217" s="247" t="s">
        <v>75</v>
      </c>
      <c r="D217" s="231"/>
      <c r="E217" s="232"/>
      <c r="F217" s="233"/>
      <c r="G217" s="233">
        <f>SUMIF(AG218:AG233,"&lt;&gt;NOR",G218:G233)</f>
        <v>0</v>
      </c>
      <c r="H217" s="233"/>
      <c r="I217" s="233">
        <f>SUM(I218:I233)</f>
        <v>0</v>
      </c>
      <c r="J217" s="233"/>
      <c r="K217" s="233">
        <f>SUM(K218:K233)</f>
        <v>0</v>
      </c>
      <c r="L217" s="233"/>
      <c r="M217" s="233">
        <f>SUM(M218:M233)</f>
        <v>0</v>
      </c>
      <c r="N217" s="232"/>
      <c r="O217" s="232">
        <f>SUM(O218:O233)</f>
        <v>17.28</v>
      </c>
      <c r="P217" s="232"/>
      <c r="Q217" s="232">
        <f>SUM(Q218:Q233)</f>
        <v>0</v>
      </c>
      <c r="R217" s="233"/>
      <c r="S217" s="233"/>
      <c r="T217" s="234"/>
      <c r="U217" s="228"/>
      <c r="V217" s="228">
        <f>SUM(V218:V233)</f>
        <v>53.63</v>
      </c>
      <c r="W217" s="228"/>
      <c r="X217" s="228"/>
      <c r="Y217" s="228"/>
      <c r="AG217" t="s">
        <v>164</v>
      </c>
    </row>
    <row r="218" spans="1:60" outlineLevel="1" x14ac:dyDescent="0.2">
      <c r="A218" s="236">
        <v>54</v>
      </c>
      <c r="B218" s="237" t="s">
        <v>373</v>
      </c>
      <c r="C218" s="248" t="s">
        <v>374</v>
      </c>
      <c r="D218" s="238" t="s">
        <v>212</v>
      </c>
      <c r="E218" s="239">
        <v>6.0625</v>
      </c>
      <c r="F218" s="240"/>
      <c r="G218" s="241">
        <f>ROUND(E218*F218,2)</f>
        <v>0</v>
      </c>
      <c r="H218" s="240"/>
      <c r="I218" s="241">
        <f>ROUND(E218*H218,2)</f>
        <v>0</v>
      </c>
      <c r="J218" s="240"/>
      <c r="K218" s="241">
        <f>ROUND(E218*J218,2)</f>
        <v>0</v>
      </c>
      <c r="L218" s="241">
        <v>21</v>
      </c>
      <c r="M218" s="241">
        <f>G218*(1+L218/100)</f>
        <v>0</v>
      </c>
      <c r="N218" s="239">
        <v>2.5249999999999999</v>
      </c>
      <c r="O218" s="239">
        <f>ROUND(E218*N218,2)</f>
        <v>15.31</v>
      </c>
      <c r="P218" s="239">
        <v>0</v>
      </c>
      <c r="Q218" s="239">
        <f>ROUND(E218*P218,2)</f>
        <v>0</v>
      </c>
      <c r="R218" s="241" t="s">
        <v>375</v>
      </c>
      <c r="S218" s="241" t="s">
        <v>169</v>
      </c>
      <c r="T218" s="242" t="s">
        <v>169</v>
      </c>
      <c r="U218" s="220">
        <v>0.59899999999999998</v>
      </c>
      <c r="V218" s="220">
        <f>ROUND(E218*U218,2)</f>
        <v>3.63</v>
      </c>
      <c r="W218" s="220"/>
      <c r="X218" s="220" t="s">
        <v>170</v>
      </c>
      <c r="Y218" s="220" t="s">
        <v>171</v>
      </c>
      <c r="Z218" s="210"/>
      <c r="AA218" s="210"/>
      <c r="AB218" s="210"/>
      <c r="AC218" s="210"/>
      <c r="AD218" s="210"/>
      <c r="AE218" s="210"/>
      <c r="AF218" s="210"/>
      <c r="AG218" s="210" t="s">
        <v>172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2" x14ac:dyDescent="0.2">
      <c r="A219" s="217"/>
      <c r="B219" s="218"/>
      <c r="C219" s="251" t="s">
        <v>376</v>
      </c>
      <c r="D219" s="245"/>
      <c r="E219" s="245"/>
      <c r="F219" s="245"/>
      <c r="G219" s="245"/>
      <c r="H219" s="220"/>
      <c r="I219" s="220"/>
      <c r="J219" s="220"/>
      <c r="K219" s="220"/>
      <c r="L219" s="220"/>
      <c r="M219" s="220"/>
      <c r="N219" s="219"/>
      <c r="O219" s="219"/>
      <c r="P219" s="219"/>
      <c r="Q219" s="219"/>
      <c r="R219" s="220"/>
      <c r="S219" s="220"/>
      <c r="T219" s="220"/>
      <c r="U219" s="220"/>
      <c r="V219" s="220"/>
      <c r="W219" s="220"/>
      <c r="X219" s="220"/>
      <c r="Y219" s="220"/>
      <c r="Z219" s="210"/>
      <c r="AA219" s="210"/>
      <c r="AB219" s="210"/>
      <c r="AC219" s="210"/>
      <c r="AD219" s="210"/>
      <c r="AE219" s="210"/>
      <c r="AF219" s="210"/>
      <c r="AG219" s="210" t="s">
        <v>190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2" x14ac:dyDescent="0.2">
      <c r="A220" s="217"/>
      <c r="B220" s="218"/>
      <c r="C220" s="252" t="s">
        <v>377</v>
      </c>
      <c r="D220" s="246"/>
      <c r="E220" s="246"/>
      <c r="F220" s="246"/>
      <c r="G220" s="246"/>
      <c r="H220" s="220"/>
      <c r="I220" s="220"/>
      <c r="J220" s="220"/>
      <c r="K220" s="220"/>
      <c r="L220" s="220"/>
      <c r="M220" s="220"/>
      <c r="N220" s="219"/>
      <c r="O220" s="219"/>
      <c r="P220" s="219"/>
      <c r="Q220" s="219"/>
      <c r="R220" s="220"/>
      <c r="S220" s="220"/>
      <c r="T220" s="220"/>
      <c r="U220" s="220"/>
      <c r="V220" s="220"/>
      <c r="W220" s="220"/>
      <c r="X220" s="220"/>
      <c r="Y220" s="220"/>
      <c r="Z220" s="210"/>
      <c r="AA220" s="210"/>
      <c r="AB220" s="210"/>
      <c r="AC220" s="210"/>
      <c r="AD220" s="210"/>
      <c r="AE220" s="210"/>
      <c r="AF220" s="210"/>
      <c r="AG220" s="210" t="s">
        <v>174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">
      <c r="A221" s="217"/>
      <c r="B221" s="218"/>
      <c r="C221" s="252" t="s">
        <v>378</v>
      </c>
      <c r="D221" s="246"/>
      <c r="E221" s="246"/>
      <c r="F221" s="246"/>
      <c r="G221" s="246"/>
      <c r="H221" s="220"/>
      <c r="I221" s="220"/>
      <c r="J221" s="220"/>
      <c r="K221" s="220"/>
      <c r="L221" s="220"/>
      <c r="M221" s="220"/>
      <c r="N221" s="219"/>
      <c r="O221" s="219"/>
      <c r="P221" s="219"/>
      <c r="Q221" s="219"/>
      <c r="R221" s="220"/>
      <c r="S221" s="220"/>
      <c r="T221" s="220"/>
      <c r="U221" s="220"/>
      <c r="V221" s="220"/>
      <c r="W221" s="220"/>
      <c r="X221" s="220"/>
      <c r="Y221" s="220"/>
      <c r="Z221" s="210"/>
      <c r="AA221" s="210"/>
      <c r="AB221" s="210"/>
      <c r="AC221" s="210"/>
      <c r="AD221" s="210"/>
      <c r="AE221" s="210"/>
      <c r="AF221" s="210"/>
      <c r="AG221" s="210" t="s">
        <v>174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2" x14ac:dyDescent="0.2">
      <c r="A222" s="217"/>
      <c r="B222" s="218"/>
      <c r="C222" s="250" t="s">
        <v>379</v>
      </c>
      <c r="D222" s="224"/>
      <c r="E222" s="225">
        <v>6.0625</v>
      </c>
      <c r="F222" s="220"/>
      <c r="G222" s="220"/>
      <c r="H222" s="220"/>
      <c r="I222" s="220"/>
      <c r="J222" s="220"/>
      <c r="K222" s="220"/>
      <c r="L222" s="220"/>
      <c r="M222" s="220"/>
      <c r="N222" s="219"/>
      <c r="O222" s="219"/>
      <c r="P222" s="219"/>
      <c r="Q222" s="219"/>
      <c r="R222" s="220"/>
      <c r="S222" s="220"/>
      <c r="T222" s="220"/>
      <c r="U222" s="220"/>
      <c r="V222" s="220"/>
      <c r="W222" s="220"/>
      <c r="X222" s="220"/>
      <c r="Y222" s="220"/>
      <c r="Z222" s="210"/>
      <c r="AA222" s="210"/>
      <c r="AB222" s="210"/>
      <c r="AC222" s="210"/>
      <c r="AD222" s="210"/>
      <c r="AE222" s="210"/>
      <c r="AF222" s="210"/>
      <c r="AG222" s="210" t="s">
        <v>176</v>
      </c>
      <c r="AH222" s="210">
        <v>5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1" x14ac:dyDescent="0.2">
      <c r="A223" s="236">
        <v>55</v>
      </c>
      <c r="B223" s="237" t="s">
        <v>380</v>
      </c>
      <c r="C223" s="248" t="s">
        <v>381</v>
      </c>
      <c r="D223" s="238" t="s">
        <v>167</v>
      </c>
      <c r="E223" s="239">
        <v>50</v>
      </c>
      <c r="F223" s="240"/>
      <c r="G223" s="241">
        <f>ROUND(E223*F223,2)</f>
        <v>0</v>
      </c>
      <c r="H223" s="240"/>
      <c r="I223" s="241">
        <f>ROUND(E223*H223,2)</f>
        <v>0</v>
      </c>
      <c r="J223" s="240"/>
      <c r="K223" s="241">
        <f>ROUND(E223*J223,2)</f>
        <v>0</v>
      </c>
      <c r="L223" s="241">
        <v>21</v>
      </c>
      <c r="M223" s="241">
        <f>G223*(1+L223/100)</f>
        <v>0</v>
      </c>
      <c r="N223" s="239">
        <v>3.9309999999999998E-2</v>
      </c>
      <c r="O223" s="239">
        <f>ROUND(E223*N223,2)</f>
        <v>1.97</v>
      </c>
      <c r="P223" s="239">
        <v>0</v>
      </c>
      <c r="Q223" s="239">
        <f>ROUND(E223*P223,2)</f>
        <v>0</v>
      </c>
      <c r="R223" s="241" t="s">
        <v>375</v>
      </c>
      <c r="S223" s="241" t="s">
        <v>169</v>
      </c>
      <c r="T223" s="242" t="s">
        <v>169</v>
      </c>
      <c r="U223" s="220">
        <v>0.65</v>
      </c>
      <c r="V223" s="220">
        <f>ROUND(E223*U223,2)</f>
        <v>32.5</v>
      </c>
      <c r="W223" s="220"/>
      <c r="X223" s="220" t="s">
        <v>170</v>
      </c>
      <c r="Y223" s="220" t="s">
        <v>171</v>
      </c>
      <c r="Z223" s="210"/>
      <c r="AA223" s="210"/>
      <c r="AB223" s="210"/>
      <c r="AC223" s="210"/>
      <c r="AD223" s="210"/>
      <c r="AE223" s="210"/>
      <c r="AF223" s="210"/>
      <c r="AG223" s="210" t="s">
        <v>172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ht="22.5" outlineLevel="2" x14ac:dyDescent="0.2">
      <c r="A224" s="217"/>
      <c r="B224" s="218"/>
      <c r="C224" s="251" t="s">
        <v>382</v>
      </c>
      <c r="D224" s="245"/>
      <c r="E224" s="245"/>
      <c r="F224" s="245"/>
      <c r="G224" s="245"/>
      <c r="H224" s="220"/>
      <c r="I224" s="220"/>
      <c r="J224" s="220"/>
      <c r="K224" s="220"/>
      <c r="L224" s="220"/>
      <c r="M224" s="220"/>
      <c r="N224" s="219"/>
      <c r="O224" s="219"/>
      <c r="P224" s="219"/>
      <c r="Q224" s="219"/>
      <c r="R224" s="220"/>
      <c r="S224" s="220"/>
      <c r="T224" s="220"/>
      <c r="U224" s="220"/>
      <c r="V224" s="220"/>
      <c r="W224" s="220"/>
      <c r="X224" s="220"/>
      <c r="Y224" s="220"/>
      <c r="Z224" s="210"/>
      <c r="AA224" s="210"/>
      <c r="AB224" s="210"/>
      <c r="AC224" s="210"/>
      <c r="AD224" s="210"/>
      <c r="AE224" s="210"/>
      <c r="AF224" s="210"/>
      <c r="AG224" s="210" t="s">
        <v>190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44" t="str">
        <f>C224</f>
        <v>bednění svislé nebo šikmé (odkloněné), půdorysně přímé nebo zalomené základových zdí ve volných nebo zapažených jámách, rýhách, šachtách, včetně případných vzpěr,</v>
      </c>
      <c r="BB224" s="210"/>
      <c r="BC224" s="210"/>
      <c r="BD224" s="210"/>
      <c r="BE224" s="210"/>
      <c r="BF224" s="210"/>
      <c r="BG224" s="210"/>
      <c r="BH224" s="210"/>
    </row>
    <row r="225" spans="1:60" outlineLevel="2" x14ac:dyDescent="0.2">
      <c r="A225" s="217"/>
      <c r="B225" s="218"/>
      <c r="C225" s="252" t="s">
        <v>377</v>
      </c>
      <c r="D225" s="246"/>
      <c r="E225" s="246"/>
      <c r="F225" s="246"/>
      <c r="G225" s="246"/>
      <c r="H225" s="220"/>
      <c r="I225" s="220"/>
      <c r="J225" s="220"/>
      <c r="K225" s="220"/>
      <c r="L225" s="220"/>
      <c r="M225" s="220"/>
      <c r="N225" s="219"/>
      <c r="O225" s="219"/>
      <c r="P225" s="219"/>
      <c r="Q225" s="219"/>
      <c r="R225" s="220"/>
      <c r="S225" s="220"/>
      <c r="T225" s="220"/>
      <c r="U225" s="220"/>
      <c r="V225" s="220"/>
      <c r="W225" s="220"/>
      <c r="X225" s="220"/>
      <c r="Y225" s="220"/>
      <c r="Z225" s="210"/>
      <c r="AA225" s="210"/>
      <c r="AB225" s="210"/>
      <c r="AC225" s="210"/>
      <c r="AD225" s="210"/>
      <c r="AE225" s="210"/>
      <c r="AF225" s="210"/>
      <c r="AG225" s="210" t="s">
        <v>174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3" x14ac:dyDescent="0.2">
      <c r="A226" s="217"/>
      <c r="B226" s="218"/>
      <c r="C226" s="252" t="s">
        <v>378</v>
      </c>
      <c r="D226" s="246"/>
      <c r="E226" s="246"/>
      <c r="F226" s="246"/>
      <c r="G226" s="246"/>
      <c r="H226" s="220"/>
      <c r="I226" s="220"/>
      <c r="J226" s="220"/>
      <c r="K226" s="220"/>
      <c r="L226" s="220"/>
      <c r="M226" s="220"/>
      <c r="N226" s="219"/>
      <c r="O226" s="219"/>
      <c r="P226" s="219"/>
      <c r="Q226" s="219"/>
      <c r="R226" s="220"/>
      <c r="S226" s="220"/>
      <c r="T226" s="220"/>
      <c r="U226" s="220"/>
      <c r="V226" s="220"/>
      <c r="W226" s="220"/>
      <c r="X226" s="220"/>
      <c r="Y226" s="220"/>
      <c r="Z226" s="210"/>
      <c r="AA226" s="210"/>
      <c r="AB226" s="210"/>
      <c r="AC226" s="210"/>
      <c r="AD226" s="210"/>
      <c r="AE226" s="210"/>
      <c r="AF226" s="210"/>
      <c r="AG226" s="210" t="s">
        <v>174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2" x14ac:dyDescent="0.2">
      <c r="A227" s="217"/>
      <c r="B227" s="218"/>
      <c r="C227" s="250" t="s">
        <v>383</v>
      </c>
      <c r="D227" s="224"/>
      <c r="E227" s="225">
        <v>50</v>
      </c>
      <c r="F227" s="220"/>
      <c r="G227" s="220"/>
      <c r="H227" s="220"/>
      <c r="I227" s="220"/>
      <c r="J227" s="220"/>
      <c r="K227" s="220"/>
      <c r="L227" s="220"/>
      <c r="M227" s="220"/>
      <c r="N227" s="219"/>
      <c r="O227" s="219"/>
      <c r="P227" s="219"/>
      <c r="Q227" s="219"/>
      <c r="R227" s="220"/>
      <c r="S227" s="220"/>
      <c r="T227" s="220"/>
      <c r="U227" s="220"/>
      <c r="V227" s="220"/>
      <c r="W227" s="220"/>
      <c r="X227" s="220"/>
      <c r="Y227" s="220"/>
      <c r="Z227" s="210"/>
      <c r="AA227" s="210"/>
      <c r="AB227" s="210"/>
      <c r="AC227" s="210"/>
      <c r="AD227" s="210"/>
      <c r="AE227" s="210"/>
      <c r="AF227" s="210"/>
      <c r="AG227" s="210" t="s">
        <v>176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1" x14ac:dyDescent="0.2">
      <c r="A228" s="236">
        <v>56</v>
      </c>
      <c r="B228" s="237" t="s">
        <v>384</v>
      </c>
      <c r="C228" s="248" t="s">
        <v>385</v>
      </c>
      <c r="D228" s="238" t="s">
        <v>167</v>
      </c>
      <c r="E228" s="239">
        <v>50</v>
      </c>
      <c r="F228" s="240"/>
      <c r="G228" s="241">
        <f>ROUND(E228*F228,2)</f>
        <v>0</v>
      </c>
      <c r="H228" s="240"/>
      <c r="I228" s="241">
        <f>ROUND(E228*H228,2)</f>
        <v>0</v>
      </c>
      <c r="J228" s="240"/>
      <c r="K228" s="241">
        <f>ROUND(E228*J228,2)</f>
        <v>0</v>
      </c>
      <c r="L228" s="241">
        <v>21</v>
      </c>
      <c r="M228" s="241">
        <f>G228*(1+L228/100)</f>
        <v>0</v>
      </c>
      <c r="N228" s="239">
        <v>0</v>
      </c>
      <c r="O228" s="239">
        <f>ROUND(E228*N228,2)</f>
        <v>0</v>
      </c>
      <c r="P228" s="239">
        <v>0</v>
      </c>
      <c r="Q228" s="239">
        <f>ROUND(E228*P228,2)</f>
        <v>0</v>
      </c>
      <c r="R228" s="241" t="s">
        <v>375</v>
      </c>
      <c r="S228" s="241" t="s">
        <v>169</v>
      </c>
      <c r="T228" s="242" t="s">
        <v>169</v>
      </c>
      <c r="U228" s="220">
        <v>0.35</v>
      </c>
      <c r="V228" s="220">
        <f>ROUND(E228*U228,2)</f>
        <v>17.5</v>
      </c>
      <c r="W228" s="220"/>
      <c r="X228" s="220" t="s">
        <v>170</v>
      </c>
      <c r="Y228" s="220" t="s">
        <v>171</v>
      </c>
      <c r="Z228" s="210"/>
      <c r="AA228" s="210"/>
      <c r="AB228" s="210"/>
      <c r="AC228" s="210"/>
      <c r="AD228" s="210"/>
      <c r="AE228" s="210"/>
      <c r="AF228" s="210"/>
      <c r="AG228" s="210" t="s">
        <v>172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ht="22.5" outlineLevel="2" x14ac:dyDescent="0.2">
      <c r="A229" s="217"/>
      <c r="B229" s="218"/>
      <c r="C229" s="251" t="s">
        <v>382</v>
      </c>
      <c r="D229" s="245"/>
      <c r="E229" s="245"/>
      <c r="F229" s="245"/>
      <c r="G229" s="245"/>
      <c r="H229" s="220"/>
      <c r="I229" s="220"/>
      <c r="J229" s="220"/>
      <c r="K229" s="220"/>
      <c r="L229" s="220"/>
      <c r="M229" s="220"/>
      <c r="N229" s="219"/>
      <c r="O229" s="219"/>
      <c r="P229" s="219"/>
      <c r="Q229" s="219"/>
      <c r="R229" s="220"/>
      <c r="S229" s="220"/>
      <c r="T229" s="220"/>
      <c r="U229" s="220"/>
      <c r="V229" s="220"/>
      <c r="W229" s="220"/>
      <c r="X229" s="220"/>
      <c r="Y229" s="220"/>
      <c r="Z229" s="210"/>
      <c r="AA229" s="210"/>
      <c r="AB229" s="210"/>
      <c r="AC229" s="210"/>
      <c r="AD229" s="210"/>
      <c r="AE229" s="210"/>
      <c r="AF229" s="210"/>
      <c r="AG229" s="210" t="s">
        <v>190</v>
      </c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44" t="str">
        <f>C229</f>
        <v>bednění svislé nebo šikmé (odkloněné), půdorysně přímé nebo zalomené základových zdí ve volných nebo zapažených jámách, rýhách, šachtách, včetně případných vzpěr,</v>
      </c>
      <c r="BB229" s="210"/>
      <c r="BC229" s="210"/>
      <c r="BD229" s="210"/>
      <c r="BE229" s="210"/>
      <c r="BF229" s="210"/>
      <c r="BG229" s="210"/>
      <c r="BH229" s="210"/>
    </row>
    <row r="230" spans="1:60" outlineLevel="2" x14ac:dyDescent="0.2">
      <c r="A230" s="217"/>
      <c r="B230" s="218"/>
      <c r="C230" s="252" t="s">
        <v>386</v>
      </c>
      <c r="D230" s="246"/>
      <c r="E230" s="246"/>
      <c r="F230" s="246"/>
      <c r="G230" s="246"/>
      <c r="H230" s="220"/>
      <c r="I230" s="220"/>
      <c r="J230" s="220"/>
      <c r="K230" s="220"/>
      <c r="L230" s="220"/>
      <c r="M230" s="220"/>
      <c r="N230" s="219"/>
      <c r="O230" s="219"/>
      <c r="P230" s="219"/>
      <c r="Q230" s="219"/>
      <c r="R230" s="220"/>
      <c r="S230" s="220"/>
      <c r="T230" s="220"/>
      <c r="U230" s="220"/>
      <c r="V230" s="220"/>
      <c r="W230" s="220"/>
      <c r="X230" s="220"/>
      <c r="Y230" s="220"/>
      <c r="Z230" s="210"/>
      <c r="AA230" s="210"/>
      <c r="AB230" s="210"/>
      <c r="AC230" s="210"/>
      <c r="AD230" s="210"/>
      <c r="AE230" s="210"/>
      <c r="AF230" s="210"/>
      <c r="AG230" s="210" t="s">
        <v>174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">
      <c r="A231" s="217"/>
      <c r="B231" s="218"/>
      <c r="C231" s="252" t="s">
        <v>377</v>
      </c>
      <c r="D231" s="246"/>
      <c r="E231" s="246"/>
      <c r="F231" s="246"/>
      <c r="G231" s="246"/>
      <c r="H231" s="220"/>
      <c r="I231" s="220"/>
      <c r="J231" s="220"/>
      <c r="K231" s="220"/>
      <c r="L231" s="220"/>
      <c r="M231" s="220"/>
      <c r="N231" s="219"/>
      <c r="O231" s="219"/>
      <c r="P231" s="219"/>
      <c r="Q231" s="219"/>
      <c r="R231" s="220"/>
      <c r="S231" s="220"/>
      <c r="T231" s="220"/>
      <c r="U231" s="220"/>
      <c r="V231" s="220"/>
      <c r="W231" s="220"/>
      <c r="X231" s="220"/>
      <c r="Y231" s="220"/>
      <c r="Z231" s="210"/>
      <c r="AA231" s="210"/>
      <c r="AB231" s="210"/>
      <c r="AC231" s="210"/>
      <c r="AD231" s="210"/>
      <c r="AE231" s="210"/>
      <c r="AF231" s="210"/>
      <c r="AG231" s="210" t="s">
        <v>174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3" x14ac:dyDescent="0.2">
      <c r="A232" s="217"/>
      <c r="B232" s="218"/>
      <c r="C232" s="252" t="s">
        <v>378</v>
      </c>
      <c r="D232" s="246"/>
      <c r="E232" s="246"/>
      <c r="F232" s="246"/>
      <c r="G232" s="246"/>
      <c r="H232" s="220"/>
      <c r="I232" s="220"/>
      <c r="J232" s="220"/>
      <c r="K232" s="220"/>
      <c r="L232" s="220"/>
      <c r="M232" s="220"/>
      <c r="N232" s="219"/>
      <c r="O232" s="219"/>
      <c r="P232" s="219"/>
      <c r="Q232" s="219"/>
      <c r="R232" s="220"/>
      <c r="S232" s="220"/>
      <c r="T232" s="220"/>
      <c r="U232" s="220"/>
      <c r="V232" s="220"/>
      <c r="W232" s="220"/>
      <c r="X232" s="220"/>
      <c r="Y232" s="220"/>
      <c r="Z232" s="210"/>
      <c r="AA232" s="210"/>
      <c r="AB232" s="210"/>
      <c r="AC232" s="210"/>
      <c r="AD232" s="210"/>
      <c r="AE232" s="210"/>
      <c r="AF232" s="210"/>
      <c r="AG232" s="210" t="s">
        <v>174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2" x14ac:dyDescent="0.2">
      <c r="A233" s="217"/>
      <c r="B233" s="218"/>
      <c r="C233" s="250" t="s">
        <v>387</v>
      </c>
      <c r="D233" s="224"/>
      <c r="E233" s="225">
        <v>50</v>
      </c>
      <c r="F233" s="220"/>
      <c r="G233" s="220"/>
      <c r="H233" s="220"/>
      <c r="I233" s="220"/>
      <c r="J233" s="220"/>
      <c r="K233" s="220"/>
      <c r="L233" s="220"/>
      <c r="M233" s="220"/>
      <c r="N233" s="219"/>
      <c r="O233" s="219"/>
      <c r="P233" s="219"/>
      <c r="Q233" s="219"/>
      <c r="R233" s="220"/>
      <c r="S233" s="220"/>
      <c r="T233" s="220"/>
      <c r="U233" s="220"/>
      <c r="V233" s="220"/>
      <c r="W233" s="220"/>
      <c r="X233" s="220"/>
      <c r="Y233" s="220"/>
      <c r="Z233" s="210"/>
      <c r="AA233" s="210"/>
      <c r="AB233" s="210"/>
      <c r="AC233" s="210"/>
      <c r="AD233" s="210"/>
      <c r="AE233" s="210"/>
      <c r="AF233" s="210"/>
      <c r="AG233" s="210" t="s">
        <v>176</v>
      </c>
      <c r="AH233" s="210">
        <v>5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x14ac:dyDescent="0.2">
      <c r="A234" s="229" t="s">
        <v>163</v>
      </c>
      <c r="B234" s="230" t="s">
        <v>76</v>
      </c>
      <c r="C234" s="247" t="s">
        <v>77</v>
      </c>
      <c r="D234" s="231"/>
      <c r="E234" s="232"/>
      <c r="F234" s="233"/>
      <c r="G234" s="233">
        <f>SUMIF(AG235:AG248,"&lt;&gt;NOR",G235:G248)</f>
        <v>0</v>
      </c>
      <c r="H234" s="233"/>
      <c r="I234" s="233">
        <f>SUM(I235:I248)</f>
        <v>0</v>
      </c>
      <c r="J234" s="233"/>
      <c r="K234" s="233">
        <f>SUM(K235:K248)</f>
        <v>0</v>
      </c>
      <c r="L234" s="233"/>
      <c r="M234" s="233">
        <f>SUM(M235:M248)</f>
        <v>0</v>
      </c>
      <c r="N234" s="232"/>
      <c r="O234" s="232">
        <f>SUM(O235:O248)</f>
        <v>0.70000000000000007</v>
      </c>
      <c r="P234" s="232"/>
      <c r="Q234" s="232">
        <f>SUM(Q235:Q248)</f>
        <v>0</v>
      </c>
      <c r="R234" s="233"/>
      <c r="S234" s="233"/>
      <c r="T234" s="234"/>
      <c r="U234" s="228"/>
      <c r="V234" s="228">
        <f>SUM(V235:V248)</f>
        <v>6.04</v>
      </c>
      <c r="W234" s="228"/>
      <c r="X234" s="228"/>
      <c r="Y234" s="228"/>
      <c r="AG234" t="s">
        <v>164</v>
      </c>
    </row>
    <row r="235" spans="1:60" ht="33.75" outlineLevel="1" x14ac:dyDescent="0.2">
      <c r="A235" s="236">
        <v>57</v>
      </c>
      <c r="B235" s="237" t="s">
        <v>388</v>
      </c>
      <c r="C235" s="248" t="s">
        <v>389</v>
      </c>
      <c r="D235" s="238" t="s">
        <v>212</v>
      </c>
      <c r="E235" s="239">
        <v>0.27967999999999998</v>
      </c>
      <c r="F235" s="240"/>
      <c r="G235" s="241">
        <f>ROUND(E235*F235,2)</f>
        <v>0</v>
      </c>
      <c r="H235" s="240"/>
      <c r="I235" s="241">
        <f>ROUND(E235*H235,2)</f>
        <v>0</v>
      </c>
      <c r="J235" s="240"/>
      <c r="K235" s="241">
        <f>ROUND(E235*J235,2)</f>
        <v>0</v>
      </c>
      <c r="L235" s="241">
        <v>21</v>
      </c>
      <c r="M235" s="241">
        <f>G235*(1+L235/100)</f>
        <v>0</v>
      </c>
      <c r="N235" s="239">
        <v>1.9245399999999999</v>
      </c>
      <c r="O235" s="239">
        <f>ROUND(E235*N235,2)</f>
        <v>0.54</v>
      </c>
      <c r="P235" s="239">
        <v>0</v>
      </c>
      <c r="Q235" s="239">
        <f>ROUND(E235*P235,2)</f>
        <v>0</v>
      </c>
      <c r="R235" s="241" t="s">
        <v>390</v>
      </c>
      <c r="S235" s="241" t="s">
        <v>169</v>
      </c>
      <c r="T235" s="242" t="s">
        <v>169</v>
      </c>
      <c r="U235" s="220">
        <v>4.7939999999999996</v>
      </c>
      <c r="V235" s="220">
        <f>ROUND(E235*U235,2)</f>
        <v>1.34</v>
      </c>
      <c r="W235" s="220"/>
      <c r="X235" s="220" t="s">
        <v>170</v>
      </c>
      <c r="Y235" s="220" t="s">
        <v>171</v>
      </c>
      <c r="Z235" s="210"/>
      <c r="AA235" s="210"/>
      <c r="AB235" s="210"/>
      <c r="AC235" s="210"/>
      <c r="AD235" s="210"/>
      <c r="AE235" s="210"/>
      <c r="AF235" s="210"/>
      <c r="AG235" s="210" t="s">
        <v>172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2" x14ac:dyDescent="0.2">
      <c r="A236" s="217"/>
      <c r="B236" s="218"/>
      <c r="C236" s="251" t="s">
        <v>391</v>
      </c>
      <c r="D236" s="245"/>
      <c r="E236" s="245"/>
      <c r="F236" s="245"/>
      <c r="G236" s="245"/>
      <c r="H236" s="220"/>
      <c r="I236" s="220"/>
      <c r="J236" s="220"/>
      <c r="K236" s="220"/>
      <c r="L236" s="220"/>
      <c r="M236" s="220"/>
      <c r="N236" s="219"/>
      <c r="O236" s="219"/>
      <c r="P236" s="219"/>
      <c r="Q236" s="219"/>
      <c r="R236" s="220"/>
      <c r="S236" s="220"/>
      <c r="T236" s="220"/>
      <c r="U236" s="220"/>
      <c r="V236" s="220"/>
      <c r="W236" s="220"/>
      <c r="X236" s="220"/>
      <c r="Y236" s="220"/>
      <c r="Z236" s="210"/>
      <c r="AA236" s="210"/>
      <c r="AB236" s="210"/>
      <c r="AC236" s="210"/>
      <c r="AD236" s="210"/>
      <c r="AE236" s="210"/>
      <c r="AF236" s="210"/>
      <c r="AG236" s="210" t="s">
        <v>190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2" x14ac:dyDescent="0.2">
      <c r="A237" s="217"/>
      <c r="B237" s="218"/>
      <c r="C237" s="252" t="s">
        <v>378</v>
      </c>
      <c r="D237" s="246"/>
      <c r="E237" s="246"/>
      <c r="F237" s="246"/>
      <c r="G237" s="246"/>
      <c r="H237" s="220"/>
      <c r="I237" s="220"/>
      <c r="J237" s="220"/>
      <c r="K237" s="220"/>
      <c r="L237" s="220"/>
      <c r="M237" s="220"/>
      <c r="N237" s="219"/>
      <c r="O237" s="219"/>
      <c r="P237" s="219"/>
      <c r="Q237" s="219"/>
      <c r="R237" s="220"/>
      <c r="S237" s="220"/>
      <c r="T237" s="220"/>
      <c r="U237" s="220"/>
      <c r="V237" s="220"/>
      <c r="W237" s="220"/>
      <c r="X237" s="220"/>
      <c r="Y237" s="220"/>
      <c r="Z237" s="210"/>
      <c r="AA237" s="210"/>
      <c r="AB237" s="210"/>
      <c r="AC237" s="210"/>
      <c r="AD237" s="210"/>
      <c r="AE237" s="210"/>
      <c r="AF237" s="210"/>
      <c r="AG237" s="210" t="s">
        <v>174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3" x14ac:dyDescent="0.2">
      <c r="A238" s="217"/>
      <c r="B238" s="218"/>
      <c r="C238" s="252" t="s">
        <v>392</v>
      </c>
      <c r="D238" s="246"/>
      <c r="E238" s="246"/>
      <c r="F238" s="246"/>
      <c r="G238" s="246"/>
      <c r="H238" s="220"/>
      <c r="I238" s="220"/>
      <c r="J238" s="220"/>
      <c r="K238" s="220"/>
      <c r="L238" s="220"/>
      <c r="M238" s="220"/>
      <c r="N238" s="219"/>
      <c r="O238" s="219"/>
      <c r="P238" s="219"/>
      <c r="Q238" s="219"/>
      <c r="R238" s="220"/>
      <c r="S238" s="220"/>
      <c r="T238" s="220"/>
      <c r="U238" s="220"/>
      <c r="V238" s="220"/>
      <c r="W238" s="220"/>
      <c r="X238" s="220"/>
      <c r="Y238" s="220"/>
      <c r="Z238" s="210"/>
      <c r="AA238" s="210"/>
      <c r="AB238" s="210"/>
      <c r="AC238" s="210"/>
      <c r="AD238" s="210"/>
      <c r="AE238" s="210"/>
      <c r="AF238" s="210"/>
      <c r="AG238" s="210" t="s">
        <v>174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2" x14ac:dyDescent="0.2">
      <c r="A239" s="217"/>
      <c r="B239" s="218"/>
      <c r="C239" s="250" t="s">
        <v>393</v>
      </c>
      <c r="D239" s="224"/>
      <c r="E239" s="225">
        <v>0.27967999999999998</v>
      </c>
      <c r="F239" s="220"/>
      <c r="G239" s="220"/>
      <c r="H239" s="220"/>
      <c r="I239" s="220"/>
      <c r="J239" s="220"/>
      <c r="K239" s="220"/>
      <c r="L239" s="220"/>
      <c r="M239" s="220"/>
      <c r="N239" s="219"/>
      <c r="O239" s="219"/>
      <c r="P239" s="219"/>
      <c r="Q239" s="219"/>
      <c r="R239" s="220"/>
      <c r="S239" s="220"/>
      <c r="T239" s="220"/>
      <c r="U239" s="220"/>
      <c r="V239" s="220"/>
      <c r="W239" s="220"/>
      <c r="X239" s="220"/>
      <c r="Y239" s="220"/>
      <c r="Z239" s="210"/>
      <c r="AA239" s="210"/>
      <c r="AB239" s="210"/>
      <c r="AC239" s="210"/>
      <c r="AD239" s="210"/>
      <c r="AE239" s="210"/>
      <c r="AF239" s="210"/>
      <c r="AG239" s="210" t="s">
        <v>176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ht="33.75" outlineLevel="1" x14ac:dyDescent="0.2">
      <c r="A240" s="236">
        <v>58</v>
      </c>
      <c r="B240" s="237" t="s">
        <v>394</v>
      </c>
      <c r="C240" s="248" t="s">
        <v>395</v>
      </c>
      <c r="D240" s="238" t="s">
        <v>332</v>
      </c>
      <c r="E240" s="239">
        <v>0.1484</v>
      </c>
      <c r="F240" s="240"/>
      <c r="G240" s="241">
        <f>ROUND(E240*F240,2)</f>
        <v>0</v>
      </c>
      <c r="H240" s="240"/>
      <c r="I240" s="241">
        <f>ROUND(E240*H240,2)</f>
        <v>0</v>
      </c>
      <c r="J240" s="240"/>
      <c r="K240" s="241">
        <f>ROUND(E240*J240,2)</f>
        <v>0</v>
      </c>
      <c r="L240" s="241">
        <v>21</v>
      </c>
      <c r="M240" s="241">
        <f>G240*(1+L240/100)</f>
        <v>0</v>
      </c>
      <c r="N240" s="239">
        <v>1.09954</v>
      </c>
      <c r="O240" s="239">
        <f>ROUND(E240*N240,2)</f>
        <v>0.16</v>
      </c>
      <c r="P240" s="239">
        <v>0</v>
      </c>
      <c r="Q240" s="239">
        <f>ROUND(E240*P240,2)</f>
        <v>0</v>
      </c>
      <c r="R240" s="241" t="s">
        <v>375</v>
      </c>
      <c r="S240" s="241" t="s">
        <v>169</v>
      </c>
      <c r="T240" s="242" t="s">
        <v>169</v>
      </c>
      <c r="U240" s="220">
        <v>18.175000000000001</v>
      </c>
      <c r="V240" s="220">
        <f>ROUND(E240*U240,2)</f>
        <v>2.7</v>
      </c>
      <c r="W240" s="220"/>
      <c r="X240" s="220" t="s">
        <v>170</v>
      </c>
      <c r="Y240" s="220" t="s">
        <v>171</v>
      </c>
      <c r="Z240" s="210"/>
      <c r="AA240" s="210"/>
      <c r="AB240" s="210"/>
      <c r="AC240" s="210"/>
      <c r="AD240" s="210"/>
      <c r="AE240" s="210"/>
      <c r="AF240" s="210"/>
      <c r="AG240" s="210" t="s">
        <v>172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2" x14ac:dyDescent="0.2">
      <c r="A241" s="217"/>
      <c r="B241" s="218"/>
      <c r="C241" s="251" t="s">
        <v>396</v>
      </c>
      <c r="D241" s="245"/>
      <c r="E241" s="245"/>
      <c r="F241" s="245"/>
      <c r="G241" s="245"/>
      <c r="H241" s="220"/>
      <c r="I241" s="220"/>
      <c r="J241" s="220"/>
      <c r="K241" s="220"/>
      <c r="L241" s="220"/>
      <c r="M241" s="220"/>
      <c r="N241" s="219"/>
      <c r="O241" s="219"/>
      <c r="P241" s="219"/>
      <c r="Q241" s="219"/>
      <c r="R241" s="220"/>
      <c r="S241" s="220"/>
      <c r="T241" s="220"/>
      <c r="U241" s="220"/>
      <c r="V241" s="220"/>
      <c r="W241" s="220"/>
      <c r="X241" s="220"/>
      <c r="Y241" s="220"/>
      <c r="Z241" s="210"/>
      <c r="AA241" s="210"/>
      <c r="AB241" s="210"/>
      <c r="AC241" s="210"/>
      <c r="AD241" s="210"/>
      <c r="AE241" s="210"/>
      <c r="AF241" s="210"/>
      <c r="AG241" s="210" t="s">
        <v>190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2" x14ac:dyDescent="0.2">
      <c r="A242" s="217"/>
      <c r="B242" s="218"/>
      <c r="C242" s="252" t="s">
        <v>397</v>
      </c>
      <c r="D242" s="246"/>
      <c r="E242" s="246"/>
      <c r="F242" s="246"/>
      <c r="G242" s="246"/>
      <c r="H242" s="220"/>
      <c r="I242" s="220"/>
      <c r="J242" s="220"/>
      <c r="K242" s="220"/>
      <c r="L242" s="220"/>
      <c r="M242" s="220"/>
      <c r="N242" s="219"/>
      <c r="O242" s="219"/>
      <c r="P242" s="219"/>
      <c r="Q242" s="219"/>
      <c r="R242" s="220"/>
      <c r="S242" s="220"/>
      <c r="T242" s="220"/>
      <c r="U242" s="220"/>
      <c r="V242" s="220"/>
      <c r="W242" s="220"/>
      <c r="X242" s="220"/>
      <c r="Y242" s="220"/>
      <c r="Z242" s="210"/>
      <c r="AA242" s="210"/>
      <c r="AB242" s="210"/>
      <c r="AC242" s="210"/>
      <c r="AD242" s="210"/>
      <c r="AE242" s="210"/>
      <c r="AF242" s="210"/>
      <c r="AG242" s="210" t="s">
        <v>174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3" x14ac:dyDescent="0.2">
      <c r="A243" s="217"/>
      <c r="B243" s="218"/>
      <c r="C243" s="252" t="s">
        <v>378</v>
      </c>
      <c r="D243" s="246"/>
      <c r="E243" s="246"/>
      <c r="F243" s="246"/>
      <c r="G243" s="246"/>
      <c r="H243" s="220"/>
      <c r="I243" s="220"/>
      <c r="J243" s="220"/>
      <c r="K243" s="220"/>
      <c r="L243" s="220"/>
      <c r="M243" s="220"/>
      <c r="N243" s="219"/>
      <c r="O243" s="219"/>
      <c r="P243" s="219"/>
      <c r="Q243" s="219"/>
      <c r="R243" s="220"/>
      <c r="S243" s="220"/>
      <c r="T243" s="220"/>
      <c r="U243" s="220"/>
      <c r="V243" s="220"/>
      <c r="W243" s="220"/>
      <c r="X243" s="220"/>
      <c r="Y243" s="220"/>
      <c r="Z243" s="210"/>
      <c r="AA243" s="210"/>
      <c r="AB243" s="210"/>
      <c r="AC243" s="210"/>
      <c r="AD243" s="210"/>
      <c r="AE243" s="210"/>
      <c r="AF243" s="210"/>
      <c r="AG243" s="210" t="s">
        <v>174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2" x14ac:dyDescent="0.2">
      <c r="A244" s="217"/>
      <c r="B244" s="218"/>
      <c r="C244" s="250" t="s">
        <v>398</v>
      </c>
      <c r="D244" s="224"/>
      <c r="E244" s="225">
        <v>0.1484</v>
      </c>
      <c r="F244" s="220"/>
      <c r="G244" s="220"/>
      <c r="H244" s="220"/>
      <c r="I244" s="220"/>
      <c r="J244" s="220"/>
      <c r="K244" s="220"/>
      <c r="L244" s="220"/>
      <c r="M244" s="220"/>
      <c r="N244" s="219"/>
      <c r="O244" s="219"/>
      <c r="P244" s="219"/>
      <c r="Q244" s="219"/>
      <c r="R244" s="220"/>
      <c r="S244" s="220"/>
      <c r="T244" s="220"/>
      <c r="U244" s="220"/>
      <c r="V244" s="220"/>
      <c r="W244" s="220"/>
      <c r="X244" s="220"/>
      <c r="Y244" s="220"/>
      <c r="Z244" s="210"/>
      <c r="AA244" s="210"/>
      <c r="AB244" s="210"/>
      <c r="AC244" s="210"/>
      <c r="AD244" s="210"/>
      <c r="AE244" s="210"/>
      <c r="AF244" s="210"/>
      <c r="AG244" s="210" t="s">
        <v>176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ht="22.5" outlineLevel="1" x14ac:dyDescent="0.2">
      <c r="A245" s="236">
        <v>59</v>
      </c>
      <c r="B245" s="237" t="s">
        <v>399</v>
      </c>
      <c r="C245" s="248" t="s">
        <v>400</v>
      </c>
      <c r="D245" s="238" t="s">
        <v>302</v>
      </c>
      <c r="E245" s="239">
        <v>16</v>
      </c>
      <c r="F245" s="240"/>
      <c r="G245" s="241">
        <f>ROUND(E245*F245,2)</f>
        <v>0</v>
      </c>
      <c r="H245" s="240"/>
      <c r="I245" s="241">
        <f>ROUND(E245*H245,2)</f>
        <v>0</v>
      </c>
      <c r="J245" s="240"/>
      <c r="K245" s="241">
        <f>ROUND(E245*J245,2)</f>
        <v>0</v>
      </c>
      <c r="L245" s="241">
        <v>21</v>
      </c>
      <c r="M245" s="241">
        <f>G245*(1+L245/100)</f>
        <v>0</v>
      </c>
      <c r="N245" s="239">
        <v>2.0000000000000002E-5</v>
      </c>
      <c r="O245" s="239">
        <f>ROUND(E245*N245,2)</f>
        <v>0</v>
      </c>
      <c r="P245" s="239">
        <v>0</v>
      </c>
      <c r="Q245" s="239">
        <f>ROUND(E245*P245,2)</f>
        <v>0</v>
      </c>
      <c r="R245" s="241" t="s">
        <v>390</v>
      </c>
      <c r="S245" s="241" t="s">
        <v>169</v>
      </c>
      <c r="T245" s="242" t="s">
        <v>169</v>
      </c>
      <c r="U245" s="220">
        <v>0.125</v>
      </c>
      <c r="V245" s="220">
        <f>ROUND(E245*U245,2)</f>
        <v>2</v>
      </c>
      <c r="W245" s="220"/>
      <c r="X245" s="220" t="s">
        <v>170</v>
      </c>
      <c r="Y245" s="220" t="s">
        <v>171</v>
      </c>
      <c r="Z245" s="210"/>
      <c r="AA245" s="210"/>
      <c r="AB245" s="210"/>
      <c r="AC245" s="210"/>
      <c r="AD245" s="210"/>
      <c r="AE245" s="210"/>
      <c r="AF245" s="210"/>
      <c r="AG245" s="210" t="s">
        <v>172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2" x14ac:dyDescent="0.2">
      <c r="A246" s="217"/>
      <c r="B246" s="218"/>
      <c r="C246" s="249" t="s">
        <v>397</v>
      </c>
      <c r="D246" s="243"/>
      <c r="E246" s="243"/>
      <c r="F246" s="243"/>
      <c r="G246" s="243"/>
      <c r="H246" s="220"/>
      <c r="I246" s="220"/>
      <c r="J246" s="220"/>
      <c r="K246" s="220"/>
      <c r="L246" s="220"/>
      <c r="M246" s="220"/>
      <c r="N246" s="219"/>
      <c r="O246" s="219"/>
      <c r="P246" s="219"/>
      <c r="Q246" s="219"/>
      <c r="R246" s="220"/>
      <c r="S246" s="220"/>
      <c r="T246" s="220"/>
      <c r="U246" s="220"/>
      <c r="V246" s="220"/>
      <c r="W246" s="220"/>
      <c r="X246" s="220"/>
      <c r="Y246" s="220"/>
      <c r="Z246" s="210"/>
      <c r="AA246" s="210"/>
      <c r="AB246" s="210"/>
      <c r="AC246" s="210"/>
      <c r="AD246" s="210"/>
      <c r="AE246" s="210"/>
      <c r="AF246" s="210"/>
      <c r="AG246" s="210" t="s">
        <v>174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3" x14ac:dyDescent="0.2">
      <c r="A247" s="217"/>
      <c r="B247" s="218"/>
      <c r="C247" s="252" t="s">
        <v>378</v>
      </c>
      <c r="D247" s="246"/>
      <c r="E247" s="246"/>
      <c r="F247" s="246"/>
      <c r="G247" s="246"/>
      <c r="H247" s="220"/>
      <c r="I247" s="220"/>
      <c r="J247" s="220"/>
      <c r="K247" s="220"/>
      <c r="L247" s="220"/>
      <c r="M247" s="220"/>
      <c r="N247" s="219"/>
      <c r="O247" s="219"/>
      <c r="P247" s="219"/>
      <c r="Q247" s="219"/>
      <c r="R247" s="220"/>
      <c r="S247" s="220"/>
      <c r="T247" s="220"/>
      <c r="U247" s="220"/>
      <c r="V247" s="220"/>
      <c r="W247" s="220"/>
      <c r="X247" s="220"/>
      <c r="Y247" s="220"/>
      <c r="Z247" s="210"/>
      <c r="AA247" s="210"/>
      <c r="AB247" s="210"/>
      <c r="AC247" s="210"/>
      <c r="AD247" s="210"/>
      <c r="AE247" s="210"/>
      <c r="AF247" s="210"/>
      <c r="AG247" s="210" t="s">
        <v>174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2" x14ac:dyDescent="0.2">
      <c r="A248" s="217"/>
      <c r="B248" s="218"/>
      <c r="C248" s="250" t="s">
        <v>401</v>
      </c>
      <c r="D248" s="224"/>
      <c r="E248" s="225">
        <v>16</v>
      </c>
      <c r="F248" s="220"/>
      <c r="G248" s="220"/>
      <c r="H248" s="220"/>
      <c r="I248" s="220"/>
      <c r="J248" s="220"/>
      <c r="K248" s="220"/>
      <c r="L248" s="220"/>
      <c r="M248" s="220"/>
      <c r="N248" s="219"/>
      <c r="O248" s="219"/>
      <c r="P248" s="219"/>
      <c r="Q248" s="219"/>
      <c r="R248" s="220"/>
      <c r="S248" s="220"/>
      <c r="T248" s="220"/>
      <c r="U248" s="220"/>
      <c r="V248" s="220"/>
      <c r="W248" s="220"/>
      <c r="X248" s="220"/>
      <c r="Y248" s="220"/>
      <c r="Z248" s="210"/>
      <c r="AA248" s="210"/>
      <c r="AB248" s="210"/>
      <c r="AC248" s="210"/>
      <c r="AD248" s="210"/>
      <c r="AE248" s="210"/>
      <c r="AF248" s="210"/>
      <c r="AG248" s="210" t="s">
        <v>176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x14ac:dyDescent="0.2">
      <c r="A249" s="229" t="s">
        <v>163</v>
      </c>
      <c r="B249" s="230" t="s">
        <v>78</v>
      </c>
      <c r="C249" s="247" t="s">
        <v>79</v>
      </c>
      <c r="D249" s="231"/>
      <c r="E249" s="232"/>
      <c r="F249" s="233"/>
      <c r="G249" s="233">
        <f>SUMIF(AG250:AG260,"&lt;&gt;NOR",G250:G260)</f>
        <v>0</v>
      </c>
      <c r="H249" s="233"/>
      <c r="I249" s="233">
        <f>SUM(I250:I260)</f>
        <v>0</v>
      </c>
      <c r="J249" s="233"/>
      <c r="K249" s="233">
        <f>SUM(K250:K260)</f>
        <v>0</v>
      </c>
      <c r="L249" s="233"/>
      <c r="M249" s="233">
        <f>SUM(M250:M260)</f>
        <v>0</v>
      </c>
      <c r="N249" s="232"/>
      <c r="O249" s="232">
        <f>SUM(O250:O260)</f>
        <v>17.59</v>
      </c>
      <c r="P249" s="232"/>
      <c r="Q249" s="232">
        <f>SUM(Q250:Q260)</f>
        <v>0</v>
      </c>
      <c r="R249" s="233"/>
      <c r="S249" s="233"/>
      <c r="T249" s="234"/>
      <c r="U249" s="228"/>
      <c r="V249" s="228">
        <f>SUM(V250:V260)</f>
        <v>2.3199999999999998</v>
      </c>
      <c r="W249" s="228"/>
      <c r="X249" s="228"/>
      <c r="Y249" s="228"/>
      <c r="AG249" t="s">
        <v>164</v>
      </c>
    </row>
    <row r="250" spans="1:60" ht="22.5" outlineLevel="1" x14ac:dyDescent="0.2">
      <c r="A250" s="236">
        <v>60</v>
      </c>
      <c r="B250" s="237" t="s">
        <v>402</v>
      </c>
      <c r="C250" s="248" t="s">
        <v>403</v>
      </c>
      <c r="D250" s="238" t="s">
        <v>167</v>
      </c>
      <c r="E250" s="239">
        <v>40</v>
      </c>
      <c r="F250" s="240"/>
      <c r="G250" s="241">
        <f>ROUND(E250*F250,2)</f>
        <v>0</v>
      </c>
      <c r="H250" s="240"/>
      <c r="I250" s="241">
        <f>ROUND(E250*H250,2)</f>
        <v>0</v>
      </c>
      <c r="J250" s="240"/>
      <c r="K250" s="241">
        <f>ROUND(E250*J250,2)</f>
        <v>0</v>
      </c>
      <c r="L250" s="241">
        <v>21</v>
      </c>
      <c r="M250" s="241">
        <f>G250*(1+L250/100)</f>
        <v>0</v>
      </c>
      <c r="N250" s="239">
        <v>0.378</v>
      </c>
      <c r="O250" s="239">
        <f>ROUND(E250*N250,2)</f>
        <v>15.12</v>
      </c>
      <c r="P250" s="239">
        <v>0</v>
      </c>
      <c r="Q250" s="239">
        <f>ROUND(E250*P250,2)</f>
        <v>0</v>
      </c>
      <c r="R250" s="241" t="s">
        <v>168</v>
      </c>
      <c r="S250" s="241" t="s">
        <v>169</v>
      </c>
      <c r="T250" s="242" t="s">
        <v>169</v>
      </c>
      <c r="U250" s="220">
        <v>2.5999999999999999E-2</v>
      </c>
      <c r="V250" s="220">
        <f>ROUND(E250*U250,2)</f>
        <v>1.04</v>
      </c>
      <c r="W250" s="220"/>
      <c r="X250" s="220" t="s">
        <v>170</v>
      </c>
      <c r="Y250" s="220" t="s">
        <v>171</v>
      </c>
      <c r="Z250" s="210"/>
      <c r="AA250" s="210"/>
      <c r="AB250" s="210"/>
      <c r="AC250" s="210"/>
      <c r="AD250" s="210"/>
      <c r="AE250" s="210"/>
      <c r="AF250" s="210"/>
      <c r="AG250" s="210" t="s">
        <v>172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2" x14ac:dyDescent="0.2">
      <c r="A251" s="217"/>
      <c r="B251" s="218"/>
      <c r="C251" s="249" t="s">
        <v>173</v>
      </c>
      <c r="D251" s="243"/>
      <c r="E251" s="243"/>
      <c r="F251" s="243"/>
      <c r="G251" s="243"/>
      <c r="H251" s="220"/>
      <c r="I251" s="220"/>
      <c r="J251" s="220"/>
      <c r="K251" s="220"/>
      <c r="L251" s="220"/>
      <c r="M251" s="220"/>
      <c r="N251" s="219"/>
      <c r="O251" s="219"/>
      <c r="P251" s="219"/>
      <c r="Q251" s="219"/>
      <c r="R251" s="220"/>
      <c r="S251" s="220"/>
      <c r="T251" s="220"/>
      <c r="U251" s="220"/>
      <c r="V251" s="220"/>
      <c r="W251" s="220"/>
      <c r="X251" s="220"/>
      <c r="Y251" s="220"/>
      <c r="Z251" s="210"/>
      <c r="AA251" s="210"/>
      <c r="AB251" s="210"/>
      <c r="AC251" s="210"/>
      <c r="AD251" s="210"/>
      <c r="AE251" s="210"/>
      <c r="AF251" s="210"/>
      <c r="AG251" s="210" t="s">
        <v>174</v>
      </c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2" x14ac:dyDescent="0.2">
      <c r="A252" s="217"/>
      <c r="B252" s="218"/>
      <c r="C252" s="250" t="s">
        <v>404</v>
      </c>
      <c r="D252" s="224"/>
      <c r="E252" s="225">
        <v>40</v>
      </c>
      <c r="F252" s="220"/>
      <c r="G252" s="220"/>
      <c r="H252" s="220"/>
      <c r="I252" s="220"/>
      <c r="J252" s="220"/>
      <c r="K252" s="220"/>
      <c r="L252" s="220"/>
      <c r="M252" s="220"/>
      <c r="N252" s="219"/>
      <c r="O252" s="219"/>
      <c r="P252" s="219"/>
      <c r="Q252" s="219"/>
      <c r="R252" s="220"/>
      <c r="S252" s="220"/>
      <c r="T252" s="220"/>
      <c r="U252" s="220"/>
      <c r="V252" s="220"/>
      <c r="W252" s="220"/>
      <c r="X252" s="220"/>
      <c r="Y252" s="220"/>
      <c r="Z252" s="210"/>
      <c r="AA252" s="210"/>
      <c r="AB252" s="210"/>
      <c r="AC252" s="210"/>
      <c r="AD252" s="210"/>
      <c r="AE252" s="210"/>
      <c r="AF252" s="210"/>
      <c r="AG252" s="210" t="s">
        <v>176</v>
      </c>
      <c r="AH252" s="210">
        <v>5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ht="22.5" outlineLevel="1" x14ac:dyDescent="0.2">
      <c r="A253" s="236">
        <v>61</v>
      </c>
      <c r="B253" s="237" t="s">
        <v>405</v>
      </c>
      <c r="C253" s="248" t="s">
        <v>406</v>
      </c>
      <c r="D253" s="238" t="s">
        <v>167</v>
      </c>
      <c r="E253" s="239">
        <v>17.8</v>
      </c>
      <c r="F253" s="240"/>
      <c r="G253" s="241">
        <f>ROUND(E253*F253,2)</f>
        <v>0</v>
      </c>
      <c r="H253" s="240"/>
      <c r="I253" s="241">
        <f>ROUND(E253*H253,2)</f>
        <v>0</v>
      </c>
      <c r="J253" s="240"/>
      <c r="K253" s="241">
        <f>ROUND(E253*J253,2)</f>
        <v>0</v>
      </c>
      <c r="L253" s="241">
        <v>21</v>
      </c>
      <c r="M253" s="241">
        <f>G253*(1+L253/100)</f>
        <v>0</v>
      </c>
      <c r="N253" s="239">
        <v>0.1012</v>
      </c>
      <c r="O253" s="239">
        <f>ROUND(E253*N253,2)</f>
        <v>1.8</v>
      </c>
      <c r="P253" s="239">
        <v>0</v>
      </c>
      <c r="Q253" s="239">
        <f>ROUND(E253*P253,2)</f>
        <v>0</v>
      </c>
      <c r="R253" s="241" t="s">
        <v>168</v>
      </c>
      <c r="S253" s="241" t="s">
        <v>169</v>
      </c>
      <c r="T253" s="242" t="s">
        <v>169</v>
      </c>
      <c r="U253" s="220">
        <v>2.4E-2</v>
      </c>
      <c r="V253" s="220">
        <f>ROUND(E253*U253,2)</f>
        <v>0.43</v>
      </c>
      <c r="W253" s="220"/>
      <c r="X253" s="220" t="s">
        <v>170</v>
      </c>
      <c r="Y253" s="220" t="s">
        <v>171</v>
      </c>
      <c r="Z253" s="210"/>
      <c r="AA253" s="210"/>
      <c r="AB253" s="210"/>
      <c r="AC253" s="210"/>
      <c r="AD253" s="210"/>
      <c r="AE253" s="210"/>
      <c r="AF253" s="210"/>
      <c r="AG253" s="210" t="s">
        <v>172</v>
      </c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2" x14ac:dyDescent="0.2">
      <c r="A254" s="217"/>
      <c r="B254" s="218"/>
      <c r="C254" s="251" t="s">
        <v>407</v>
      </c>
      <c r="D254" s="245"/>
      <c r="E254" s="245"/>
      <c r="F254" s="245"/>
      <c r="G254" s="245"/>
      <c r="H254" s="220"/>
      <c r="I254" s="220"/>
      <c r="J254" s="220"/>
      <c r="K254" s="220"/>
      <c r="L254" s="220"/>
      <c r="M254" s="220"/>
      <c r="N254" s="219"/>
      <c r="O254" s="219"/>
      <c r="P254" s="219"/>
      <c r="Q254" s="219"/>
      <c r="R254" s="220"/>
      <c r="S254" s="220"/>
      <c r="T254" s="220"/>
      <c r="U254" s="220"/>
      <c r="V254" s="220"/>
      <c r="W254" s="220"/>
      <c r="X254" s="220"/>
      <c r="Y254" s="220"/>
      <c r="Z254" s="210"/>
      <c r="AA254" s="210"/>
      <c r="AB254" s="210"/>
      <c r="AC254" s="210"/>
      <c r="AD254" s="210"/>
      <c r="AE254" s="210"/>
      <c r="AF254" s="210"/>
      <c r="AG254" s="210" t="s">
        <v>190</v>
      </c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2" x14ac:dyDescent="0.2">
      <c r="A255" s="217"/>
      <c r="B255" s="218"/>
      <c r="C255" s="252" t="s">
        <v>408</v>
      </c>
      <c r="D255" s="246"/>
      <c r="E255" s="246"/>
      <c r="F255" s="246"/>
      <c r="G255" s="246"/>
      <c r="H255" s="220"/>
      <c r="I255" s="220"/>
      <c r="J255" s="220"/>
      <c r="K255" s="220"/>
      <c r="L255" s="220"/>
      <c r="M255" s="220"/>
      <c r="N255" s="219"/>
      <c r="O255" s="219"/>
      <c r="P255" s="219"/>
      <c r="Q255" s="219"/>
      <c r="R255" s="220"/>
      <c r="S255" s="220"/>
      <c r="T255" s="220"/>
      <c r="U255" s="220"/>
      <c r="V255" s="220"/>
      <c r="W255" s="220"/>
      <c r="X255" s="220"/>
      <c r="Y255" s="220"/>
      <c r="Z255" s="210"/>
      <c r="AA255" s="210"/>
      <c r="AB255" s="210"/>
      <c r="AC255" s="210"/>
      <c r="AD255" s="210"/>
      <c r="AE255" s="210"/>
      <c r="AF255" s="210"/>
      <c r="AG255" s="210" t="s">
        <v>174</v>
      </c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17"/>
      <c r="B256" s="218"/>
      <c r="C256" s="252" t="s">
        <v>173</v>
      </c>
      <c r="D256" s="246"/>
      <c r="E256" s="246"/>
      <c r="F256" s="246"/>
      <c r="G256" s="246"/>
      <c r="H256" s="220"/>
      <c r="I256" s="220"/>
      <c r="J256" s="220"/>
      <c r="K256" s="220"/>
      <c r="L256" s="220"/>
      <c r="M256" s="220"/>
      <c r="N256" s="219"/>
      <c r="O256" s="219"/>
      <c r="P256" s="219"/>
      <c r="Q256" s="219"/>
      <c r="R256" s="220"/>
      <c r="S256" s="220"/>
      <c r="T256" s="220"/>
      <c r="U256" s="220"/>
      <c r="V256" s="220"/>
      <c r="W256" s="220"/>
      <c r="X256" s="220"/>
      <c r="Y256" s="220"/>
      <c r="Z256" s="210"/>
      <c r="AA256" s="210"/>
      <c r="AB256" s="210"/>
      <c r="AC256" s="210"/>
      <c r="AD256" s="210"/>
      <c r="AE256" s="210"/>
      <c r="AF256" s="210"/>
      <c r="AG256" s="210" t="s">
        <v>174</v>
      </c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2" x14ac:dyDescent="0.2">
      <c r="A257" s="217"/>
      <c r="B257" s="218"/>
      <c r="C257" s="250" t="s">
        <v>409</v>
      </c>
      <c r="D257" s="224"/>
      <c r="E257" s="225">
        <v>17.8</v>
      </c>
      <c r="F257" s="220"/>
      <c r="G257" s="220"/>
      <c r="H257" s="220"/>
      <c r="I257" s="220"/>
      <c r="J257" s="220"/>
      <c r="K257" s="220"/>
      <c r="L257" s="220"/>
      <c r="M257" s="220"/>
      <c r="N257" s="219"/>
      <c r="O257" s="219"/>
      <c r="P257" s="219"/>
      <c r="Q257" s="219"/>
      <c r="R257" s="220"/>
      <c r="S257" s="220"/>
      <c r="T257" s="220"/>
      <c r="U257" s="220"/>
      <c r="V257" s="220"/>
      <c r="W257" s="220"/>
      <c r="X257" s="220"/>
      <c r="Y257" s="220"/>
      <c r="Z257" s="210"/>
      <c r="AA257" s="210"/>
      <c r="AB257" s="210"/>
      <c r="AC257" s="210"/>
      <c r="AD257" s="210"/>
      <c r="AE257" s="210"/>
      <c r="AF257" s="210"/>
      <c r="AG257" s="210" t="s">
        <v>176</v>
      </c>
      <c r="AH257" s="210">
        <v>5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1" x14ac:dyDescent="0.2">
      <c r="A258" s="236">
        <v>62</v>
      </c>
      <c r="B258" s="237" t="s">
        <v>410</v>
      </c>
      <c r="C258" s="248" t="s">
        <v>411</v>
      </c>
      <c r="D258" s="238" t="s">
        <v>167</v>
      </c>
      <c r="E258" s="239">
        <v>2.2000000000000002</v>
      </c>
      <c r="F258" s="240"/>
      <c r="G258" s="241">
        <f>ROUND(E258*F258,2)</f>
        <v>0</v>
      </c>
      <c r="H258" s="240"/>
      <c r="I258" s="241">
        <f>ROUND(E258*H258,2)</f>
        <v>0</v>
      </c>
      <c r="J258" s="240"/>
      <c r="K258" s="241">
        <f>ROUND(E258*J258,2)</f>
        <v>0</v>
      </c>
      <c r="L258" s="241">
        <v>21</v>
      </c>
      <c r="M258" s="241">
        <f>G258*(1+L258/100)</f>
        <v>0</v>
      </c>
      <c r="N258" s="239">
        <v>0.30302000000000001</v>
      </c>
      <c r="O258" s="239">
        <f>ROUND(E258*N258,2)</f>
        <v>0.67</v>
      </c>
      <c r="P258" s="239">
        <v>0</v>
      </c>
      <c r="Q258" s="239">
        <f>ROUND(E258*P258,2)</f>
        <v>0</v>
      </c>
      <c r="R258" s="241" t="s">
        <v>168</v>
      </c>
      <c r="S258" s="241" t="s">
        <v>169</v>
      </c>
      <c r="T258" s="242" t="s">
        <v>169</v>
      </c>
      <c r="U258" s="220">
        <v>0.38800000000000001</v>
      </c>
      <c r="V258" s="220">
        <f>ROUND(E258*U258,2)</f>
        <v>0.85</v>
      </c>
      <c r="W258" s="220"/>
      <c r="X258" s="220" t="s">
        <v>170</v>
      </c>
      <c r="Y258" s="220" t="s">
        <v>171</v>
      </c>
      <c r="Z258" s="210"/>
      <c r="AA258" s="210"/>
      <c r="AB258" s="210"/>
      <c r="AC258" s="210"/>
      <c r="AD258" s="210"/>
      <c r="AE258" s="210"/>
      <c r="AF258" s="210"/>
      <c r="AG258" s="210" t="s">
        <v>172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2" x14ac:dyDescent="0.2">
      <c r="A259" s="217"/>
      <c r="B259" s="218"/>
      <c r="C259" s="249" t="s">
        <v>173</v>
      </c>
      <c r="D259" s="243"/>
      <c r="E259" s="243"/>
      <c r="F259" s="243"/>
      <c r="G259" s="243"/>
      <c r="H259" s="220"/>
      <c r="I259" s="220"/>
      <c r="J259" s="220"/>
      <c r="K259" s="220"/>
      <c r="L259" s="220"/>
      <c r="M259" s="220"/>
      <c r="N259" s="219"/>
      <c r="O259" s="219"/>
      <c r="P259" s="219"/>
      <c r="Q259" s="219"/>
      <c r="R259" s="220"/>
      <c r="S259" s="220"/>
      <c r="T259" s="220"/>
      <c r="U259" s="220"/>
      <c r="V259" s="220"/>
      <c r="W259" s="220"/>
      <c r="X259" s="220"/>
      <c r="Y259" s="220"/>
      <c r="Z259" s="210"/>
      <c r="AA259" s="210"/>
      <c r="AB259" s="210"/>
      <c r="AC259" s="210"/>
      <c r="AD259" s="210"/>
      <c r="AE259" s="210"/>
      <c r="AF259" s="210"/>
      <c r="AG259" s="210" t="s">
        <v>174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2" x14ac:dyDescent="0.2">
      <c r="A260" s="217"/>
      <c r="B260" s="218"/>
      <c r="C260" s="250" t="s">
        <v>412</v>
      </c>
      <c r="D260" s="224"/>
      <c r="E260" s="225">
        <v>2.2000000000000002</v>
      </c>
      <c r="F260" s="220"/>
      <c r="G260" s="220"/>
      <c r="H260" s="220"/>
      <c r="I260" s="220"/>
      <c r="J260" s="220"/>
      <c r="K260" s="220"/>
      <c r="L260" s="220"/>
      <c r="M260" s="220"/>
      <c r="N260" s="219"/>
      <c r="O260" s="219"/>
      <c r="P260" s="219"/>
      <c r="Q260" s="219"/>
      <c r="R260" s="220"/>
      <c r="S260" s="220"/>
      <c r="T260" s="220"/>
      <c r="U260" s="220"/>
      <c r="V260" s="220"/>
      <c r="W260" s="220"/>
      <c r="X260" s="220"/>
      <c r="Y260" s="220"/>
      <c r="Z260" s="210"/>
      <c r="AA260" s="210"/>
      <c r="AB260" s="210"/>
      <c r="AC260" s="210"/>
      <c r="AD260" s="210"/>
      <c r="AE260" s="210"/>
      <c r="AF260" s="210"/>
      <c r="AG260" s="210" t="s">
        <v>176</v>
      </c>
      <c r="AH260" s="210">
        <v>5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x14ac:dyDescent="0.2">
      <c r="A261" s="229" t="s">
        <v>163</v>
      </c>
      <c r="B261" s="230" t="s">
        <v>80</v>
      </c>
      <c r="C261" s="247" t="s">
        <v>81</v>
      </c>
      <c r="D261" s="231"/>
      <c r="E261" s="232"/>
      <c r="F261" s="233"/>
      <c r="G261" s="233">
        <f>SUMIF(AG262:AG303,"&lt;&gt;NOR",G262:G303)</f>
        <v>0</v>
      </c>
      <c r="H261" s="233"/>
      <c r="I261" s="233">
        <f>SUM(I262:I303)</f>
        <v>0</v>
      </c>
      <c r="J261" s="233"/>
      <c r="K261" s="233">
        <f>SUM(K262:K303)</f>
        <v>0</v>
      </c>
      <c r="L261" s="233"/>
      <c r="M261" s="233">
        <f>SUM(M262:M303)</f>
        <v>0</v>
      </c>
      <c r="N261" s="232"/>
      <c r="O261" s="232">
        <f>SUM(O262:O303)</f>
        <v>2.9199999999999995</v>
      </c>
      <c r="P261" s="232"/>
      <c r="Q261" s="232">
        <f>SUM(Q262:Q303)</f>
        <v>0</v>
      </c>
      <c r="R261" s="233"/>
      <c r="S261" s="233"/>
      <c r="T261" s="234"/>
      <c r="U261" s="228"/>
      <c r="V261" s="228">
        <f>SUM(V262:V303)</f>
        <v>80.89</v>
      </c>
      <c r="W261" s="228"/>
      <c r="X261" s="228"/>
      <c r="Y261" s="228"/>
      <c r="AG261" t="s">
        <v>164</v>
      </c>
    </row>
    <row r="262" spans="1:60" ht="22.5" outlineLevel="1" x14ac:dyDescent="0.2">
      <c r="A262" s="236">
        <v>63</v>
      </c>
      <c r="B262" s="237" t="s">
        <v>413</v>
      </c>
      <c r="C262" s="248" t="s">
        <v>414</v>
      </c>
      <c r="D262" s="238" t="s">
        <v>167</v>
      </c>
      <c r="E262" s="239">
        <v>11.38</v>
      </c>
      <c r="F262" s="240"/>
      <c r="G262" s="241">
        <f>ROUND(E262*F262,2)</f>
        <v>0</v>
      </c>
      <c r="H262" s="240"/>
      <c r="I262" s="241">
        <f>ROUND(E262*H262,2)</f>
        <v>0</v>
      </c>
      <c r="J262" s="240"/>
      <c r="K262" s="241">
        <f>ROUND(E262*J262,2)</f>
        <v>0</v>
      </c>
      <c r="L262" s="241">
        <v>21</v>
      </c>
      <c r="M262" s="241">
        <f>G262*(1+L262/100)</f>
        <v>0</v>
      </c>
      <c r="N262" s="239">
        <v>0</v>
      </c>
      <c r="O262" s="239">
        <f>ROUND(E262*N262,2)</f>
        <v>0</v>
      </c>
      <c r="P262" s="239">
        <v>0</v>
      </c>
      <c r="Q262" s="239">
        <f>ROUND(E262*P262,2)</f>
        <v>0</v>
      </c>
      <c r="R262" s="241" t="s">
        <v>415</v>
      </c>
      <c r="S262" s="241" t="s">
        <v>169</v>
      </c>
      <c r="T262" s="242" t="s">
        <v>169</v>
      </c>
      <c r="U262" s="220">
        <v>0.52600000000000002</v>
      </c>
      <c r="V262" s="220">
        <f>ROUND(E262*U262,2)</f>
        <v>5.99</v>
      </c>
      <c r="W262" s="220"/>
      <c r="X262" s="220" t="s">
        <v>170</v>
      </c>
      <c r="Y262" s="220" t="s">
        <v>171</v>
      </c>
      <c r="Z262" s="210"/>
      <c r="AA262" s="210"/>
      <c r="AB262" s="210"/>
      <c r="AC262" s="210"/>
      <c r="AD262" s="210"/>
      <c r="AE262" s="210"/>
      <c r="AF262" s="210"/>
      <c r="AG262" s="210" t="s">
        <v>188</v>
      </c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2" x14ac:dyDescent="0.2">
      <c r="A263" s="217"/>
      <c r="B263" s="218"/>
      <c r="C263" s="249" t="s">
        <v>397</v>
      </c>
      <c r="D263" s="243"/>
      <c r="E263" s="243"/>
      <c r="F263" s="243"/>
      <c r="G263" s="243"/>
      <c r="H263" s="220"/>
      <c r="I263" s="220"/>
      <c r="J263" s="220"/>
      <c r="K263" s="220"/>
      <c r="L263" s="220"/>
      <c r="M263" s="220"/>
      <c r="N263" s="219"/>
      <c r="O263" s="219"/>
      <c r="P263" s="219"/>
      <c r="Q263" s="219"/>
      <c r="R263" s="220"/>
      <c r="S263" s="220"/>
      <c r="T263" s="220"/>
      <c r="U263" s="220"/>
      <c r="V263" s="220"/>
      <c r="W263" s="220"/>
      <c r="X263" s="220"/>
      <c r="Y263" s="220"/>
      <c r="Z263" s="210"/>
      <c r="AA263" s="210"/>
      <c r="AB263" s="210"/>
      <c r="AC263" s="210"/>
      <c r="AD263" s="210"/>
      <c r="AE263" s="210"/>
      <c r="AF263" s="210"/>
      <c r="AG263" s="210" t="s">
        <v>174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3" x14ac:dyDescent="0.2">
      <c r="A264" s="217"/>
      <c r="B264" s="218"/>
      <c r="C264" s="252" t="s">
        <v>378</v>
      </c>
      <c r="D264" s="246"/>
      <c r="E264" s="246"/>
      <c r="F264" s="246"/>
      <c r="G264" s="246"/>
      <c r="H264" s="220"/>
      <c r="I264" s="220"/>
      <c r="J264" s="220"/>
      <c r="K264" s="220"/>
      <c r="L264" s="220"/>
      <c r="M264" s="220"/>
      <c r="N264" s="219"/>
      <c r="O264" s="219"/>
      <c r="P264" s="219"/>
      <c r="Q264" s="219"/>
      <c r="R264" s="220"/>
      <c r="S264" s="220"/>
      <c r="T264" s="220"/>
      <c r="U264" s="220"/>
      <c r="V264" s="220"/>
      <c r="W264" s="220"/>
      <c r="X264" s="220"/>
      <c r="Y264" s="220"/>
      <c r="Z264" s="210"/>
      <c r="AA264" s="210"/>
      <c r="AB264" s="210"/>
      <c r="AC264" s="210"/>
      <c r="AD264" s="210"/>
      <c r="AE264" s="210"/>
      <c r="AF264" s="210"/>
      <c r="AG264" s="210" t="s">
        <v>174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2" x14ac:dyDescent="0.2">
      <c r="A265" s="217"/>
      <c r="B265" s="218"/>
      <c r="C265" s="250" t="s">
        <v>416</v>
      </c>
      <c r="D265" s="224"/>
      <c r="E265" s="225">
        <v>11.38</v>
      </c>
      <c r="F265" s="220"/>
      <c r="G265" s="220"/>
      <c r="H265" s="220"/>
      <c r="I265" s="220"/>
      <c r="J265" s="220"/>
      <c r="K265" s="220"/>
      <c r="L265" s="220"/>
      <c r="M265" s="220"/>
      <c r="N265" s="219"/>
      <c r="O265" s="219"/>
      <c r="P265" s="219"/>
      <c r="Q265" s="219"/>
      <c r="R265" s="220"/>
      <c r="S265" s="220"/>
      <c r="T265" s="220"/>
      <c r="U265" s="220"/>
      <c r="V265" s="220"/>
      <c r="W265" s="220"/>
      <c r="X265" s="220"/>
      <c r="Y265" s="220"/>
      <c r="Z265" s="210"/>
      <c r="AA265" s="210"/>
      <c r="AB265" s="210"/>
      <c r="AC265" s="210"/>
      <c r="AD265" s="210"/>
      <c r="AE265" s="210"/>
      <c r="AF265" s="210"/>
      <c r="AG265" s="210" t="s">
        <v>176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1" x14ac:dyDescent="0.2">
      <c r="A266" s="236">
        <v>64</v>
      </c>
      <c r="B266" s="237" t="s">
        <v>417</v>
      </c>
      <c r="C266" s="248" t="s">
        <v>418</v>
      </c>
      <c r="D266" s="238" t="s">
        <v>167</v>
      </c>
      <c r="E266" s="239">
        <v>11.38</v>
      </c>
      <c r="F266" s="240"/>
      <c r="G266" s="241">
        <f>ROUND(E266*F266,2)</f>
        <v>0</v>
      </c>
      <c r="H266" s="240"/>
      <c r="I266" s="241">
        <f>ROUND(E266*H266,2)</f>
        <v>0</v>
      </c>
      <c r="J266" s="240"/>
      <c r="K266" s="241">
        <f>ROUND(E266*J266,2)</f>
        <v>0</v>
      </c>
      <c r="L266" s="241">
        <v>21</v>
      </c>
      <c r="M266" s="241">
        <f>G266*(1+L266/100)</f>
        <v>0</v>
      </c>
      <c r="N266" s="239">
        <v>2.1000000000000001E-2</v>
      </c>
      <c r="O266" s="239">
        <f>ROUND(E266*N266,2)</f>
        <v>0.24</v>
      </c>
      <c r="P266" s="239">
        <v>0</v>
      </c>
      <c r="Q266" s="239">
        <f>ROUND(E266*P266,2)</f>
        <v>0</v>
      </c>
      <c r="R266" s="241"/>
      <c r="S266" s="241" t="s">
        <v>169</v>
      </c>
      <c r="T266" s="242" t="s">
        <v>169</v>
      </c>
      <c r="U266" s="220">
        <v>0.36</v>
      </c>
      <c r="V266" s="220">
        <f>ROUND(E266*U266,2)</f>
        <v>4.0999999999999996</v>
      </c>
      <c r="W266" s="220"/>
      <c r="X266" s="220" t="s">
        <v>170</v>
      </c>
      <c r="Y266" s="220" t="s">
        <v>171</v>
      </c>
      <c r="Z266" s="210"/>
      <c r="AA266" s="210"/>
      <c r="AB266" s="210"/>
      <c r="AC266" s="210"/>
      <c r="AD266" s="210"/>
      <c r="AE266" s="210"/>
      <c r="AF266" s="210"/>
      <c r="AG266" s="210" t="s">
        <v>419</v>
      </c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2" x14ac:dyDescent="0.2">
      <c r="A267" s="217"/>
      <c r="B267" s="218"/>
      <c r="C267" s="249" t="s">
        <v>397</v>
      </c>
      <c r="D267" s="243"/>
      <c r="E267" s="243"/>
      <c r="F267" s="243"/>
      <c r="G267" s="243"/>
      <c r="H267" s="220"/>
      <c r="I267" s="220"/>
      <c r="J267" s="220"/>
      <c r="K267" s="220"/>
      <c r="L267" s="220"/>
      <c r="M267" s="220"/>
      <c r="N267" s="219"/>
      <c r="O267" s="219"/>
      <c r="P267" s="219"/>
      <c r="Q267" s="219"/>
      <c r="R267" s="220"/>
      <c r="S267" s="220"/>
      <c r="T267" s="220"/>
      <c r="U267" s="220"/>
      <c r="V267" s="220"/>
      <c r="W267" s="220"/>
      <c r="X267" s="220"/>
      <c r="Y267" s="220"/>
      <c r="Z267" s="210"/>
      <c r="AA267" s="210"/>
      <c r="AB267" s="210"/>
      <c r="AC267" s="210"/>
      <c r="AD267" s="210"/>
      <c r="AE267" s="210"/>
      <c r="AF267" s="210"/>
      <c r="AG267" s="210" t="s">
        <v>174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3" x14ac:dyDescent="0.2">
      <c r="A268" s="217"/>
      <c r="B268" s="218"/>
      <c r="C268" s="252" t="s">
        <v>378</v>
      </c>
      <c r="D268" s="246"/>
      <c r="E268" s="246"/>
      <c r="F268" s="246"/>
      <c r="G268" s="246"/>
      <c r="H268" s="220"/>
      <c r="I268" s="220"/>
      <c r="J268" s="220"/>
      <c r="K268" s="220"/>
      <c r="L268" s="220"/>
      <c r="M268" s="220"/>
      <c r="N268" s="219"/>
      <c r="O268" s="219"/>
      <c r="P268" s="219"/>
      <c r="Q268" s="219"/>
      <c r="R268" s="220"/>
      <c r="S268" s="220"/>
      <c r="T268" s="220"/>
      <c r="U268" s="220"/>
      <c r="V268" s="220"/>
      <c r="W268" s="220"/>
      <c r="X268" s="220"/>
      <c r="Y268" s="220"/>
      <c r="Z268" s="210"/>
      <c r="AA268" s="210"/>
      <c r="AB268" s="210"/>
      <c r="AC268" s="210"/>
      <c r="AD268" s="210"/>
      <c r="AE268" s="210"/>
      <c r="AF268" s="210"/>
      <c r="AG268" s="210" t="s">
        <v>174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2" x14ac:dyDescent="0.2">
      <c r="A269" s="217"/>
      <c r="B269" s="218"/>
      <c r="C269" s="250" t="s">
        <v>420</v>
      </c>
      <c r="D269" s="224"/>
      <c r="E269" s="225">
        <v>11.38</v>
      </c>
      <c r="F269" s="220"/>
      <c r="G269" s="220"/>
      <c r="H269" s="220"/>
      <c r="I269" s="220"/>
      <c r="J269" s="220"/>
      <c r="K269" s="220"/>
      <c r="L269" s="220"/>
      <c r="M269" s="220"/>
      <c r="N269" s="219"/>
      <c r="O269" s="219"/>
      <c r="P269" s="219"/>
      <c r="Q269" s="219"/>
      <c r="R269" s="220"/>
      <c r="S269" s="220"/>
      <c r="T269" s="220"/>
      <c r="U269" s="220"/>
      <c r="V269" s="220"/>
      <c r="W269" s="220"/>
      <c r="X269" s="220"/>
      <c r="Y269" s="220"/>
      <c r="Z269" s="210"/>
      <c r="AA269" s="210"/>
      <c r="AB269" s="210"/>
      <c r="AC269" s="210"/>
      <c r="AD269" s="210"/>
      <c r="AE269" s="210"/>
      <c r="AF269" s="210"/>
      <c r="AG269" s="210" t="s">
        <v>176</v>
      </c>
      <c r="AH269" s="210">
        <v>5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1" x14ac:dyDescent="0.2">
      <c r="A270" s="236">
        <v>65</v>
      </c>
      <c r="B270" s="237" t="s">
        <v>421</v>
      </c>
      <c r="C270" s="248" t="s">
        <v>422</v>
      </c>
      <c r="D270" s="238" t="s">
        <v>199</v>
      </c>
      <c r="E270" s="239">
        <v>32</v>
      </c>
      <c r="F270" s="240"/>
      <c r="G270" s="241">
        <f>ROUND(E270*F270,2)</f>
        <v>0</v>
      </c>
      <c r="H270" s="240"/>
      <c r="I270" s="241">
        <f>ROUND(E270*H270,2)</f>
        <v>0</v>
      </c>
      <c r="J270" s="240"/>
      <c r="K270" s="241">
        <f>ROUND(E270*J270,2)</f>
        <v>0</v>
      </c>
      <c r="L270" s="241">
        <v>21</v>
      </c>
      <c r="M270" s="241">
        <f>G270*(1+L270/100)</f>
        <v>0</v>
      </c>
      <c r="N270" s="239">
        <v>1E-4</v>
      </c>
      <c r="O270" s="239">
        <f>ROUND(E270*N270,2)</f>
        <v>0</v>
      </c>
      <c r="P270" s="239">
        <v>0</v>
      </c>
      <c r="Q270" s="239">
        <f>ROUND(E270*P270,2)</f>
        <v>0</v>
      </c>
      <c r="R270" s="241" t="s">
        <v>375</v>
      </c>
      <c r="S270" s="241" t="s">
        <v>169</v>
      </c>
      <c r="T270" s="242" t="s">
        <v>169</v>
      </c>
      <c r="U270" s="220">
        <v>5.5E-2</v>
      </c>
      <c r="V270" s="220">
        <f>ROUND(E270*U270,2)</f>
        <v>1.76</v>
      </c>
      <c r="W270" s="220"/>
      <c r="X270" s="220" t="s">
        <v>170</v>
      </c>
      <c r="Y270" s="220" t="s">
        <v>171</v>
      </c>
      <c r="Z270" s="210"/>
      <c r="AA270" s="210"/>
      <c r="AB270" s="210"/>
      <c r="AC270" s="210"/>
      <c r="AD270" s="210"/>
      <c r="AE270" s="210"/>
      <c r="AF270" s="210"/>
      <c r="AG270" s="210" t="s">
        <v>172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2" x14ac:dyDescent="0.2">
      <c r="A271" s="217"/>
      <c r="B271" s="218"/>
      <c r="C271" s="249" t="s">
        <v>377</v>
      </c>
      <c r="D271" s="243"/>
      <c r="E271" s="243"/>
      <c r="F271" s="243"/>
      <c r="G271" s="243"/>
      <c r="H271" s="220"/>
      <c r="I271" s="220"/>
      <c r="J271" s="220"/>
      <c r="K271" s="220"/>
      <c r="L271" s="220"/>
      <c r="M271" s="220"/>
      <c r="N271" s="219"/>
      <c r="O271" s="219"/>
      <c r="P271" s="219"/>
      <c r="Q271" s="219"/>
      <c r="R271" s="220"/>
      <c r="S271" s="220"/>
      <c r="T271" s="220"/>
      <c r="U271" s="220"/>
      <c r="V271" s="220"/>
      <c r="W271" s="220"/>
      <c r="X271" s="220"/>
      <c r="Y271" s="220"/>
      <c r="Z271" s="210"/>
      <c r="AA271" s="210"/>
      <c r="AB271" s="210"/>
      <c r="AC271" s="210"/>
      <c r="AD271" s="210"/>
      <c r="AE271" s="210"/>
      <c r="AF271" s="210"/>
      <c r="AG271" s="210" t="s">
        <v>174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3" x14ac:dyDescent="0.2">
      <c r="A272" s="217"/>
      <c r="B272" s="218"/>
      <c r="C272" s="252" t="s">
        <v>378</v>
      </c>
      <c r="D272" s="246"/>
      <c r="E272" s="246"/>
      <c r="F272" s="246"/>
      <c r="G272" s="246"/>
      <c r="H272" s="220"/>
      <c r="I272" s="220"/>
      <c r="J272" s="220"/>
      <c r="K272" s="220"/>
      <c r="L272" s="220"/>
      <c r="M272" s="220"/>
      <c r="N272" s="219"/>
      <c r="O272" s="219"/>
      <c r="P272" s="219"/>
      <c r="Q272" s="219"/>
      <c r="R272" s="220"/>
      <c r="S272" s="220"/>
      <c r="T272" s="220"/>
      <c r="U272" s="220"/>
      <c r="V272" s="220"/>
      <c r="W272" s="220"/>
      <c r="X272" s="220"/>
      <c r="Y272" s="220"/>
      <c r="Z272" s="210"/>
      <c r="AA272" s="210"/>
      <c r="AB272" s="210"/>
      <c r="AC272" s="210"/>
      <c r="AD272" s="210"/>
      <c r="AE272" s="210"/>
      <c r="AF272" s="210"/>
      <c r="AG272" s="210" t="s">
        <v>174</v>
      </c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2" x14ac:dyDescent="0.2">
      <c r="A273" s="217"/>
      <c r="B273" s="218"/>
      <c r="C273" s="250" t="s">
        <v>423</v>
      </c>
      <c r="D273" s="224"/>
      <c r="E273" s="225">
        <v>32</v>
      </c>
      <c r="F273" s="220"/>
      <c r="G273" s="220"/>
      <c r="H273" s="220"/>
      <c r="I273" s="220"/>
      <c r="J273" s="220"/>
      <c r="K273" s="220"/>
      <c r="L273" s="220"/>
      <c r="M273" s="220"/>
      <c r="N273" s="219"/>
      <c r="O273" s="219"/>
      <c r="P273" s="219"/>
      <c r="Q273" s="219"/>
      <c r="R273" s="220"/>
      <c r="S273" s="220"/>
      <c r="T273" s="220"/>
      <c r="U273" s="220"/>
      <c r="V273" s="220"/>
      <c r="W273" s="220"/>
      <c r="X273" s="220"/>
      <c r="Y273" s="220"/>
      <c r="Z273" s="210"/>
      <c r="AA273" s="210"/>
      <c r="AB273" s="210"/>
      <c r="AC273" s="210"/>
      <c r="AD273" s="210"/>
      <c r="AE273" s="210"/>
      <c r="AF273" s="210"/>
      <c r="AG273" s="210" t="s">
        <v>176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1" x14ac:dyDescent="0.2">
      <c r="A274" s="236">
        <v>66</v>
      </c>
      <c r="B274" s="237" t="s">
        <v>424</v>
      </c>
      <c r="C274" s="248" t="s">
        <v>425</v>
      </c>
      <c r="D274" s="238" t="s">
        <v>167</v>
      </c>
      <c r="E274" s="239">
        <v>25</v>
      </c>
      <c r="F274" s="240"/>
      <c r="G274" s="241">
        <f>ROUND(E274*F274,2)</f>
        <v>0</v>
      </c>
      <c r="H274" s="240"/>
      <c r="I274" s="241">
        <f>ROUND(E274*H274,2)</f>
        <v>0</v>
      </c>
      <c r="J274" s="240"/>
      <c r="K274" s="241">
        <f>ROUND(E274*J274,2)</f>
        <v>0</v>
      </c>
      <c r="L274" s="241">
        <v>21</v>
      </c>
      <c r="M274" s="241">
        <f>G274*(1+L274/100)</f>
        <v>0</v>
      </c>
      <c r="N274" s="239">
        <v>0</v>
      </c>
      <c r="O274" s="239">
        <f>ROUND(E274*N274,2)</f>
        <v>0</v>
      </c>
      <c r="P274" s="239">
        <v>0</v>
      </c>
      <c r="Q274" s="239">
        <f>ROUND(E274*P274,2)</f>
        <v>0</v>
      </c>
      <c r="R274" s="241" t="s">
        <v>375</v>
      </c>
      <c r="S274" s="241" t="s">
        <v>169</v>
      </c>
      <c r="T274" s="242" t="s">
        <v>169</v>
      </c>
      <c r="U274" s="220">
        <v>0.49299999999999999</v>
      </c>
      <c r="V274" s="220">
        <f>ROUND(E274*U274,2)</f>
        <v>12.33</v>
      </c>
      <c r="W274" s="220"/>
      <c r="X274" s="220" t="s">
        <v>170</v>
      </c>
      <c r="Y274" s="220" t="s">
        <v>171</v>
      </c>
      <c r="Z274" s="210"/>
      <c r="AA274" s="210"/>
      <c r="AB274" s="210"/>
      <c r="AC274" s="210"/>
      <c r="AD274" s="210"/>
      <c r="AE274" s="210"/>
      <c r="AF274" s="210"/>
      <c r="AG274" s="210" t="s">
        <v>172</v>
      </c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2" x14ac:dyDescent="0.2">
      <c r="A275" s="217"/>
      <c r="B275" s="218"/>
      <c r="C275" s="249" t="s">
        <v>377</v>
      </c>
      <c r="D275" s="243"/>
      <c r="E275" s="243"/>
      <c r="F275" s="243"/>
      <c r="G275" s="243"/>
      <c r="H275" s="220"/>
      <c r="I275" s="220"/>
      <c r="J275" s="220"/>
      <c r="K275" s="220"/>
      <c r="L275" s="220"/>
      <c r="M275" s="220"/>
      <c r="N275" s="219"/>
      <c r="O275" s="219"/>
      <c r="P275" s="219"/>
      <c r="Q275" s="219"/>
      <c r="R275" s="220"/>
      <c r="S275" s="220"/>
      <c r="T275" s="220"/>
      <c r="U275" s="220"/>
      <c r="V275" s="220"/>
      <c r="W275" s="220"/>
      <c r="X275" s="220"/>
      <c r="Y275" s="220"/>
      <c r="Z275" s="210"/>
      <c r="AA275" s="210"/>
      <c r="AB275" s="210"/>
      <c r="AC275" s="210"/>
      <c r="AD275" s="210"/>
      <c r="AE275" s="210"/>
      <c r="AF275" s="210"/>
      <c r="AG275" s="210" t="s">
        <v>174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3" x14ac:dyDescent="0.2">
      <c r="A276" s="217"/>
      <c r="B276" s="218"/>
      <c r="C276" s="252" t="s">
        <v>378</v>
      </c>
      <c r="D276" s="246"/>
      <c r="E276" s="246"/>
      <c r="F276" s="246"/>
      <c r="G276" s="246"/>
      <c r="H276" s="220"/>
      <c r="I276" s="220"/>
      <c r="J276" s="220"/>
      <c r="K276" s="220"/>
      <c r="L276" s="220"/>
      <c r="M276" s="220"/>
      <c r="N276" s="219"/>
      <c r="O276" s="219"/>
      <c r="P276" s="219"/>
      <c r="Q276" s="219"/>
      <c r="R276" s="220"/>
      <c r="S276" s="220"/>
      <c r="T276" s="220"/>
      <c r="U276" s="220"/>
      <c r="V276" s="220"/>
      <c r="W276" s="220"/>
      <c r="X276" s="220"/>
      <c r="Y276" s="220"/>
      <c r="Z276" s="210"/>
      <c r="AA276" s="210"/>
      <c r="AB276" s="210"/>
      <c r="AC276" s="210"/>
      <c r="AD276" s="210"/>
      <c r="AE276" s="210"/>
      <c r="AF276" s="210"/>
      <c r="AG276" s="210" t="s">
        <v>174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2">
      <c r="A277" s="217"/>
      <c r="B277" s="218"/>
      <c r="C277" s="250" t="s">
        <v>426</v>
      </c>
      <c r="D277" s="224"/>
      <c r="E277" s="225">
        <v>25</v>
      </c>
      <c r="F277" s="220"/>
      <c r="G277" s="220"/>
      <c r="H277" s="220"/>
      <c r="I277" s="220"/>
      <c r="J277" s="220"/>
      <c r="K277" s="220"/>
      <c r="L277" s="220"/>
      <c r="M277" s="220"/>
      <c r="N277" s="219"/>
      <c r="O277" s="219"/>
      <c r="P277" s="219"/>
      <c r="Q277" s="219"/>
      <c r="R277" s="220"/>
      <c r="S277" s="220"/>
      <c r="T277" s="220"/>
      <c r="U277" s="220"/>
      <c r="V277" s="220"/>
      <c r="W277" s="220"/>
      <c r="X277" s="220"/>
      <c r="Y277" s="220"/>
      <c r="Z277" s="210"/>
      <c r="AA277" s="210"/>
      <c r="AB277" s="210"/>
      <c r="AC277" s="210"/>
      <c r="AD277" s="210"/>
      <c r="AE277" s="210"/>
      <c r="AF277" s="210"/>
      <c r="AG277" s="210" t="s">
        <v>176</v>
      </c>
      <c r="AH277" s="210">
        <v>5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1" x14ac:dyDescent="0.2">
      <c r="A278" s="236">
        <v>67</v>
      </c>
      <c r="B278" s="237" t="s">
        <v>427</v>
      </c>
      <c r="C278" s="248" t="s">
        <v>428</v>
      </c>
      <c r="D278" s="238" t="s">
        <v>167</v>
      </c>
      <c r="E278" s="239">
        <v>31.506</v>
      </c>
      <c r="F278" s="240"/>
      <c r="G278" s="241">
        <f>ROUND(E278*F278,2)</f>
        <v>0</v>
      </c>
      <c r="H278" s="240"/>
      <c r="I278" s="241">
        <f>ROUND(E278*H278,2)</f>
        <v>0</v>
      </c>
      <c r="J278" s="240"/>
      <c r="K278" s="241">
        <f>ROUND(E278*J278,2)</f>
        <v>0</v>
      </c>
      <c r="L278" s="241">
        <v>21</v>
      </c>
      <c r="M278" s="241">
        <f>G278*(1+L278/100)</f>
        <v>0</v>
      </c>
      <c r="N278" s="239">
        <v>6.7989999999999995E-2</v>
      </c>
      <c r="O278" s="239">
        <f>ROUND(E278*N278,2)</f>
        <v>2.14</v>
      </c>
      <c r="P278" s="239">
        <v>0</v>
      </c>
      <c r="Q278" s="239">
        <f>ROUND(E278*P278,2)</f>
        <v>0</v>
      </c>
      <c r="R278" s="241" t="s">
        <v>429</v>
      </c>
      <c r="S278" s="241" t="s">
        <v>169</v>
      </c>
      <c r="T278" s="242" t="s">
        <v>169</v>
      </c>
      <c r="U278" s="220">
        <v>0.5</v>
      </c>
      <c r="V278" s="220">
        <f>ROUND(E278*U278,2)</f>
        <v>15.75</v>
      </c>
      <c r="W278" s="220"/>
      <c r="X278" s="220" t="s">
        <v>170</v>
      </c>
      <c r="Y278" s="220" t="s">
        <v>171</v>
      </c>
      <c r="Z278" s="210"/>
      <c r="AA278" s="210"/>
      <c r="AB278" s="210"/>
      <c r="AC278" s="210"/>
      <c r="AD278" s="210"/>
      <c r="AE278" s="210"/>
      <c r="AF278" s="210"/>
      <c r="AG278" s="210" t="s">
        <v>172</v>
      </c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2" x14ac:dyDescent="0.2">
      <c r="A279" s="217"/>
      <c r="B279" s="218"/>
      <c r="C279" s="249" t="s">
        <v>397</v>
      </c>
      <c r="D279" s="243"/>
      <c r="E279" s="243"/>
      <c r="F279" s="243"/>
      <c r="G279" s="243"/>
      <c r="H279" s="220"/>
      <c r="I279" s="220"/>
      <c r="J279" s="220"/>
      <c r="K279" s="220"/>
      <c r="L279" s="220"/>
      <c r="M279" s="220"/>
      <c r="N279" s="219"/>
      <c r="O279" s="219"/>
      <c r="P279" s="219"/>
      <c r="Q279" s="219"/>
      <c r="R279" s="220"/>
      <c r="S279" s="220"/>
      <c r="T279" s="220"/>
      <c r="U279" s="220"/>
      <c r="V279" s="220"/>
      <c r="W279" s="220"/>
      <c r="X279" s="220"/>
      <c r="Y279" s="220"/>
      <c r="Z279" s="210"/>
      <c r="AA279" s="210"/>
      <c r="AB279" s="210"/>
      <c r="AC279" s="210"/>
      <c r="AD279" s="210"/>
      <c r="AE279" s="210"/>
      <c r="AF279" s="210"/>
      <c r="AG279" s="210" t="s">
        <v>174</v>
      </c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3" x14ac:dyDescent="0.2">
      <c r="A280" s="217"/>
      <c r="B280" s="218"/>
      <c r="C280" s="252" t="s">
        <v>378</v>
      </c>
      <c r="D280" s="246"/>
      <c r="E280" s="246"/>
      <c r="F280" s="246"/>
      <c r="G280" s="246"/>
      <c r="H280" s="220"/>
      <c r="I280" s="220"/>
      <c r="J280" s="220"/>
      <c r="K280" s="220"/>
      <c r="L280" s="220"/>
      <c r="M280" s="220"/>
      <c r="N280" s="219"/>
      <c r="O280" s="219"/>
      <c r="P280" s="219"/>
      <c r="Q280" s="219"/>
      <c r="R280" s="220"/>
      <c r="S280" s="220"/>
      <c r="T280" s="220"/>
      <c r="U280" s="220"/>
      <c r="V280" s="220"/>
      <c r="W280" s="220"/>
      <c r="X280" s="220"/>
      <c r="Y280" s="220"/>
      <c r="Z280" s="210"/>
      <c r="AA280" s="210"/>
      <c r="AB280" s="210"/>
      <c r="AC280" s="210"/>
      <c r="AD280" s="210"/>
      <c r="AE280" s="210"/>
      <c r="AF280" s="210"/>
      <c r="AG280" s="210" t="s">
        <v>174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2" x14ac:dyDescent="0.2">
      <c r="A281" s="217"/>
      <c r="B281" s="218"/>
      <c r="C281" s="250" t="s">
        <v>430</v>
      </c>
      <c r="D281" s="224"/>
      <c r="E281" s="225">
        <v>31.506</v>
      </c>
      <c r="F281" s="220"/>
      <c r="G281" s="220"/>
      <c r="H281" s="220"/>
      <c r="I281" s="220"/>
      <c r="J281" s="220"/>
      <c r="K281" s="220"/>
      <c r="L281" s="220"/>
      <c r="M281" s="220"/>
      <c r="N281" s="219"/>
      <c r="O281" s="219"/>
      <c r="P281" s="219"/>
      <c r="Q281" s="219"/>
      <c r="R281" s="220"/>
      <c r="S281" s="220"/>
      <c r="T281" s="220"/>
      <c r="U281" s="220"/>
      <c r="V281" s="220"/>
      <c r="W281" s="220"/>
      <c r="X281" s="220"/>
      <c r="Y281" s="220"/>
      <c r="Z281" s="210"/>
      <c r="AA281" s="210"/>
      <c r="AB281" s="210"/>
      <c r="AC281" s="210"/>
      <c r="AD281" s="210"/>
      <c r="AE281" s="210"/>
      <c r="AF281" s="210"/>
      <c r="AG281" s="210" t="s">
        <v>176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1" x14ac:dyDescent="0.2">
      <c r="A282" s="236">
        <v>68</v>
      </c>
      <c r="B282" s="237" t="s">
        <v>431</v>
      </c>
      <c r="C282" s="248" t="s">
        <v>432</v>
      </c>
      <c r="D282" s="238" t="s">
        <v>199</v>
      </c>
      <c r="E282" s="239">
        <v>315.06</v>
      </c>
      <c r="F282" s="240"/>
      <c r="G282" s="241">
        <f>ROUND(E282*F282,2)</f>
        <v>0</v>
      </c>
      <c r="H282" s="240"/>
      <c r="I282" s="241">
        <f>ROUND(E282*H282,2)</f>
        <v>0</v>
      </c>
      <c r="J282" s="240"/>
      <c r="K282" s="241">
        <f>ROUND(E282*J282,2)</f>
        <v>0</v>
      </c>
      <c r="L282" s="241">
        <v>21</v>
      </c>
      <c r="M282" s="241">
        <f>G282*(1+L282/100)</f>
        <v>0</v>
      </c>
      <c r="N282" s="239">
        <v>1.6000000000000001E-4</v>
      </c>
      <c r="O282" s="239">
        <f>ROUND(E282*N282,2)</f>
        <v>0.05</v>
      </c>
      <c r="P282" s="239">
        <v>0</v>
      </c>
      <c r="Q282" s="239">
        <f>ROUND(E282*P282,2)</f>
        <v>0</v>
      </c>
      <c r="R282" s="241" t="s">
        <v>429</v>
      </c>
      <c r="S282" s="241" t="s">
        <v>169</v>
      </c>
      <c r="T282" s="242" t="s">
        <v>169</v>
      </c>
      <c r="U282" s="220">
        <v>0.06</v>
      </c>
      <c r="V282" s="220">
        <f>ROUND(E282*U282,2)</f>
        <v>18.899999999999999</v>
      </c>
      <c r="W282" s="220"/>
      <c r="X282" s="220" t="s">
        <v>170</v>
      </c>
      <c r="Y282" s="220" t="s">
        <v>171</v>
      </c>
      <c r="Z282" s="210"/>
      <c r="AA282" s="210"/>
      <c r="AB282" s="210"/>
      <c r="AC282" s="210"/>
      <c r="AD282" s="210"/>
      <c r="AE282" s="210"/>
      <c r="AF282" s="210"/>
      <c r="AG282" s="210" t="s">
        <v>172</v>
      </c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2" x14ac:dyDescent="0.2">
      <c r="A283" s="217"/>
      <c r="B283" s="218"/>
      <c r="C283" s="249" t="s">
        <v>397</v>
      </c>
      <c r="D283" s="243"/>
      <c r="E283" s="243"/>
      <c r="F283" s="243"/>
      <c r="G283" s="243"/>
      <c r="H283" s="220"/>
      <c r="I283" s="220"/>
      <c r="J283" s="220"/>
      <c r="K283" s="220"/>
      <c r="L283" s="220"/>
      <c r="M283" s="220"/>
      <c r="N283" s="219"/>
      <c r="O283" s="219"/>
      <c r="P283" s="219"/>
      <c r="Q283" s="219"/>
      <c r="R283" s="220"/>
      <c r="S283" s="220"/>
      <c r="T283" s="220"/>
      <c r="U283" s="220"/>
      <c r="V283" s="220"/>
      <c r="W283" s="220"/>
      <c r="X283" s="220"/>
      <c r="Y283" s="220"/>
      <c r="Z283" s="210"/>
      <c r="AA283" s="210"/>
      <c r="AB283" s="210"/>
      <c r="AC283" s="210"/>
      <c r="AD283" s="210"/>
      <c r="AE283" s="210"/>
      <c r="AF283" s="210"/>
      <c r="AG283" s="210" t="s">
        <v>174</v>
      </c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">
      <c r="A284" s="217"/>
      <c r="B284" s="218"/>
      <c r="C284" s="252" t="s">
        <v>378</v>
      </c>
      <c r="D284" s="246"/>
      <c r="E284" s="246"/>
      <c r="F284" s="246"/>
      <c r="G284" s="246"/>
      <c r="H284" s="220"/>
      <c r="I284" s="220"/>
      <c r="J284" s="220"/>
      <c r="K284" s="220"/>
      <c r="L284" s="220"/>
      <c r="M284" s="220"/>
      <c r="N284" s="219"/>
      <c r="O284" s="219"/>
      <c r="P284" s="219"/>
      <c r="Q284" s="219"/>
      <c r="R284" s="220"/>
      <c r="S284" s="220"/>
      <c r="T284" s="220"/>
      <c r="U284" s="220"/>
      <c r="V284" s="220"/>
      <c r="W284" s="220"/>
      <c r="X284" s="220"/>
      <c r="Y284" s="220"/>
      <c r="Z284" s="210"/>
      <c r="AA284" s="210"/>
      <c r="AB284" s="210"/>
      <c r="AC284" s="210"/>
      <c r="AD284" s="210"/>
      <c r="AE284" s="210"/>
      <c r="AF284" s="210"/>
      <c r="AG284" s="210" t="s">
        <v>174</v>
      </c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2" x14ac:dyDescent="0.2">
      <c r="A285" s="217"/>
      <c r="B285" s="218"/>
      <c r="C285" s="250" t="s">
        <v>433</v>
      </c>
      <c r="D285" s="224"/>
      <c r="E285" s="225">
        <v>315.06</v>
      </c>
      <c r="F285" s="220"/>
      <c r="G285" s="220"/>
      <c r="H285" s="220"/>
      <c r="I285" s="220"/>
      <c r="J285" s="220"/>
      <c r="K285" s="220"/>
      <c r="L285" s="220"/>
      <c r="M285" s="220"/>
      <c r="N285" s="219"/>
      <c r="O285" s="219"/>
      <c r="P285" s="219"/>
      <c r="Q285" s="219"/>
      <c r="R285" s="220"/>
      <c r="S285" s="220"/>
      <c r="T285" s="220"/>
      <c r="U285" s="220"/>
      <c r="V285" s="220"/>
      <c r="W285" s="220"/>
      <c r="X285" s="220"/>
      <c r="Y285" s="220"/>
      <c r="Z285" s="210"/>
      <c r="AA285" s="210"/>
      <c r="AB285" s="210"/>
      <c r="AC285" s="210"/>
      <c r="AD285" s="210"/>
      <c r="AE285" s="210"/>
      <c r="AF285" s="210"/>
      <c r="AG285" s="210" t="s">
        <v>176</v>
      </c>
      <c r="AH285" s="210">
        <v>5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1" x14ac:dyDescent="0.2">
      <c r="A286" s="236">
        <v>69</v>
      </c>
      <c r="B286" s="237" t="s">
        <v>434</v>
      </c>
      <c r="C286" s="248" t="s">
        <v>435</v>
      </c>
      <c r="D286" s="238" t="s">
        <v>167</v>
      </c>
      <c r="E286" s="239">
        <v>42.886000000000003</v>
      </c>
      <c r="F286" s="240"/>
      <c r="G286" s="241">
        <f>ROUND(E286*F286,2)</f>
        <v>0</v>
      </c>
      <c r="H286" s="240"/>
      <c r="I286" s="241">
        <f>ROUND(E286*H286,2)</f>
        <v>0</v>
      </c>
      <c r="J286" s="240"/>
      <c r="K286" s="241">
        <f>ROUND(E286*J286,2)</f>
        <v>0</v>
      </c>
      <c r="L286" s="241">
        <v>21</v>
      </c>
      <c r="M286" s="241">
        <f>G286*(1+L286/100)</f>
        <v>0</v>
      </c>
      <c r="N286" s="239">
        <v>0</v>
      </c>
      <c r="O286" s="239">
        <f>ROUND(E286*N286,2)</f>
        <v>0</v>
      </c>
      <c r="P286" s="239">
        <v>0</v>
      </c>
      <c r="Q286" s="239">
        <f>ROUND(E286*P286,2)</f>
        <v>0</v>
      </c>
      <c r="R286" s="241" t="s">
        <v>429</v>
      </c>
      <c r="S286" s="241" t="s">
        <v>169</v>
      </c>
      <c r="T286" s="242" t="s">
        <v>169</v>
      </c>
      <c r="U286" s="220">
        <v>0.38</v>
      </c>
      <c r="V286" s="220">
        <f>ROUND(E286*U286,2)</f>
        <v>16.3</v>
      </c>
      <c r="W286" s="220"/>
      <c r="X286" s="220" t="s">
        <v>170</v>
      </c>
      <c r="Y286" s="220" t="s">
        <v>171</v>
      </c>
      <c r="Z286" s="210"/>
      <c r="AA286" s="210"/>
      <c r="AB286" s="210"/>
      <c r="AC286" s="210"/>
      <c r="AD286" s="210"/>
      <c r="AE286" s="210"/>
      <c r="AF286" s="210"/>
      <c r="AG286" s="210" t="s">
        <v>172</v>
      </c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2" x14ac:dyDescent="0.2">
      <c r="A287" s="217"/>
      <c r="B287" s="218"/>
      <c r="C287" s="251" t="s">
        <v>436</v>
      </c>
      <c r="D287" s="245"/>
      <c r="E287" s="245"/>
      <c r="F287" s="245"/>
      <c r="G287" s="245"/>
      <c r="H287" s="220"/>
      <c r="I287" s="220"/>
      <c r="J287" s="220"/>
      <c r="K287" s="220"/>
      <c r="L287" s="220"/>
      <c r="M287" s="220"/>
      <c r="N287" s="219"/>
      <c r="O287" s="219"/>
      <c r="P287" s="219"/>
      <c r="Q287" s="219"/>
      <c r="R287" s="220"/>
      <c r="S287" s="220"/>
      <c r="T287" s="220"/>
      <c r="U287" s="220"/>
      <c r="V287" s="220"/>
      <c r="W287" s="220"/>
      <c r="X287" s="220"/>
      <c r="Y287" s="220"/>
      <c r="Z287" s="210"/>
      <c r="AA287" s="210"/>
      <c r="AB287" s="210"/>
      <c r="AC287" s="210"/>
      <c r="AD287" s="210"/>
      <c r="AE287" s="210"/>
      <c r="AF287" s="210"/>
      <c r="AG287" s="210" t="s">
        <v>190</v>
      </c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2" x14ac:dyDescent="0.2">
      <c r="A288" s="217"/>
      <c r="B288" s="218"/>
      <c r="C288" s="252" t="s">
        <v>397</v>
      </c>
      <c r="D288" s="246"/>
      <c r="E288" s="246"/>
      <c r="F288" s="246"/>
      <c r="G288" s="246"/>
      <c r="H288" s="220"/>
      <c r="I288" s="220"/>
      <c r="J288" s="220"/>
      <c r="K288" s="220"/>
      <c r="L288" s="220"/>
      <c r="M288" s="220"/>
      <c r="N288" s="219"/>
      <c r="O288" s="219"/>
      <c r="P288" s="219"/>
      <c r="Q288" s="219"/>
      <c r="R288" s="220"/>
      <c r="S288" s="220"/>
      <c r="T288" s="220"/>
      <c r="U288" s="220"/>
      <c r="V288" s="220"/>
      <c r="W288" s="220"/>
      <c r="X288" s="220"/>
      <c r="Y288" s="220"/>
      <c r="Z288" s="210"/>
      <c r="AA288" s="210"/>
      <c r="AB288" s="210"/>
      <c r="AC288" s="210"/>
      <c r="AD288" s="210"/>
      <c r="AE288" s="210"/>
      <c r="AF288" s="210"/>
      <c r="AG288" s="210" t="s">
        <v>174</v>
      </c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">
      <c r="A289" s="217"/>
      <c r="B289" s="218"/>
      <c r="C289" s="252" t="s">
        <v>378</v>
      </c>
      <c r="D289" s="246"/>
      <c r="E289" s="246"/>
      <c r="F289" s="246"/>
      <c r="G289" s="246"/>
      <c r="H289" s="220"/>
      <c r="I289" s="220"/>
      <c r="J289" s="220"/>
      <c r="K289" s="220"/>
      <c r="L289" s="220"/>
      <c r="M289" s="220"/>
      <c r="N289" s="219"/>
      <c r="O289" s="219"/>
      <c r="P289" s="219"/>
      <c r="Q289" s="219"/>
      <c r="R289" s="220"/>
      <c r="S289" s="220"/>
      <c r="T289" s="220"/>
      <c r="U289" s="220"/>
      <c r="V289" s="220"/>
      <c r="W289" s="220"/>
      <c r="X289" s="220"/>
      <c r="Y289" s="220"/>
      <c r="Z289" s="210"/>
      <c r="AA289" s="210"/>
      <c r="AB289" s="210"/>
      <c r="AC289" s="210"/>
      <c r="AD289" s="210"/>
      <c r="AE289" s="210"/>
      <c r="AF289" s="210"/>
      <c r="AG289" s="210" t="s">
        <v>174</v>
      </c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2" x14ac:dyDescent="0.2">
      <c r="A290" s="217"/>
      <c r="B290" s="218"/>
      <c r="C290" s="250" t="s">
        <v>420</v>
      </c>
      <c r="D290" s="224"/>
      <c r="E290" s="225">
        <v>11.38</v>
      </c>
      <c r="F290" s="220"/>
      <c r="G290" s="220"/>
      <c r="H290" s="220"/>
      <c r="I290" s="220"/>
      <c r="J290" s="220"/>
      <c r="K290" s="220"/>
      <c r="L290" s="220"/>
      <c r="M290" s="220"/>
      <c r="N290" s="219"/>
      <c r="O290" s="219"/>
      <c r="P290" s="219"/>
      <c r="Q290" s="219"/>
      <c r="R290" s="220"/>
      <c r="S290" s="220"/>
      <c r="T290" s="220"/>
      <c r="U290" s="220"/>
      <c r="V290" s="220"/>
      <c r="W290" s="220"/>
      <c r="X290" s="220"/>
      <c r="Y290" s="220"/>
      <c r="Z290" s="210"/>
      <c r="AA290" s="210"/>
      <c r="AB290" s="210"/>
      <c r="AC290" s="210"/>
      <c r="AD290" s="210"/>
      <c r="AE290" s="210"/>
      <c r="AF290" s="210"/>
      <c r="AG290" s="210" t="s">
        <v>176</v>
      </c>
      <c r="AH290" s="210">
        <v>5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3" x14ac:dyDescent="0.2">
      <c r="A291" s="217"/>
      <c r="B291" s="218"/>
      <c r="C291" s="250" t="s">
        <v>437</v>
      </c>
      <c r="D291" s="224"/>
      <c r="E291" s="225">
        <v>31.506</v>
      </c>
      <c r="F291" s="220"/>
      <c r="G291" s="220"/>
      <c r="H291" s="220"/>
      <c r="I291" s="220"/>
      <c r="J291" s="220"/>
      <c r="K291" s="220"/>
      <c r="L291" s="220"/>
      <c r="M291" s="220"/>
      <c r="N291" s="219"/>
      <c r="O291" s="219"/>
      <c r="P291" s="219"/>
      <c r="Q291" s="219"/>
      <c r="R291" s="220"/>
      <c r="S291" s="220"/>
      <c r="T291" s="220"/>
      <c r="U291" s="220"/>
      <c r="V291" s="220"/>
      <c r="W291" s="220"/>
      <c r="X291" s="220"/>
      <c r="Y291" s="220"/>
      <c r="Z291" s="210"/>
      <c r="AA291" s="210"/>
      <c r="AB291" s="210"/>
      <c r="AC291" s="210"/>
      <c r="AD291" s="210"/>
      <c r="AE291" s="210"/>
      <c r="AF291" s="210"/>
      <c r="AG291" s="210" t="s">
        <v>176</v>
      </c>
      <c r="AH291" s="210">
        <v>5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ht="22.5" outlineLevel="1" x14ac:dyDescent="0.2">
      <c r="A292" s="236">
        <v>70</v>
      </c>
      <c r="B292" s="237" t="s">
        <v>438</v>
      </c>
      <c r="C292" s="248" t="s">
        <v>439</v>
      </c>
      <c r="D292" s="238" t="s">
        <v>199</v>
      </c>
      <c r="E292" s="239">
        <v>179.9</v>
      </c>
      <c r="F292" s="240"/>
      <c r="G292" s="241">
        <f>ROUND(E292*F292,2)</f>
        <v>0</v>
      </c>
      <c r="H292" s="240"/>
      <c r="I292" s="241">
        <f>ROUND(E292*H292,2)</f>
        <v>0</v>
      </c>
      <c r="J292" s="240"/>
      <c r="K292" s="241">
        <f>ROUND(E292*J292,2)</f>
        <v>0</v>
      </c>
      <c r="L292" s="241">
        <v>21</v>
      </c>
      <c r="M292" s="241">
        <f>G292*(1+L292/100)</f>
        <v>0</v>
      </c>
      <c r="N292" s="239">
        <v>8.4000000000000003E-4</v>
      </c>
      <c r="O292" s="239">
        <f>ROUND(E292*N292,2)</f>
        <v>0.15</v>
      </c>
      <c r="P292" s="239">
        <v>0</v>
      </c>
      <c r="Q292" s="239">
        <f>ROUND(E292*P292,2)</f>
        <v>0</v>
      </c>
      <c r="R292" s="241" t="s">
        <v>375</v>
      </c>
      <c r="S292" s="241" t="s">
        <v>169</v>
      </c>
      <c r="T292" s="242" t="s">
        <v>169</v>
      </c>
      <c r="U292" s="220">
        <v>3.2000000000000001E-2</v>
      </c>
      <c r="V292" s="220">
        <f>ROUND(E292*U292,2)</f>
        <v>5.76</v>
      </c>
      <c r="W292" s="220"/>
      <c r="X292" s="220" t="s">
        <v>170</v>
      </c>
      <c r="Y292" s="220" t="s">
        <v>171</v>
      </c>
      <c r="Z292" s="210"/>
      <c r="AA292" s="210"/>
      <c r="AB292" s="210"/>
      <c r="AC292" s="210"/>
      <c r="AD292" s="210"/>
      <c r="AE292" s="210"/>
      <c r="AF292" s="210"/>
      <c r="AG292" s="210" t="s">
        <v>419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2" x14ac:dyDescent="0.2">
      <c r="A293" s="217"/>
      <c r="B293" s="218"/>
      <c r="C293" s="249" t="s">
        <v>397</v>
      </c>
      <c r="D293" s="243"/>
      <c r="E293" s="243"/>
      <c r="F293" s="243"/>
      <c r="G293" s="243"/>
      <c r="H293" s="220"/>
      <c r="I293" s="220"/>
      <c r="J293" s="220"/>
      <c r="K293" s="220"/>
      <c r="L293" s="220"/>
      <c r="M293" s="220"/>
      <c r="N293" s="219"/>
      <c r="O293" s="219"/>
      <c r="P293" s="219"/>
      <c r="Q293" s="219"/>
      <c r="R293" s="220"/>
      <c r="S293" s="220"/>
      <c r="T293" s="220"/>
      <c r="U293" s="220"/>
      <c r="V293" s="220"/>
      <c r="W293" s="220"/>
      <c r="X293" s="220"/>
      <c r="Y293" s="220"/>
      <c r="Z293" s="210"/>
      <c r="AA293" s="210"/>
      <c r="AB293" s="210"/>
      <c r="AC293" s="210"/>
      <c r="AD293" s="210"/>
      <c r="AE293" s="210"/>
      <c r="AF293" s="210"/>
      <c r="AG293" s="210" t="s">
        <v>174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3" x14ac:dyDescent="0.2">
      <c r="A294" s="217"/>
      <c r="B294" s="218"/>
      <c r="C294" s="252" t="s">
        <v>378</v>
      </c>
      <c r="D294" s="246"/>
      <c r="E294" s="246"/>
      <c r="F294" s="246"/>
      <c r="G294" s="246"/>
      <c r="H294" s="220"/>
      <c r="I294" s="220"/>
      <c r="J294" s="220"/>
      <c r="K294" s="220"/>
      <c r="L294" s="220"/>
      <c r="M294" s="220"/>
      <c r="N294" s="219"/>
      <c r="O294" s="219"/>
      <c r="P294" s="219"/>
      <c r="Q294" s="219"/>
      <c r="R294" s="220"/>
      <c r="S294" s="220"/>
      <c r="T294" s="220"/>
      <c r="U294" s="220"/>
      <c r="V294" s="220"/>
      <c r="W294" s="220"/>
      <c r="X294" s="220"/>
      <c r="Y294" s="220"/>
      <c r="Z294" s="210"/>
      <c r="AA294" s="210"/>
      <c r="AB294" s="210"/>
      <c r="AC294" s="210"/>
      <c r="AD294" s="210"/>
      <c r="AE294" s="210"/>
      <c r="AF294" s="210"/>
      <c r="AG294" s="210" t="s">
        <v>174</v>
      </c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2" x14ac:dyDescent="0.2">
      <c r="A295" s="217"/>
      <c r="B295" s="218"/>
      <c r="C295" s="250" t="s">
        <v>440</v>
      </c>
      <c r="D295" s="224"/>
      <c r="E295" s="225">
        <v>179.9</v>
      </c>
      <c r="F295" s="220"/>
      <c r="G295" s="220"/>
      <c r="H295" s="220"/>
      <c r="I295" s="220"/>
      <c r="J295" s="220"/>
      <c r="K295" s="220"/>
      <c r="L295" s="220"/>
      <c r="M295" s="220"/>
      <c r="N295" s="219"/>
      <c r="O295" s="219"/>
      <c r="P295" s="219"/>
      <c r="Q295" s="219"/>
      <c r="R295" s="220"/>
      <c r="S295" s="220"/>
      <c r="T295" s="220"/>
      <c r="U295" s="220"/>
      <c r="V295" s="220"/>
      <c r="W295" s="220"/>
      <c r="X295" s="220"/>
      <c r="Y295" s="220"/>
      <c r="Z295" s="210"/>
      <c r="AA295" s="210"/>
      <c r="AB295" s="210"/>
      <c r="AC295" s="210"/>
      <c r="AD295" s="210"/>
      <c r="AE295" s="210"/>
      <c r="AF295" s="210"/>
      <c r="AG295" s="210" t="s">
        <v>176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ht="22.5" outlineLevel="1" x14ac:dyDescent="0.2">
      <c r="A296" s="236">
        <v>71</v>
      </c>
      <c r="B296" s="237" t="s">
        <v>441</v>
      </c>
      <c r="C296" s="248" t="s">
        <v>442</v>
      </c>
      <c r="D296" s="238" t="s">
        <v>167</v>
      </c>
      <c r="E296" s="239">
        <v>25</v>
      </c>
      <c r="F296" s="240"/>
      <c r="G296" s="241">
        <f>ROUND(E296*F296,2)</f>
        <v>0</v>
      </c>
      <c r="H296" s="240"/>
      <c r="I296" s="241">
        <f>ROUND(E296*H296,2)</f>
        <v>0</v>
      </c>
      <c r="J296" s="240"/>
      <c r="K296" s="241">
        <f>ROUND(E296*J296,2)</f>
        <v>0</v>
      </c>
      <c r="L296" s="241">
        <v>21</v>
      </c>
      <c r="M296" s="241">
        <f>G296*(1+L296/100)</f>
        <v>0</v>
      </c>
      <c r="N296" s="239">
        <v>1.75E-3</v>
      </c>
      <c r="O296" s="239">
        <f>ROUND(E296*N296,2)</f>
        <v>0.04</v>
      </c>
      <c r="P296" s="239">
        <v>0</v>
      </c>
      <c r="Q296" s="239">
        <f>ROUND(E296*P296,2)</f>
        <v>0</v>
      </c>
      <c r="R296" s="241" t="s">
        <v>326</v>
      </c>
      <c r="S296" s="241" t="s">
        <v>169</v>
      </c>
      <c r="T296" s="242" t="s">
        <v>169</v>
      </c>
      <c r="U296" s="220">
        <v>0</v>
      </c>
      <c r="V296" s="220">
        <f>ROUND(E296*U296,2)</f>
        <v>0</v>
      </c>
      <c r="W296" s="220"/>
      <c r="X296" s="220" t="s">
        <v>327</v>
      </c>
      <c r="Y296" s="220" t="s">
        <v>171</v>
      </c>
      <c r="Z296" s="210"/>
      <c r="AA296" s="210"/>
      <c r="AB296" s="210"/>
      <c r="AC296" s="210"/>
      <c r="AD296" s="210"/>
      <c r="AE296" s="210"/>
      <c r="AF296" s="210"/>
      <c r="AG296" s="210" t="s">
        <v>328</v>
      </c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2" x14ac:dyDescent="0.2">
      <c r="A297" s="217"/>
      <c r="B297" s="218"/>
      <c r="C297" s="249" t="s">
        <v>377</v>
      </c>
      <c r="D297" s="243"/>
      <c r="E297" s="243"/>
      <c r="F297" s="243"/>
      <c r="G297" s="243"/>
      <c r="H297" s="220"/>
      <c r="I297" s="220"/>
      <c r="J297" s="220"/>
      <c r="K297" s="220"/>
      <c r="L297" s="220"/>
      <c r="M297" s="220"/>
      <c r="N297" s="219"/>
      <c r="O297" s="219"/>
      <c r="P297" s="219"/>
      <c r="Q297" s="219"/>
      <c r="R297" s="220"/>
      <c r="S297" s="220"/>
      <c r="T297" s="220"/>
      <c r="U297" s="220"/>
      <c r="V297" s="220"/>
      <c r="W297" s="220"/>
      <c r="X297" s="220"/>
      <c r="Y297" s="220"/>
      <c r="Z297" s="210"/>
      <c r="AA297" s="210"/>
      <c r="AB297" s="210"/>
      <c r="AC297" s="210"/>
      <c r="AD297" s="210"/>
      <c r="AE297" s="210"/>
      <c r="AF297" s="210"/>
      <c r="AG297" s="210" t="s">
        <v>174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3" x14ac:dyDescent="0.2">
      <c r="A298" s="217"/>
      <c r="B298" s="218"/>
      <c r="C298" s="252" t="s">
        <v>378</v>
      </c>
      <c r="D298" s="246"/>
      <c r="E298" s="246"/>
      <c r="F298" s="246"/>
      <c r="G298" s="246"/>
      <c r="H298" s="220"/>
      <c r="I298" s="220"/>
      <c r="J298" s="220"/>
      <c r="K298" s="220"/>
      <c r="L298" s="220"/>
      <c r="M298" s="220"/>
      <c r="N298" s="219"/>
      <c r="O298" s="219"/>
      <c r="P298" s="219"/>
      <c r="Q298" s="219"/>
      <c r="R298" s="220"/>
      <c r="S298" s="220"/>
      <c r="T298" s="220"/>
      <c r="U298" s="220"/>
      <c r="V298" s="220"/>
      <c r="W298" s="220"/>
      <c r="X298" s="220"/>
      <c r="Y298" s="220"/>
      <c r="Z298" s="210"/>
      <c r="AA298" s="210"/>
      <c r="AB298" s="210"/>
      <c r="AC298" s="210"/>
      <c r="AD298" s="210"/>
      <c r="AE298" s="210"/>
      <c r="AF298" s="210"/>
      <c r="AG298" s="210" t="s">
        <v>174</v>
      </c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2" x14ac:dyDescent="0.2">
      <c r="A299" s="217"/>
      <c r="B299" s="218"/>
      <c r="C299" s="250" t="s">
        <v>443</v>
      </c>
      <c r="D299" s="224"/>
      <c r="E299" s="225">
        <v>25</v>
      </c>
      <c r="F299" s="220"/>
      <c r="G299" s="220"/>
      <c r="H299" s="220"/>
      <c r="I299" s="220"/>
      <c r="J299" s="220"/>
      <c r="K299" s="220"/>
      <c r="L299" s="220"/>
      <c r="M299" s="220"/>
      <c r="N299" s="219"/>
      <c r="O299" s="219"/>
      <c r="P299" s="219"/>
      <c r="Q299" s="219"/>
      <c r="R299" s="220"/>
      <c r="S299" s="220"/>
      <c r="T299" s="220"/>
      <c r="U299" s="220"/>
      <c r="V299" s="220"/>
      <c r="W299" s="220"/>
      <c r="X299" s="220"/>
      <c r="Y299" s="220"/>
      <c r="Z299" s="210"/>
      <c r="AA299" s="210"/>
      <c r="AB299" s="210"/>
      <c r="AC299" s="210"/>
      <c r="AD299" s="210"/>
      <c r="AE299" s="210"/>
      <c r="AF299" s="210"/>
      <c r="AG299" s="210" t="s">
        <v>176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ht="33.75" outlineLevel="1" x14ac:dyDescent="0.2">
      <c r="A300" s="236">
        <v>72</v>
      </c>
      <c r="B300" s="237" t="s">
        <v>444</v>
      </c>
      <c r="C300" s="248" t="s">
        <v>445</v>
      </c>
      <c r="D300" s="238" t="s">
        <v>325</v>
      </c>
      <c r="E300" s="239">
        <v>300</v>
      </c>
      <c r="F300" s="240"/>
      <c r="G300" s="241">
        <f>ROUND(E300*F300,2)</f>
        <v>0</v>
      </c>
      <c r="H300" s="240"/>
      <c r="I300" s="241">
        <f>ROUND(E300*H300,2)</f>
        <v>0</v>
      </c>
      <c r="J300" s="240"/>
      <c r="K300" s="241">
        <f>ROUND(E300*J300,2)</f>
        <v>0</v>
      </c>
      <c r="L300" s="241">
        <v>21</v>
      </c>
      <c r="M300" s="241">
        <f>G300*(1+L300/100)</f>
        <v>0</v>
      </c>
      <c r="N300" s="239">
        <v>1E-3</v>
      </c>
      <c r="O300" s="239">
        <f>ROUND(E300*N300,2)</f>
        <v>0.3</v>
      </c>
      <c r="P300" s="239">
        <v>0</v>
      </c>
      <c r="Q300" s="239">
        <f>ROUND(E300*P300,2)</f>
        <v>0</v>
      </c>
      <c r="R300" s="241" t="s">
        <v>326</v>
      </c>
      <c r="S300" s="241" t="s">
        <v>169</v>
      </c>
      <c r="T300" s="242" t="s">
        <v>169</v>
      </c>
      <c r="U300" s="220">
        <v>0</v>
      </c>
      <c r="V300" s="220">
        <f>ROUND(E300*U300,2)</f>
        <v>0</v>
      </c>
      <c r="W300" s="220"/>
      <c r="X300" s="220" t="s">
        <v>327</v>
      </c>
      <c r="Y300" s="220" t="s">
        <v>171</v>
      </c>
      <c r="Z300" s="210"/>
      <c r="AA300" s="210"/>
      <c r="AB300" s="210"/>
      <c r="AC300" s="210"/>
      <c r="AD300" s="210"/>
      <c r="AE300" s="210"/>
      <c r="AF300" s="210"/>
      <c r="AG300" s="210" t="s">
        <v>328</v>
      </c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2" x14ac:dyDescent="0.2">
      <c r="A301" s="217"/>
      <c r="B301" s="218"/>
      <c r="C301" s="249" t="s">
        <v>377</v>
      </c>
      <c r="D301" s="243"/>
      <c r="E301" s="243"/>
      <c r="F301" s="243"/>
      <c r="G301" s="243"/>
      <c r="H301" s="220"/>
      <c r="I301" s="220"/>
      <c r="J301" s="220"/>
      <c r="K301" s="220"/>
      <c r="L301" s="220"/>
      <c r="M301" s="220"/>
      <c r="N301" s="219"/>
      <c r="O301" s="219"/>
      <c r="P301" s="219"/>
      <c r="Q301" s="219"/>
      <c r="R301" s="220"/>
      <c r="S301" s="220"/>
      <c r="T301" s="220"/>
      <c r="U301" s="220"/>
      <c r="V301" s="220"/>
      <c r="W301" s="220"/>
      <c r="X301" s="220"/>
      <c r="Y301" s="220"/>
      <c r="Z301" s="210"/>
      <c r="AA301" s="210"/>
      <c r="AB301" s="210"/>
      <c r="AC301" s="210"/>
      <c r="AD301" s="210"/>
      <c r="AE301" s="210"/>
      <c r="AF301" s="210"/>
      <c r="AG301" s="210" t="s">
        <v>174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3" x14ac:dyDescent="0.2">
      <c r="A302" s="217"/>
      <c r="B302" s="218"/>
      <c r="C302" s="252" t="s">
        <v>378</v>
      </c>
      <c r="D302" s="246"/>
      <c r="E302" s="246"/>
      <c r="F302" s="246"/>
      <c r="G302" s="246"/>
      <c r="H302" s="220"/>
      <c r="I302" s="220"/>
      <c r="J302" s="220"/>
      <c r="K302" s="220"/>
      <c r="L302" s="220"/>
      <c r="M302" s="220"/>
      <c r="N302" s="219"/>
      <c r="O302" s="219"/>
      <c r="P302" s="219"/>
      <c r="Q302" s="219"/>
      <c r="R302" s="220"/>
      <c r="S302" s="220"/>
      <c r="T302" s="220"/>
      <c r="U302" s="220"/>
      <c r="V302" s="220"/>
      <c r="W302" s="220"/>
      <c r="X302" s="220"/>
      <c r="Y302" s="220"/>
      <c r="Z302" s="210"/>
      <c r="AA302" s="210"/>
      <c r="AB302" s="210"/>
      <c r="AC302" s="210"/>
      <c r="AD302" s="210"/>
      <c r="AE302" s="210"/>
      <c r="AF302" s="210"/>
      <c r="AG302" s="210" t="s">
        <v>174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2" x14ac:dyDescent="0.2">
      <c r="A303" s="217"/>
      <c r="B303" s="218"/>
      <c r="C303" s="250" t="s">
        <v>446</v>
      </c>
      <c r="D303" s="224"/>
      <c r="E303" s="225">
        <v>300</v>
      </c>
      <c r="F303" s="220"/>
      <c r="G303" s="220"/>
      <c r="H303" s="220"/>
      <c r="I303" s="220"/>
      <c r="J303" s="220"/>
      <c r="K303" s="220"/>
      <c r="L303" s="220"/>
      <c r="M303" s="220"/>
      <c r="N303" s="219"/>
      <c r="O303" s="219"/>
      <c r="P303" s="219"/>
      <c r="Q303" s="219"/>
      <c r="R303" s="220"/>
      <c r="S303" s="220"/>
      <c r="T303" s="220"/>
      <c r="U303" s="220"/>
      <c r="V303" s="220"/>
      <c r="W303" s="220"/>
      <c r="X303" s="220"/>
      <c r="Y303" s="220"/>
      <c r="Z303" s="210"/>
      <c r="AA303" s="210"/>
      <c r="AB303" s="210"/>
      <c r="AC303" s="210"/>
      <c r="AD303" s="210"/>
      <c r="AE303" s="210"/>
      <c r="AF303" s="210"/>
      <c r="AG303" s="210" t="s">
        <v>176</v>
      </c>
      <c r="AH303" s="210">
        <v>5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x14ac:dyDescent="0.2">
      <c r="A304" s="229" t="s">
        <v>163</v>
      </c>
      <c r="B304" s="230" t="s">
        <v>82</v>
      </c>
      <c r="C304" s="247" t="s">
        <v>83</v>
      </c>
      <c r="D304" s="231"/>
      <c r="E304" s="232"/>
      <c r="F304" s="233"/>
      <c r="G304" s="233">
        <f>SUMIF(AG305:AG330,"&lt;&gt;NOR",G305:G330)</f>
        <v>0</v>
      </c>
      <c r="H304" s="233"/>
      <c r="I304" s="233">
        <f>SUM(I305:I330)</f>
        <v>0</v>
      </c>
      <c r="J304" s="233"/>
      <c r="K304" s="233">
        <f>SUM(K305:K330)</f>
        <v>0</v>
      </c>
      <c r="L304" s="233"/>
      <c r="M304" s="233">
        <f>SUM(M305:M330)</f>
        <v>0</v>
      </c>
      <c r="N304" s="232"/>
      <c r="O304" s="232">
        <f>SUM(O305:O330)</f>
        <v>73.34</v>
      </c>
      <c r="P304" s="232"/>
      <c r="Q304" s="232">
        <f>SUM(Q305:Q330)</f>
        <v>0</v>
      </c>
      <c r="R304" s="233"/>
      <c r="S304" s="233"/>
      <c r="T304" s="234"/>
      <c r="U304" s="228"/>
      <c r="V304" s="228">
        <f>SUM(V305:V330)</f>
        <v>56.269999999999996</v>
      </c>
      <c r="W304" s="228"/>
      <c r="X304" s="228"/>
      <c r="Y304" s="228"/>
      <c r="AG304" t="s">
        <v>164</v>
      </c>
    </row>
    <row r="305" spans="1:60" ht="22.5" outlineLevel="1" x14ac:dyDescent="0.2">
      <c r="A305" s="236">
        <v>73</v>
      </c>
      <c r="B305" s="237" t="s">
        <v>447</v>
      </c>
      <c r="C305" s="248" t="s">
        <v>448</v>
      </c>
      <c r="D305" s="238" t="s">
        <v>167</v>
      </c>
      <c r="E305" s="239">
        <v>77.8</v>
      </c>
      <c r="F305" s="240"/>
      <c r="G305" s="241">
        <f>ROUND(E305*F305,2)</f>
        <v>0</v>
      </c>
      <c r="H305" s="240"/>
      <c r="I305" s="241">
        <f>ROUND(E305*H305,2)</f>
        <v>0</v>
      </c>
      <c r="J305" s="240"/>
      <c r="K305" s="241">
        <f>ROUND(E305*J305,2)</f>
        <v>0</v>
      </c>
      <c r="L305" s="241">
        <v>21</v>
      </c>
      <c r="M305" s="241">
        <f>G305*(1+L305/100)</f>
        <v>0</v>
      </c>
      <c r="N305" s="239">
        <v>0.30360999999999999</v>
      </c>
      <c r="O305" s="239">
        <f>ROUND(E305*N305,2)</f>
        <v>23.62</v>
      </c>
      <c r="P305" s="239">
        <v>0</v>
      </c>
      <c r="Q305" s="239">
        <f>ROUND(E305*P305,2)</f>
        <v>0</v>
      </c>
      <c r="R305" s="241" t="s">
        <v>168</v>
      </c>
      <c r="S305" s="241" t="s">
        <v>169</v>
      </c>
      <c r="T305" s="242" t="s">
        <v>169</v>
      </c>
      <c r="U305" s="220">
        <v>1.6E-2</v>
      </c>
      <c r="V305" s="220">
        <f>ROUND(E305*U305,2)</f>
        <v>1.24</v>
      </c>
      <c r="W305" s="220"/>
      <c r="X305" s="220" t="s">
        <v>170</v>
      </c>
      <c r="Y305" s="220" t="s">
        <v>171</v>
      </c>
      <c r="Z305" s="210"/>
      <c r="AA305" s="210"/>
      <c r="AB305" s="210"/>
      <c r="AC305" s="210"/>
      <c r="AD305" s="210"/>
      <c r="AE305" s="210"/>
      <c r="AF305" s="210"/>
      <c r="AG305" s="210" t="s">
        <v>172</v>
      </c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2" x14ac:dyDescent="0.2">
      <c r="A306" s="217"/>
      <c r="B306" s="218"/>
      <c r="C306" s="251" t="s">
        <v>449</v>
      </c>
      <c r="D306" s="245"/>
      <c r="E306" s="245"/>
      <c r="F306" s="245"/>
      <c r="G306" s="245"/>
      <c r="H306" s="220"/>
      <c r="I306" s="220"/>
      <c r="J306" s="220"/>
      <c r="K306" s="220"/>
      <c r="L306" s="220"/>
      <c r="M306" s="220"/>
      <c r="N306" s="219"/>
      <c r="O306" s="219"/>
      <c r="P306" s="219"/>
      <c r="Q306" s="219"/>
      <c r="R306" s="220"/>
      <c r="S306" s="220"/>
      <c r="T306" s="220"/>
      <c r="U306" s="220"/>
      <c r="V306" s="220"/>
      <c r="W306" s="220"/>
      <c r="X306" s="220"/>
      <c r="Y306" s="220"/>
      <c r="Z306" s="210"/>
      <c r="AA306" s="210"/>
      <c r="AB306" s="210"/>
      <c r="AC306" s="210"/>
      <c r="AD306" s="210"/>
      <c r="AE306" s="210"/>
      <c r="AF306" s="210"/>
      <c r="AG306" s="210" t="s">
        <v>190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2" x14ac:dyDescent="0.2">
      <c r="A307" s="217"/>
      <c r="B307" s="218"/>
      <c r="C307" s="252" t="s">
        <v>450</v>
      </c>
      <c r="D307" s="246"/>
      <c r="E307" s="246"/>
      <c r="F307" s="246"/>
      <c r="G307" s="246"/>
      <c r="H307" s="220"/>
      <c r="I307" s="220"/>
      <c r="J307" s="220"/>
      <c r="K307" s="220"/>
      <c r="L307" s="220"/>
      <c r="M307" s="220"/>
      <c r="N307" s="219"/>
      <c r="O307" s="219"/>
      <c r="P307" s="219"/>
      <c r="Q307" s="219"/>
      <c r="R307" s="220"/>
      <c r="S307" s="220"/>
      <c r="T307" s="220"/>
      <c r="U307" s="220"/>
      <c r="V307" s="220"/>
      <c r="W307" s="220"/>
      <c r="X307" s="220"/>
      <c r="Y307" s="220"/>
      <c r="Z307" s="210"/>
      <c r="AA307" s="210"/>
      <c r="AB307" s="210"/>
      <c r="AC307" s="210"/>
      <c r="AD307" s="210"/>
      <c r="AE307" s="210"/>
      <c r="AF307" s="210"/>
      <c r="AG307" s="210" t="s">
        <v>174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3" x14ac:dyDescent="0.2">
      <c r="A308" s="217"/>
      <c r="B308" s="218"/>
      <c r="C308" s="252" t="s">
        <v>378</v>
      </c>
      <c r="D308" s="246"/>
      <c r="E308" s="246"/>
      <c r="F308" s="246"/>
      <c r="G308" s="246"/>
      <c r="H308" s="220"/>
      <c r="I308" s="220"/>
      <c r="J308" s="220"/>
      <c r="K308" s="220"/>
      <c r="L308" s="220"/>
      <c r="M308" s="220"/>
      <c r="N308" s="219"/>
      <c r="O308" s="219"/>
      <c r="P308" s="219"/>
      <c r="Q308" s="219"/>
      <c r="R308" s="220"/>
      <c r="S308" s="220"/>
      <c r="T308" s="220"/>
      <c r="U308" s="220"/>
      <c r="V308" s="220"/>
      <c r="W308" s="220"/>
      <c r="X308" s="220"/>
      <c r="Y308" s="220"/>
      <c r="Z308" s="210"/>
      <c r="AA308" s="210"/>
      <c r="AB308" s="210"/>
      <c r="AC308" s="210"/>
      <c r="AD308" s="210"/>
      <c r="AE308" s="210"/>
      <c r="AF308" s="210"/>
      <c r="AG308" s="210" t="s">
        <v>174</v>
      </c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2" x14ac:dyDescent="0.2">
      <c r="A309" s="217"/>
      <c r="B309" s="218"/>
      <c r="C309" s="250" t="s">
        <v>451</v>
      </c>
      <c r="D309" s="224"/>
      <c r="E309" s="225">
        <v>77.8</v>
      </c>
      <c r="F309" s="220"/>
      <c r="G309" s="220"/>
      <c r="H309" s="220"/>
      <c r="I309" s="220"/>
      <c r="J309" s="220"/>
      <c r="K309" s="220"/>
      <c r="L309" s="220"/>
      <c r="M309" s="220"/>
      <c r="N309" s="219"/>
      <c r="O309" s="219"/>
      <c r="P309" s="219"/>
      <c r="Q309" s="219"/>
      <c r="R309" s="220"/>
      <c r="S309" s="220"/>
      <c r="T309" s="220"/>
      <c r="U309" s="220"/>
      <c r="V309" s="220"/>
      <c r="W309" s="220"/>
      <c r="X309" s="220"/>
      <c r="Y309" s="220"/>
      <c r="Z309" s="210"/>
      <c r="AA309" s="210"/>
      <c r="AB309" s="210"/>
      <c r="AC309" s="210"/>
      <c r="AD309" s="210"/>
      <c r="AE309" s="210"/>
      <c r="AF309" s="210"/>
      <c r="AG309" s="210" t="s">
        <v>176</v>
      </c>
      <c r="AH309" s="210">
        <v>5</v>
      </c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ht="22.5" outlineLevel="1" x14ac:dyDescent="0.2">
      <c r="A310" s="236">
        <v>74</v>
      </c>
      <c r="B310" s="237" t="s">
        <v>452</v>
      </c>
      <c r="C310" s="248" t="s">
        <v>453</v>
      </c>
      <c r="D310" s="238" t="s">
        <v>167</v>
      </c>
      <c r="E310" s="239">
        <v>15.9</v>
      </c>
      <c r="F310" s="240"/>
      <c r="G310" s="241">
        <f>ROUND(E310*F310,2)</f>
        <v>0</v>
      </c>
      <c r="H310" s="240"/>
      <c r="I310" s="241">
        <f>ROUND(E310*H310,2)</f>
        <v>0</v>
      </c>
      <c r="J310" s="240"/>
      <c r="K310" s="241">
        <f>ROUND(E310*J310,2)</f>
        <v>0</v>
      </c>
      <c r="L310" s="241">
        <v>21</v>
      </c>
      <c r="M310" s="241">
        <f>G310*(1+L310/100)</f>
        <v>0</v>
      </c>
      <c r="N310" s="239">
        <v>0.60721000000000003</v>
      </c>
      <c r="O310" s="239">
        <f>ROUND(E310*N310,2)</f>
        <v>9.65</v>
      </c>
      <c r="P310" s="239">
        <v>0</v>
      </c>
      <c r="Q310" s="239">
        <f>ROUND(E310*P310,2)</f>
        <v>0</v>
      </c>
      <c r="R310" s="241" t="s">
        <v>168</v>
      </c>
      <c r="S310" s="241" t="s">
        <v>169</v>
      </c>
      <c r="T310" s="242" t="s">
        <v>169</v>
      </c>
      <c r="U310" s="220">
        <v>2.3E-2</v>
      </c>
      <c r="V310" s="220">
        <f>ROUND(E310*U310,2)</f>
        <v>0.37</v>
      </c>
      <c r="W310" s="220"/>
      <c r="X310" s="220" t="s">
        <v>170</v>
      </c>
      <c r="Y310" s="220" t="s">
        <v>171</v>
      </c>
      <c r="Z310" s="210"/>
      <c r="AA310" s="210"/>
      <c r="AB310" s="210"/>
      <c r="AC310" s="210"/>
      <c r="AD310" s="210"/>
      <c r="AE310" s="210"/>
      <c r="AF310" s="210"/>
      <c r="AG310" s="210" t="s">
        <v>172</v>
      </c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2" x14ac:dyDescent="0.2">
      <c r="A311" s="217"/>
      <c r="B311" s="218"/>
      <c r="C311" s="251" t="s">
        <v>449</v>
      </c>
      <c r="D311" s="245"/>
      <c r="E311" s="245"/>
      <c r="F311" s="245"/>
      <c r="G311" s="245"/>
      <c r="H311" s="220"/>
      <c r="I311" s="220"/>
      <c r="J311" s="220"/>
      <c r="K311" s="220"/>
      <c r="L311" s="220"/>
      <c r="M311" s="220"/>
      <c r="N311" s="219"/>
      <c r="O311" s="219"/>
      <c r="P311" s="219"/>
      <c r="Q311" s="219"/>
      <c r="R311" s="220"/>
      <c r="S311" s="220"/>
      <c r="T311" s="220"/>
      <c r="U311" s="220"/>
      <c r="V311" s="220"/>
      <c r="W311" s="220"/>
      <c r="X311" s="220"/>
      <c r="Y311" s="220"/>
      <c r="Z311" s="210"/>
      <c r="AA311" s="210"/>
      <c r="AB311" s="210"/>
      <c r="AC311" s="210"/>
      <c r="AD311" s="210"/>
      <c r="AE311" s="210"/>
      <c r="AF311" s="210"/>
      <c r="AG311" s="210" t="s">
        <v>190</v>
      </c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2" x14ac:dyDescent="0.2">
      <c r="A312" s="217"/>
      <c r="B312" s="218"/>
      <c r="C312" s="252" t="s">
        <v>454</v>
      </c>
      <c r="D312" s="246"/>
      <c r="E312" s="246"/>
      <c r="F312" s="246"/>
      <c r="G312" s="246"/>
      <c r="H312" s="220"/>
      <c r="I312" s="220"/>
      <c r="J312" s="220"/>
      <c r="K312" s="220"/>
      <c r="L312" s="220"/>
      <c r="M312" s="220"/>
      <c r="N312" s="219"/>
      <c r="O312" s="219"/>
      <c r="P312" s="219"/>
      <c r="Q312" s="219"/>
      <c r="R312" s="220"/>
      <c r="S312" s="220"/>
      <c r="T312" s="220"/>
      <c r="U312" s="220"/>
      <c r="V312" s="220"/>
      <c r="W312" s="220"/>
      <c r="X312" s="220"/>
      <c r="Y312" s="220"/>
      <c r="Z312" s="210"/>
      <c r="AA312" s="210"/>
      <c r="AB312" s="210"/>
      <c r="AC312" s="210"/>
      <c r="AD312" s="210"/>
      <c r="AE312" s="210"/>
      <c r="AF312" s="210"/>
      <c r="AG312" s="210" t="s">
        <v>174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3" x14ac:dyDescent="0.2">
      <c r="A313" s="217"/>
      <c r="B313" s="218"/>
      <c r="C313" s="252" t="s">
        <v>378</v>
      </c>
      <c r="D313" s="246"/>
      <c r="E313" s="246"/>
      <c r="F313" s="246"/>
      <c r="G313" s="246"/>
      <c r="H313" s="220"/>
      <c r="I313" s="220"/>
      <c r="J313" s="220"/>
      <c r="K313" s="220"/>
      <c r="L313" s="220"/>
      <c r="M313" s="220"/>
      <c r="N313" s="219"/>
      <c r="O313" s="219"/>
      <c r="P313" s="219"/>
      <c r="Q313" s="219"/>
      <c r="R313" s="220"/>
      <c r="S313" s="220"/>
      <c r="T313" s="220"/>
      <c r="U313" s="220"/>
      <c r="V313" s="220"/>
      <c r="W313" s="220"/>
      <c r="X313" s="220"/>
      <c r="Y313" s="220"/>
      <c r="Z313" s="210"/>
      <c r="AA313" s="210"/>
      <c r="AB313" s="210"/>
      <c r="AC313" s="210"/>
      <c r="AD313" s="210"/>
      <c r="AE313" s="210"/>
      <c r="AF313" s="210"/>
      <c r="AG313" s="210" t="s">
        <v>174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2" x14ac:dyDescent="0.2">
      <c r="A314" s="217"/>
      <c r="B314" s="218"/>
      <c r="C314" s="250" t="s">
        <v>455</v>
      </c>
      <c r="D314" s="224"/>
      <c r="E314" s="225">
        <v>15.9</v>
      </c>
      <c r="F314" s="220"/>
      <c r="G314" s="220"/>
      <c r="H314" s="220"/>
      <c r="I314" s="220"/>
      <c r="J314" s="220"/>
      <c r="K314" s="220"/>
      <c r="L314" s="220"/>
      <c r="M314" s="220"/>
      <c r="N314" s="219"/>
      <c r="O314" s="219"/>
      <c r="P314" s="219"/>
      <c r="Q314" s="219"/>
      <c r="R314" s="220"/>
      <c r="S314" s="220"/>
      <c r="T314" s="220"/>
      <c r="U314" s="220"/>
      <c r="V314" s="220"/>
      <c r="W314" s="220"/>
      <c r="X314" s="220"/>
      <c r="Y314" s="220"/>
      <c r="Z314" s="210"/>
      <c r="AA314" s="210"/>
      <c r="AB314" s="210"/>
      <c r="AC314" s="210"/>
      <c r="AD314" s="210"/>
      <c r="AE314" s="210"/>
      <c r="AF314" s="210"/>
      <c r="AG314" s="210" t="s">
        <v>176</v>
      </c>
      <c r="AH314" s="210">
        <v>5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1" x14ac:dyDescent="0.2">
      <c r="A315" s="236">
        <v>75</v>
      </c>
      <c r="B315" s="237" t="s">
        <v>456</v>
      </c>
      <c r="C315" s="248" t="s">
        <v>457</v>
      </c>
      <c r="D315" s="238" t="s">
        <v>212</v>
      </c>
      <c r="E315" s="239">
        <v>7.8</v>
      </c>
      <c r="F315" s="240"/>
      <c r="G315" s="241">
        <f>ROUND(E315*F315,2)</f>
        <v>0</v>
      </c>
      <c r="H315" s="240"/>
      <c r="I315" s="241">
        <f>ROUND(E315*H315,2)</f>
        <v>0</v>
      </c>
      <c r="J315" s="240"/>
      <c r="K315" s="241">
        <f>ROUND(E315*J315,2)</f>
        <v>0</v>
      </c>
      <c r="L315" s="241">
        <v>21</v>
      </c>
      <c r="M315" s="241">
        <f>G315*(1+L315/100)</f>
        <v>0</v>
      </c>
      <c r="N315" s="239">
        <v>2.5249999999999999</v>
      </c>
      <c r="O315" s="239">
        <f>ROUND(E315*N315,2)</f>
        <v>19.7</v>
      </c>
      <c r="P315" s="239">
        <v>0</v>
      </c>
      <c r="Q315" s="239">
        <f>ROUND(E315*P315,2)</f>
        <v>0</v>
      </c>
      <c r="R315" s="241" t="s">
        <v>375</v>
      </c>
      <c r="S315" s="241" t="s">
        <v>169</v>
      </c>
      <c r="T315" s="242" t="s">
        <v>169</v>
      </c>
      <c r="U315" s="220">
        <v>3.2130000000000001</v>
      </c>
      <c r="V315" s="220">
        <f>ROUND(E315*U315,2)</f>
        <v>25.06</v>
      </c>
      <c r="W315" s="220"/>
      <c r="X315" s="220" t="s">
        <v>170</v>
      </c>
      <c r="Y315" s="220" t="s">
        <v>171</v>
      </c>
      <c r="Z315" s="210"/>
      <c r="AA315" s="210"/>
      <c r="AB315" s="210"/>
      <c r="AC315" s="210"/>
      <c r="AD315" s="210"/>
      <c r="AE315" s="210"/>
      <c r="AF315" s="210"/>
      <c r="AG315" s="210" t="s">
        <v>188</v>
      </c>
      <c r="AH315" s="210"/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2" x14ac:dyDescent="0.2">
      <c r="A316" s="217"/>
      <c r="B316" s="218"/>
      <c r="C316" s="251" t="s">
        <v>458</v>
      </c>
      <c r="D316" s="245"/>
      <c r="E316" s="245"/>
      <c r="F316" s="245"/>
      <c r="G316" s="245"/>
      <c r="H316" s="220"/>
      <c r="I316" s="220"/>
      <c r="J316" s="220"/>
      <c r="K316" s="220"/>
      <c r="L316" s="220"/>
      <c r="M316" s="220"/>
      <c r="N316" s="219"/>
      <c r="O316" s="219"/>
      <c r="P316" s="219"/>
      <c r="Q316" s="219"/>
      <c r="R316" s="220"/>
      <c r="S316" s="220"/>
      <c r="T316" s="220"/>
      <c r="U316" s="220"/>
      <c r="V316" s="220"/>
      <c r="W316" s="220"/>
      <c r="X316" s="220"/>
      <c r="Y316" s="220"/>
      <c r="Z316" s="210"/>
      <c r="AA316" s="210"/>
      <c r="AB316" s="210"/>
      <c r="AC316" s="210"/>
      <c r="AD316" s="210"/>
      <c r="AE316" s="210"/>
      <c r="AF316" s="210"/>
      <c r="AG316" s="210" t="s">
        <v>190</v>
      </c>
      <c r="AH316" s="210"/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2" x14ac:dyDescent="0.2">
      <c r="A317" s="217"/>
      <c r="B317" s="218"/>
      <c r="C317" s="252" t="s">
        <v>450</v>
      </c>
      <c r="D317" s="246"/>
      <c r="E317" s="246"/>
      <c r="F317" s="246"/>
      <c r="G317" s="246"/>
      <c r="H317" s="220"/>
      <c r="I317" s="220"/>
      <c r="J317" s="220"/>
      <c r="K317" s="220"/>
      <c r="L317" s="220"/>
      <c r="M317" s="220"/>
      <c r="N317" s="219"/>
      <c r="O317" s="219"/>
      <c r="P317" s="219"/>
      <c r="Q317" s="219"/>
      <c r="R317" s="220"/>
      <c r="S317" s="220"/>
      <c r="T317" s="220"/>
      <c r="U317" s="220"/>
      <c r="V317" s="220"/>
      <c r="W317" s="220"/>
      <c r="X317" s="220"/>
      <c r="Y317" s="220"/>
      <c r="Z317" s="210"/>
      <c r="AA317" s="210"/>
      <c r="AB317" s="210"/>
      <c r="AC317" s="210"/>
      <c r="AD317" s="210"/>
      <c r="AE317" s="210"/>
      <c r="AF317" s="210"/>
      <c r="AG317" s="210" t="s">
        <v>174</v>
      </c>
      <c r="AH317" s="210"/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3" x14ac:dyDescent="0.2">
      <c r="A318" s="217"/>
      <c r="B318" s="218"/>
      <c r="C318" s="252" t="s">
        <v>378</v>
      </c>
      <c r="D318" s="246"/>
      <c r="E318" s="246"/>
      <c r="F318" s="246"/>
      <c r="G318" s="246"/>
      <c r="H318" s="220"/>
      <c r="I318" s="220"/>
      <c r="J318" s="220"/>
      <c r="K318" s="220"/>
      <c r="L318" s="220"/>
      <c r="M318" s="220"/>
      <c r="N318" s="219"/>
      <c r="O318" s="219"/>
      <c r="P318" s="219"/>
      <c r="Q318" s="219"/>
      <c r="R318" s="220"/>
      <c r="S318" s="220"/>
      <c r="T318" s="220"/>
      <c r="U318" s="220"/>
      <c r="V318" s="220"/>
      <c r="W318" s="220"/>
      <c r="X318" s="220"/>
      <c r="Y318" s="220"/>
      <c r="Z318" s="210"/>
      <c r="AA318" s="210"/>
      <c r="AB318" s="210"/>
      <c r="AC318" s="210"/>
      <c r="AD318" s="210"/>
      <c r="AE318" s="210"/>
      <c r="AF318" s="210"/>
      <c r="AG318" s="210" t="s">
        <v>174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2" x14ac:dyDescent="0.2">
      <c r="A319" s="217"/>
      <c r="B319" s="218"/>
      <c r="C319" s="250" t="s">
        <v>459</v>
      </c>
      <c r="D319" s="224"/>
      <c r="E319" s="225">
        <v>7.8</v>
      </c>
      <c r="F319" s="220"/>
      <c r="G319" s="220"/>
      <c r="H319" s="220"/>
      <c r="I319" s="220"/>
      <c r="J319" s="220"/>
      <c r="K319" s="220"/>
      <c r="L319" s="220"/>
      <c r="M319" s="220"/>
      <c r="N319" s="219"/>
      <c r="O319" s="219"/>
      <c r="P319" s="219"/>
      <c r="Q319" s="219"/>
      <c r="R319" s="220"/>
      <c r="S319" s="220"/>
      <c r="T319" s="220"/>
      <c r="U319" s="220"/>
      <c r="V319" s="220"/>
      <c r="W319" s="220"/>
      <c r="X319" s="220"/>
      <c r="Y319" s="220"/>
      <c r="Z319" s="210"/>
      <c r="AA319" s="210"/>
      <c r="AB319" s="210"/>
      <c r="AC319" s="210"/>
      <c r="AD319" s="210"/>
      <c r="AE319" s="210"/>
      <c r="AF319" s="210"/>
      <c r="AG319" s="210" t="s">
        <v>176</v>
      </c>
      <c r="AH319" s="210">
        <v>5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1" x14ac:dyDescent="0.2">
      <c r="A320" s="236">
        <v>76</v>
      </c>
      <c r="B320" s="237" t="s">
        <v>460</v>
      </c>
      <c r="C320" s="248" t="s">
        <v>461</v>
      </c>
      <c r="D320" s="238" t="s">
        <v>212</v>
      </c>
      <c r="E320" s="239">
        <v>7.8</v>
      </c>
      <c r="F320" s="240"/>
      <c r="G320" s="241">
        <f>ROUND(E320*F320,2)</f>
        <v>0</v>
      </c>
      <c r="H320" s="240"/>
      <c r="I320" s="241">
        <f>ROUND(E320*H320,2)</f>
        <v>0</v>
      </c>
      <c r="J320" s="240"/>
      <c r="K320" s="241">
        <f>ROUND(E320*J320,2)</f>
        <v>0</v>
      </c>
      <c r="L320" s="241">
        <v>21</v>
      </c>
      <c r="M320" s="241">
        <f>G320*(1+L320/100)</f>
        <v>0</v>
      </c>
      <c r="N320" s="239">
        <v>2.5249999999999999</v>
      </c>
      <c r="O320" s="239">
        <f>ROUND(E320*N320,2)</f>
        <v>19.7</v>
      </c>
      <c r="P320" s="239">
        <v>0</v>
      </c>
      <c r="Q320" s="239">
        <f>ROUND(E320*P320,2)</f>
        <v>0</v>
      </c>
      <c r="R320" s="241" t="s">
        <v>375</v>
      </c>
      <c r="S320" s="241" t="s">
        <v>169</v>
      </c>
      <c r="T320" s="242" t="s">
        <v>169</v>
      </c>
      <c r="U320" s="220">
        <v>2.58</v>
      </c>
      <c r="V320" s="220">
        <f>ROUND(E320*U320,2)</f>
        <v>20.12</v>
      </c>
      <c r="W320" s="220"/>
      <c r="X320" s="220" t="s">
        <v>170</v>
      </c>
      <c r="Y320" s="220" t="s">
        <v>171</v>
      </c>
      <c r="Z320" s="210"/>
      <c r="AA320" s="210"/>
      <c r="AB320" s="210"/>
      <c r="AC320" s="210"/>
      <c r="AD320" s="210"/>
      <c r="AE320" s="210"/>
      <c r="AF320" s="210"/>
      <c r="AG320" s="210" t="s">
        <v>172</v>
      </c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2" x14ac:dyDescent="0.2">
      <c r="A321" s="217"/>
      <c r="B321" s="218"/>
      <c r="C321" s="251" t="s">
        <v>458</v>
      </c>
      <c r="D321" s="245"/>
      <c r="E321" s="245"/>
      <c r="F321" s="245"/>
      <c r="G321" s="245"/>
      <c r="H321" s="220"/>
      <c r="I321" s="220"/>
      <c r="J321" s="220"/>
      <c r="K321" s="220"/>
      <c r="L321" s="220"/>
      <c r="M321" s="220"/>
      <c r="N321" s="219"/>
      <c r="O321" s="219"/>
      <c r="P321" s="219"/>
      <c r="Q321" s="219"/>
      <c r="R321" s="220"/>
      <c r="S321" s="220"/>
      <c r="T321" s="220"/>
      <c r="U321" s="220"/>
      <c r="V321" s="220"/>
      <c r="W321" s="220"/>
      <c r="X321" s="220"/>
      <c r="Y321" s="220"/>
      <c r="Z321" s="210"/>
      <c r="AA321" s="210"/>
      <c r="AB321" s="210"/>
      <c r="AC321" s="210"/>
      <c r="AD321" s="210"/>
      <c r="AE321" s="210"/>
      <c r="AF321" s="210"/>
      <c r="AG321" s="210" t="s">
        <v>190</v>
      </c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2" x14ac:dyDescent="0.2">
      <c r="A322" s="217"/>
      <c r="B322" s="218"/>
      <c r="C322" s="252" t="s">
        <v>462</v>
      </c>
      <c r="D322" s="246"/>
      <c r="E322" s="246"/>
      <c r="F322" s="246"/>
      <c r="G322" s="246"/>
      <c r="H322" s="220"/>
      <c r="I322" s="220"/>
      <c r="J322" s="220"/>
      <c r="K322" s="220"/>
      <c r="L322" s="220"/>
      <c r="M322" s="220"/>
      <c r="N322" s="219"/>
      <c r="O322" s="219"/>
      <c r="P322" s="219"/>
      <c r="Q322" s="219"/>
      <c r="R322" s="220"/>
      <c r="S322" s="220"/>
      <c r="T322" s="220"/>
      <c r="U322" s="220"/>
      <c r="V322" s="220"/>
      <c r="W322" s="220"/>
      <c r="X322" s="220"/>
      <c r="Y322" s="220"/>
      <c r="Z322" s="210"/>
      <c r="AA322" s="210"/>
      <c r="AB322" s="210"/>
      <c r="AC322" s="210"/>
      <c r="AD322" s="210"/>
      <c r="AE322" s="210"/>
      <c r="AF322" s="210"/>
      <c r="AG322" s="210" t="s">
        <v>174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3" x14ac:dyDescent="0.2">
      <c r="A323" s="217"/>
      <c r="B323" s="218"/>
      <c r="C323" s="252" t="s">
        <v>450</v>
      </c>
      <c r="D323" s="246"/>
      <c r="E323" s="246"/>
      <c r="F323" s="246"/>
      <c r="G323" s="246"/>
      <c r="H323" s="220"/>
      <c r="I323" s="220"/>
      <c r="J323" s="220"/>
      <c r="K323" s="220"/>
      <c r="L323" s="220"/>
      <c r="M323" s="220"/>
      <c r="N323" s="219"/>
      <c r="O323" s="219"/>
      <c r="P323" s="219"/>
      <c r="Q323" s="219"/>
      <c r="R323" s="220"/>
      <c r="S323" s="220"/>
      <c r="T323" s="220"/>
      <c r="U323" s="220"/>
      <c r="V323" s="220"/>
      <c r="W323" s="220"/>
      <c r="X323" s="220"/>
      <c r="Y323" s="220"/>
      <c r="Z323" s="210"/>
      <c r="AA323" s="210"/>
      <c r="AB323" s="210"/>
      <c r="AC323" s="210"/>
      <c r="AD323" s="210"/>
      <c r="AE323" s="210"/>
      <c r="AF323" s="210"/>
      <c r="AG323" s="210" t="s">
        <v>174</v>
      </c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3" x14ac:dyDescent="0.2">
      <c r="A324" s="217"/>
      <c r="B324" s="218"/>
      <c r="C324" s="252" t="s">
        <v>378</v>
      </c>
      <c r="D324" s="246"/>
      <c r="E324" s="246"/>
      <c r="F324" s="246"/>
      <c r="G324" s="246"/>
      <c r="H324" s="220"/>
      <c r="I324" s="220"/>
      <c r="J324" s="220"/>
      <c r="K324" s="220"/>
      <c r="L324" s="220"/>
      <c r="M324" s="220"/>
      <c r="N324" s="219"/>
      <c r="O324" s="219"/>
      <c r="P324" s="219"/>
      <c r="Q324" s="219"/>
      <c r="R324" s="220"/>
      <c r="S324" s="220"/>
      <c r="T324" s="220"/>
      <c r="U324" s="220"/>
      <c r="V324" s="220"/>
      <c r="W324" s="220"/>
      <c r="X324" s="220"/>
      <c r="Y324" s="220"/>
      <c r="Z324" s="210"/>
      <c r="AA324" s="210"/>
      <c r="AB324" s="210"/>
      <c r="AC324" s="210"/>
      <c r="AD324" s="210"/>
      <c r="AE324" s="210"/>
      <c r="AF324" s="210"/>
      <c r="AG324" s="210" t="s">
        <v>174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2" x14ac:dyDescent="0.2">
      <c r="A325" s="217"/>
      <c r="B325" s="218"/>
      <c r="C325" s="250" t="s">
        <v>463</v>
      </c>
      <c r="D325" s="224"/>
      <c r="E325" s="225">
        <v>7.8</v>
      </c>
      <c r="F325" s="220"/>
      <c r="G325" s="220"/>
      <c r="H325" s="220"/>
      <c r="I325" s="220"/>
      <c r="J325" s="220"/>
      <c r="K325" s="220"/>
      <c r="L325" s="220"/>
      <c r="M325" s="220"/>
      <c r="N325" s="219"/>
      <c r="O325" s="219"/>
      <c r="P325" s="219"/>
      <c r="Q325" s="219"/>
      <c r="R325" s="220"/>
      <c r="S325" s="220"/>
      <c r="T325" s="220"/>
      <c r="U325" s="220"/>
      <c r="V325" s="220"/>
      <c r="W325" s="220"/>
      <c r="X325" s="220"/>
      <c r="Y325" s="220"/>
      <c r="Z325" s="210"/>
      <c r="AA325" s="210"/>
      <c r="AB325" s="210"/>
      <c r="AC325" s="210"/>
      <c r="AD325" s="210"/>
      <c r="AE325" s="210"/>
      <c r="AF325" s="210"/>
      <c r="AG325" s="210" t="s">
        <v>176</v>
      </c>
      <c r="AH325" s="210">
        <v>5</v>
      </c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ht="22.5" outlineLevel="1" x14ac:dyDescent="0.2">
      <c r="A326" s="236">
        <v>77</v>
      </c>
      <c r="B326" s="237" t="s">
        <v>464</v>
      </c>
      <c r="C326" s="248" t="s">
        <v>465</v>
      </c>
      <c r="D326" s="238" t="s">
        <v>332</v>
      </c>
      <c r="E326" s="239">
        <v>0.62239999999999995</v>
      </c>
      <c r="F326" s="240"/>
      <c r="G326" s="241">
        <f>ROUND(E326*F326,2)</f>
        <v>0</v>
      </c>
      <c r="H326" s="240"/>
      <c r="I326" s="241">
        <f>ROUND(E326*H326,2)</f>
        <v>0</v>
      </c>
      <c r="J326" s="240"/>
      <c r="K326" s="241">
        <f>ROUND(E326*J326,2)</f>
        <v>0</v>
      </c>
      <c r="L326" s="241">
        <v>21</v>
      </c>
      <c r="M326" s="241">
        <f>G326*(1+L326/100)</f>
        <v>0</v>
      </c>
      <c r="N326" s="239">
        <v>1.0800399999999999</v>
      </c>
      <c r="O326" s="239">
        <f>ROUND(E326*N326,2)</f>
        <v>0.67</v>
      </c>
      <c r="P326" s="239">
        <v>0</v>
      </c>
      <c r="Q326" s="239">
        <f>ROUND(E326*P326,2)</f>
        <v>0</v>
      </c>
      <c r="R326" s="241" t="s">
        <v>375</v>
      </c>
      <c r="S326" s="241" t="s">
        <v>169</v>
      </c>
      <c r="T326" s="242" t="s">
        <v>169</v>
      </c>
      <c r="U326" s="220">
        <v>15.231</v>
      </c>
      <c r="V326" s="220">
        <f>ROUND(E326*U326,2)</f>
        <v>9.48</v>
      </c>
      <c r="W326" s="220"/>
      <c r="X326" s="220" t="s">
        <v>170</v>
      </c>
      <c r="Y326" s="220" t="s">
        <v>171</v>
      </c>
      <c r="Z326" s="210"/>
      <c r="AA326" s="210"/>
      <c r="AB326" s="210"/>
      <c r="AC326" s="210"/>
      <c r="AD326" s="210"/>
      <c r="AE326" s="210"/>
      <c r="AF326" s="210"/>
      <c r="AG326" s="210" t="s">
        <v>172</v>
      </c>
      <c r="AH326" s="210"/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2" x14ac:dyDescent="0.2">
      <c r="A327" s="217"/>
      <c r="B327" s="218"/>
      <c r="C327" s="251" t="s">
        <v>466</v>
      </c>
      <c r="D327" s="245"/>
      <c r="E327" s="245"/>
      <c r="F327" s="245"/>
      <c r="G327" s="245"/>
      <c r="H327" s="220"/>
      <c r="I327" s="220"/>
      <c r="J327" s="220"/>
      <c r="K327" s="220"/>
      <c r="L327" s="220"/>
      <c r="M327" s="220"/>
      <c r="N327" s="219"/>
      <c r="O327" s="219"/>
      <c r="P327" s="219"/>
      <c r="Q327" s="219"/>
      <c r="R327" s="220"/>
      <c r="S327" s="220"/>
      <c r="T327" s="220"/>
      <c r="U327" s="220"/>
      <c r="V327" s="220"/>
      <c r="W327" s="220"/>
      <c r="X327" s="220"/>
      <c r="Y327" s="220"/>
      <c r="Z327" s="210"/>
      <c r="AA327" s="210"/>
      <c r="AB327" s="210"/>
      <c r="AC327" s="210"/>
      <c r="AD327" s="210"/>
      <c r="AE327" s="210"/>
      <c r="AF327" s="210"/>
      <c r="AG327" s="210" t="s">
        <v>190</v>
      </c>
      <c r="AH327" s="210"/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2" x14ac:dyDescent="0.2">
      <c r="A328" s="217"/>
      <c r="B328" s="218"/>
      <c r="C328" s="252" t="s">
        <v>450</v>
      </c>
      <c r="D328" s="246"/>
      <c r="E328" s="246"/>
      <c r="F328" s="246"/>
      <c r="G328" s="246"/>
      <c r="H328" s="220"/>
      <c r="I328" s="220"/>
      <c r="J328" s="220"/>
      <c r="K328" s="220"/>
      <c r="L328" s="220"/>
      <c r="M328" s="220"/>
      <c r="N328" s="219"/>
      <c r="O328" s="219"/>
      <c r="P328" s="219"/>
      <c r="Q328" s="219"/>
      <c r="R328" s="220"/>
      <c r="S328" s="220"/>
      <c r="T328" s="220"/>
      <c r="U328" s="220"/>
      <c r="V328" s="220"/>
      <c r="W328" s="220"/>
      <c r="X328" s="220"/>
      <c r="Y328" s="220"/>
      <c r="Z328" s="210"/>
      <c r="AA328" s="210"/>
      <c r="AB328" s="210"/>
      <c r="AC328" s="210"/>
      <c r="AD328" s="210"/>
      <c r="AE328" s="210"/>
      <c r="AF328" s="210"/>
      <c r="AG328" s="210" t="s">
        <v>174</v>
      </c>
      <c r="AH328" s="210"/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3" x14ac:dyDescent="0.2">
      <c r="A329" s="217"/>
      <c r="B329" s="218"/>
      <c r="C329" s="252" t="s">
        <v>378</v>
      </c>
      <c r="D329" s="246"/>
      <c r="E329" s="246"/>
      <c r="F329" s="246"/>
      <c r="G329" s="246"/>
      <c r="H329" s="220"/>
      <c r="I329" s="220"/>
      <c r="J329" s="220"/>
      <c r="K329" s="220"/>
      <c r="L329" s="220"/>
      <c r="M329" s="220"/>
      <c r="N329" s="219"/>
      <c r="O329" s="219"/>
      <c r="P329" s="219"/>
      <c r="Q329" s="219"/>
      <c r="R329" s="220"/>
      <c r="S329" s="220"/>
      <c r="T329" s="220"/>
      <c r="U329" s="220"/>
      <c r="V329" s="220"/>
      <c r="W329" s="220"/>
      <c r="X329" s="220"/>
      <c r="Y329" s="220"/>
      <c r="Z329" s="210"/>
      <c r="AA329" s="210"/>
      <c r="AB329" s="210"/>
      <c r="AC329" s="210"/>
      <c r="AD329" s="210"/>
      <c r="AE329" s="210"/>
      <c r="AF329" s="210"/>
      <c r="AG329" s="210" t="s">
        <v>174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2" x14ac:dyDescent="0.2">
      <c r="A330" s="217"/>
      <c r="B330" s="218"/>
      <c r="C330" s="250" t="s">
        <v>467</v>
      </c>
      <c r="D330" s="224"/>
      <c r="E330" s="225">
        <v>0.62239999999999995</v>
      </c>
      <c r="F330" s="220"/>
      <c r="G330" s="220"/>
      <c r="H330" s="220"/>
      <c r="I330" s="220"/>
      <c r="J330" s="220"/>
      <c r="K330" s="220"/>
      <c r="L330" s="220"/>
      <c r="M330" s="220"/>
      <c r="N330" s="219"/>
      <c r="O330" s="219"/>
      <c r="P330" s="219"/>
      <c r="Q330" s="219"/>
      <c r="R330" s="220"/>
      <c r="S330" s="220"/>
      <c r="T330" s="220"/>
      <c r="U330" s="220"/>
      <c r="V330" s="220"/>
      <c r="W330" s="220"/>
      <c r="X330" s="220"/>
      <c r="Y330" s="220"/>
      <c r="Z330" s="210"/>
      <c r="AA330" s="210"/>
      <c r="AB330" s="210"/>
      <c r="AC330" s="210"/>
      <c r="AD330" s="210"/>
      <c r="AE330" s="210"/>
      <c r="AF330" s="210"/>
      <c r="AG330" s="210" t="s">
        <v>176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x14ac:dyDescent="0.2">
      <c r="A331" s="229" t="s">
        <v>163</v>
      </c>
      <c r="B331" s="230" t="s">
        <v>88</v>
      </c>
      <c r="C331" s="247" t="s">
        <v>89</v>
      </c>
      <c r="D331" s="231"/>
      <c r="E331" s="232"/>
      <c r="F331" s="233"/>
      <c r="G331" s="233">
        <f>SUMIF(AG332:AG352,"&lt;&gt;NOR",G332:G352)</f>
        <v>0</v>
      </c>
      <c r="H331" s="233"/>
      <c r="I331" s="233">
        <f>SUM(I332:I352)</f>
        <v>0</v>
      </c>
      <c r="J331" s="233"/>
      <c r="K331" s="233">
        <f>SUM(K332:K352)</f>
        <v>0</v>
      </c>
      <c r="L331" s="233"/>
      <c r="M331" s="233">
        <f>SUM(M332:M352)</f>
        <v>0</v>
      </c>
      <c r="N331" s="232"/>
      <c r="O331" s="232">
        <f>SUM(O332:O352)</f>
        <v>11.59</v>
      </c>
      <c r="P331" s="232"/>
      <c r="Q331" s="232">
        <f>SUM(Q332:Q352)</f>
        <v>0</v>
      </c>
      <c r="R331" s="233"/>
      <c r="S331" s="233"/>
      <c r="T331" s="234"/>
      <c r="U331" s="228"/>
      <c r="V331" s="228">
        <f>SUM(V332:V352)</f>
        <v>64.790000000000006</v>
      </c>
      <c r="W331" s="228"/>
      <c r="X331" s="228"/>
      <c r="Y331" s="228"/>
      <c r="AG331" t="s">
        <v>164</v>
      </c>
    </row>
    <row r="332" spans="1:60" outlineLevel="1" x14ac:dyDescent="0.2">
      <c r="A332" s="236">
        <v>78</v>
      </c>
      <c r="B332" s="237" t="s">
        <v>468</v>
      </c>
      <c r="C332" s="248" t="s">
        <v>469</v>
      </c>
      <c r="D332" s="238" t="s">
        <v>302</v>
      </c>
      <c r="E332" s="239">
        <v>104</v>
      </c>
      <c r="F332" s="240"/>
      <c r="G332" s="241">
        <f>ROUND(E332*F332,2)</f>
        <v>0</v>
      </c>
      <c r="H332" s="240"/>
      <c r="I332" s="241">
        <f>ROUND(E332*H332,2)</f>
        <v>0</v>
      </c>
      <c r="J332" s="240"/>
      <c r="K332" s="241">
        <f>ROUND(E332*J332,2)</f>
        <v>0</v>
      </c>
      <c r="L332" s="241">
        <v>21</v>
      </c>
      <c r="M332" s="241">
        <f>G332*(1+L332/100)</f>
        <v>0</v>
      </c>
      <c r="N332" s="239">
        <v>5.0450000000000002E-2</v>
      </c>
      <c r="O332" s="239">
        <f>ROUND(E332*N332,2)</f>
        <v>5.25</v>
      </c>
      <c r="P332" s="239">
        <v>0</v>
      </c>
      <c r="Q332" s="239">
        <f>ROUND(E332*P332,2)</f>
        <v>0</v>
      </c>
      <c r="R332" s="241"/>
      <c r="S332" s="241" t="s">
        <v>169</v>
      </c>
      <c r="T332" s="242" t="s">
        <v>169</v>
      </c>
      <c r="U332" s="220">
        <v>0.623</v>
      </c>
      <c r="V332" s="220">
        <f>ROUND(E332*U332,2)</f>
        <v>64.790000000000006</v>
      </c>
      <c r="W332" s="220"/>
      <c r="X332" s="220" t="s">
        <v>170</v>
      </c>
      <c r="Y332" s="220" t="s">
        <v>171</v>
      </c>
      <c r="Z332" s="210"/>
      <c r="AA332" s="210"/>
      <c r="AB332" s="210"/>
      <c r="AC332" s="210"/>
      <c r="AD332" s="210"/>
      <c r="AE332" s="210"/>
      <c r="AF332" s="210"/>
      <c r="AG332" s="210" t="s">
        <v>172</v>
      </c>
      <c r="AH332" s="210"/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2" x14ac:dyDescent="0.2">
      <c r="A333" s="217"/>
      <c r="B333" s="218"/>
      <c r="C333" s="249" t="s">
        <v>470</v>
      </c>
      <c r="D333" s="243"/>
      <c r="E333" s="243"/>
      <c r="F333" s="243"/>
      <c r="G333" s="243"/>
      <c r="H333" s="220"/>
      <c r="I333" s="220"/>
      <c r="J333" s="220"/>
      <c r="K333" s="220"/>
      <c r="L333" s="220"/>
      <c r="M333" s="220"/>
      <c r="N333" s="219"/>
      <c r="O333" s="219"/>
      <c r="P333" s="219"/>
      <c r="Q333" s="219"/>
      <c r="R333" s="220"/>
      <c r="S333" s="220"/>
      <c r="T333" s="220"/>
      <c r="U333" s="220"/>
      <c r="V333" s="220"/>
      <c r="W333" s="220"/>
      <c r="X333" s="220"/>
      <c r="Y333" s="220"/>
      <c r="Z333" s="210"/>
      <c r="AA333" s="210"/>
      <c r="AB333" s="210"/>
      <c r="AC333" s="210"/>
      <c r="AD333" s="210"/>
      <c r="AE333" s="210"/>
      <c r="AF333" s="210"/>
      <c r="AG333" s="210" t="s">
        <v>174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3" x14ac:dyDescent="0.2">
      <c r="A334" s="217"/>
      <c r="B334" s="218"/>
      <c r="C334" s="252" t="s">
        <v>378</v>
      </c>
      <c r="D334" s="246"/>
      <c r="E334" s="246"/>
      <c r="F334" s="246"/>
      <c r="G334" s="246"/>
      <c r="H334" s="220"/>
      <c r="I334" s="220"/>
      <c r="J334" s="220"/>
      <c r="K334" s="220"/>
      <c r="L334" s="220"/>
      <c r="M334" s="220"/>
      <c r="N334" s="219"/>
      <c r="O334" s="219"/>
      <c r="P334" s="219"/>
      <c r="Q334" s="219"/>
      <c r="R334" s="220"/>
      <c r="S334" s="220"/>
      <c r="T334" s="220"/>
      <c r="U334" s="220"/>
      <c r="V334" s="220"/>
      <c r="W334" s="220"/>
      <c r="X334" s="220"/>
      <c r="Y334" s="220"/>
      <c r="Z334" s="210"/>
      <c r="AA334" s="210"/>
      <c r="AB334" s="210"/>
      <c r="AC334" s="210"/>
      <c r="AD334" s="210"/>
      <c r="AE334" s="210"/>
      <c r="AF334" s="210"/>
      <c r="AG334" s="210" t="s">
        <v>174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2" x14ac:dyDescent="0.2">
      <c r="A335" s="217"/>
      <c r="B335" s="218"/>
      <c r="C335" s="250" t="s">
        <v>471</v>
      </c>
      <c r="D335" s="224"/>
      <c r="E335" s="225">
        <v>13</v>
      </c>
      <c r="F335" s="220"/>
      <c r="G335" s="220"/>
      <c r="H335" s="220"/>
      <c r="I335" s="220"/>
      <c r="J335" s="220"/>
      <c r="K335" s="220"/>
      <c r="L335" s="220"/>
      <c r="M335" s="220"/>
      <c r="N335" s="219"/>
      <c r="O335" s="219"/>
      <c r="P335" s="219"/>
      <c r="Q335" s="219"/>
      <c r="R335" s="220"/>
      <c r="S335" s="220"/>
      <c r="T335" s="220"/>
      <c r="U335" s="220"/>
      <c r="V335" s="220"/>
      <c r="W335" s="220"/>
      <c r="X335" s="220"/>
      <c r="Y335" s="220"/>
      <c r="Z335" s="210"/>
      <c r="AA335" s="210"/>
      <c r="AB335" s="210"/>
      <c r="AC335" s="210"/>
      <c r="AD335" s="210"/>
      <c r="AE335" s="210"/>
      <c r="AF335" s="210"/>
      <c r="AG335" s="210" t="s">
        <v>176</v>
      </c>
      <c r="AH335" s="210">
        <v>5</v>
      </c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3" x14ac:dyDescent="0.2">
      <c r="A336" s="217"/>
      <c r="B336" s="218"/>
      <c r="C336" s="250" t="s">
        <v>472</v>
      </c>
      <c r="D336" s="224"/>
      <c r="E336" s="225">
        <v>91</v>
      </c>
      <c r="F336" s="220"/>
      <c r="G336" s="220"/>
      <c r="H336" s="220"/>
      <c r="I336" s="220"/>
      <c r="J336" s="220"/>
      <c r="K336" s="220"/>
      <c r="L336" s="220"/>
      <c r="M336" s="220"/>
      <c r="N336" s="219"/>
      <c r="O336" s="219"/>
      <c r="P336" s="219"/>
      <c r="Q336" s="219"/>
      <c r="R336" s="220"/>
      <c r="S336" s="220"/>
      <c r="T336" s="220"/>
      <c r="U336" s="220"/>
      <c r="V336" s="220"/>
      <c r="W336" s="220"/>
      <c r="X336" s="220"/>
      <c r="Y336" s="220"/>
      <c r="Z336" s="210"/>
      <c r="AA336" s="210"/>
      <c r="AB336" s="210"/>
      <c r="AC336" s="210"/>
      <c r="AD336" s="210"/>
      <c r="AE336" s="210"/>
      <c r="AF336" s="210"/>
      <c r="AG336" s="210" t="s">
        <v>176</v>
      </c>
      <c r="AH336" s="210">
        <v>5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1" x14ac:dyDescent="0.2">
      <c r="A337" s="236">
        <v>79</v>
      </c>
      <c r="B337" s="237" t="s">
        <v>473</v>
      </c>
      <c r="C337" s="248" t="s">
        <v>474</v>
      </c>
      <c r="D337" s="238" t="s">
        <v>339</v>
      </c>
      <c r="E337" s="239">
        <v>1</v>
      </c>
      <c r="F337" s="240"/>
      <c r="G337" s="241">
        <f>ROUND(E337*F337,2)</f>
        <v>0</v>
      </c>
      <c r="H337" s="240"/>
      <c r="I337" s="241">
        <f>ROUND(E337*H337,2)</f>
        <v>0</v>
      </c>
      <c r="J337" s="240"/>
      <c r="K337" s="241">
        <f>ROUND(E337*J337,2)</f>
        <v>0</v>
      </c>
      <c r="L337" s="241">
        <v>21</v>
      </c>
      <c r="M337" s="241">
        <f>G337*(1+L337/100)</f>
        <v>0</v>
      </c>
      <c r="N337" s="239">
        <v>0</v>
      </c>
      <c r="O337" s="239">
        <f>ROUND(E337*N337,2)</f>
        <v>0</v>
      </c>
      <c r="P337" s="239">
        <v>0</v>
      </c>
      <c r="Q337" s="239">
        <f>ROUND(E337*P337,2)</f>
        <v>0</v>
      </c>
      <c r="R337" s="241"/>
      <c r="S337" s="241" t="s">
        <v>321</v>
      </c>
      <c r="T337" s="242" t="s">
        <v>322</v>
      </c>
      <c r="U337" s="220">
        <v>0</v>
      </c>
      <c r="V337" s="220">
        <f>ROUND(E337*U337,2)</f>
        <v>0</v>
      </c>
      <c r="W337" s="220"/>
      <c r="X337" s="220" t="s">
        <v>170</v>
      </c>
      <c r="Y337" s="220" t="s">
        <v>171</v>
      </c>
      <c r="Z337" s="210"/>
      <c r="AA337" s="210"/>
      <c r="AB337" s="210"/>
      <c r="AC337" s="210"/>
      <c r="AD337" s="210"/>
      <c r="AE337" s="210"/>
      <c r="AF337" s="210"/>
      <c r="AG337" s="210" t="s">
        <v>188</v>
      </c>
      <c r="AH337" s="210"/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2" x14ac:dyDescent="0.2">
      <c r="A338" s="217"/>
      <c r="B338" s="218"/>
      <c r="C338" s="249" t="s">
        <v>470</v>
      </c>
      <c r="D338" s="243"/>
      <c r="E338" s="243"/>
      <c r="F338" s="243"/>
      <c r="G338" s="243"/>
      <c r="H338" s="220"/>
      <c r="I338" s="220"/>
      <c r="J338" s="220"/>
      <c r="K338" s="220"/>
      <c r="L338" s="220"/>
      <c r="M338" s="220"/>
      <c r="N338" s="219"/>
      <c r="O338" s="219"/>
      <c r="P338" s="219"/>
      <c r="Q338" s="219"/>
      <c r="R338" s="220"/>
      <c r="S338" s="220"/>
      <c r="T338" s="220"/>
      <c r="U338" s="220"/>
      <c r="V338" s="220"/>
      <c r="W338" s="220"/>
      <c r="X338" s="220"/>
      <c r="Y338" s="220"/>
      <c r="Z338" s="210"/>
      <c r="AA338" s="210"/>
      <c r="AB338" s="210"/>
      <c r="AC338" s="210"/>
      <c r="AD338" s="210"/>
      <c r="AE338" s="210"/>
      <c r="AF338" s="210"/>
      <c r="AG338" s="210" t="s">
        <v>174</v>
      </c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3" x14ac:dyDescent="0.2">
      <c r="A339" s="217"/>
      <c r="B339" s="218"/>
      <c r="C339" s="252" t="s">
        <v>378</v>
      </c>
      <c r="D339" s="246"/>
      <c r="E339" s="246"/>
      <c r="F339" s="246"/>
      <c r="G339" s="246"/>
      <c r="H339" s="220"/>
      <c r="I339" s="220"/>
      <c r="J339" s="220"/>
      <c r="K339" s="220"/>
      <c r="L339" s="220"/>
      <c r="M339" s="220"/>
      <c r="N339" s="219"/>
      <c r="O339" s="219"/>
      <c r="P339" s="219"/>
      <c r="Q339" s="219"/>
      <c r="R339" s="220"/>
      <c r="S339" s="220"/>
      <c r="T339" s="220"/>
      <c r="U339" s="220"/>
      <c r="V339" s="220"/>
      <c r="W339" s="220"/>
      <c r="X339" s="220"/>
      <c r="Y339" s="220"/>
      <c r="Z339" s="210"/>
      <c r="AA339" s="210"/>
      <c r="AB339" s="210"/>
      <c r="AC339" s="210"/>
      <c r="AD339" s="210"/>
      <c r="AE339" s="210"/>
      <c r="AF339" s="210"/>
      <c r="AG339" s="210" t="s">
        <v>174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2" x14ac:dyDescent="0.2">
      <c r="A340" s="217"/>
      <c r="B340" s="218"/>
      <c r="C340" s="250" t="s">
        <v>70</v>
      </c>
      <c r="D340" s="224"/>
      <c r="E340" s="225">
        <v>1</v>
      </c>
      <c r="F340" s="220"/>
      <c r="G340" s="220"/>
      <c r="H340" s="220"/>
      <c r="I340" s="220"/>
      <c r="J340" s="220"/>
      <c r="K340" s="220"/>
      <c r="L340" s="220"/>
      <c r="M340" s="220"/>
      <c r="N340" s="219"/>
      <c r="O340" s="219"/>
      <c r="P340" s="219"/>
      <c r="Q340" s="219"/>
      <c r="R340" s="220"/>
      <c r="S340" s="220"/>
      <c r="T340" s="220"/>
      <c r="U340" s="220"/>
      <c r="V340" s="220"/>
      <c r="W340" s="220"/>
      <c r="X340" s="220"/>
      <c r="Y340" s="220"/>
      <c r="Z340" s="210"/>
      <c r="AA340" s="210"/>
      <c r="AB340" s="210"/>
      <c r="AC340" s="210"/>
      <c r="AD340" s="210"/>
      <c r="AE340" s="210"/>
      <c r="AF340" s="210"/>
      <c r="AG340" s="210" t="s">
        <v>176</v>
      </c>
      <c r="AH340" s="210">
        <v>0</v>
      </c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1" x14ac:dyDescent="0.2">
      <c r="A341" s="236">
        <v>80</v>
      </c>
      <c r="B341" s="237" t="s">
        <v>475</v>
      </c>
      <c r="C341" s="248" t="s">
        <v>476</v>
      </c>
      <c r="D341" s="238" t="s">
        <v>477</v>
      </c>
      <c r="E341" s="239">
        <v>1000</v>
      </c>
      <c r="F341" s="240"/>
      <c r="G341" s="241">
        <f>ROUND(E341*F341,2)</f>
        <v>0</v>
      </c>
      <c r="H341" s="240"/>
      <c r="I341" s="241">
        <f>ROUND(E341*H341,2)</f>
        <v>0</v>
      </c>
      <c r="J341" s="240"/>
      <c r="K341" s="241">
        <f>ROUND(E341*J341,2)</f>
        <v>0</v>
      </c>
      <c r="L341" s="241">
        <v>21</v>
      </c>
      <c r="M341" s="241">
        <f>G341*(1+L341/100)</f>
        <v>0</v>
      </c>
      <c r="N341" s="239">
        <v>0</v>
      </c>
      <c r="O341" s="239">
        <f>ROUND(E341*N341,2)</f>
        <v>0</v>
      </c>
      <c r="P341" s="239">
        <v>0</v>
      </c>
      <c r="Q341" s="239">
        <f>ROUND(E341*P341,2)</f>
        <v>0</v>
      </c>
      <c r="R341" s="241" t="s">
        <v>326</v>
      </c>
      <c r="S341" s="241" t="s">
        <v>478</v>
      </c>
      <c r="T341" s="242" t="s">
        <v>478</v>
      </c>
      <c r="U341" s="220">
        <v>0</v>
      </c>
      <c r="V341" s="220">
        <f>ROUND(E341*U341,2)</f>
        <v>0</v>
      </c>
      <c r="W341" s="220"/>
      <c r="X341" s="220" t="s">
        <v>327</v>
      </c>
      <c r="Y341" s="220" t="s">
        <v>171</v>
      </c>
      <c r="Z341" s="210"/>
      <c r="AA341" s="210"/>
      <c r="AB341" s="210"/>
      <c r="AC341" s="210"/>
      <c r="AD341" s="210"/>
      <c r="AE341" s="210"/>
      <c r="AF341" s="210"/>
      <c r="AG341" s="210" t="s">
        <v>328</v>
      </c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2" x14ac:dyDescent="0.2">
      <c r="A342" s="217"/>
      <c r="B342" s="218"/>
      <c r="C342" s="249" t="s">
        <v>470</v>
      </c>
      <c r="D342" s="243"/>
      <c r="E342" s="243"/>
      <c r="F342" s="243"/>
      <c r="G342" s="243"/>
      <c r="H342" s="220"/>
      <c r="I342" s="220"/>
      <c r="J342" s="220"/>
      <c r="K342" s="220"/>
      <c r="L342" s="220"/>
      <c r="M342" s="220"/>
      <c r="N342" s="219"/>
      <c r="O342" s="219"/>
      <c r="P342" s="219"/>
      <c r="Q342" s="219"/>
      <c r="R342" s="220"/>
      <c r="S342" s="220"/>
      <c r="T342" s="220"/>
      <c r="U342" s="220"/>
      <c r="V342" s="220"/>
      <c r="W342" s="220"/>
      <c r="X342" s="220"/>
      <c r="Y342" s="220"/>
      <c r="Z342" s="210"/>
      <c r="AA342" s="210"/>
      <c r="AB342" s="210"/>
      <c r="AC342" s="210"/>
      <c r="AD342" s="210"/>
      <c r="AE342" s="210"/>
      <c r="AF342" s="210"/>
      <c r="AG342" s="210" t="s">
        <v>174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3" x14ac:dyDescent="0.2">
      <c r="A343" s="217"/>
      <c r="B343" s="218"/>
      <c r="C343" s="252" t="s">
        <v>378</v>
      </c>
      <c r="D343" s="246"/>
      <c r="E343" s="246"/>
      <c r="F343" s="246"/>
      <c r="G343" s="246"/>
      <c r="H343" s="220"/>
      <c r="I343" s="220"/>
      <c r="J343" s="220"/>
      <c r="K343" s="220"/>
      <c r="L343" s="220"/>
      <c r="M343" s="220"/>
      <c r="N343" s="219"/>
      <c r="O343" s="219"/>
      <c r="P343" s="219"/>
      <c r="Q343" s="219"/>
      <c r="R343" s="220"/>
      <c r="S343" s="220"/>
      <c r="T343" s="220"/>
      <c r="U343" s="220"/>
      <c r="V343" s="220"/>
      <c r="W343" s="220"/>
      <c r="X343" s="220"/>
      <c r="Y343" s="220"/>
      <c r="Z343" s="210"/>
      <c r="AA343" s="210"/>
      <c r="AB343" s="210"/>
      <c r="AC343" s="210"/>
      <c r="AD343" s="210"/>
      <c r="AE343" s="210"/>
      <c r="AF343" s="210"/>
      <c r="AG343" s="210" t="s">
        <v>174</v>
      </c>
      <c r="AH343" s="210"/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2" x14ac:dyDescent="0.2">
      <c r="A344" s="217"/>
      <c r="B344" s="218"/>
      <c r="C344" s="250" t="s">
        <v>479</v>
      </c>
      <c r="D344" s="224"/>
      <c r="E344" s="225">
        <v>1000</v>
      </c>
      <c r="F344" s="220"/>
      <c r="G344" s="220"/>
      <c r="H344" s="220"/>
      <c r="I344" s="220"/>
      <c r="J344" s="220"/>
      <c r="K344" s="220"/>
      <c r="L344" s="220"/>
      <c r="M344" s="220"/>
      <c r="N344" s="219"/>
      <c r="O344" s="219"/>
      <c r="P344" s="219"/>
      <c r="Q344" s="219"/>
      <c r="R344" s="220"/>
      <c r="S344" s="220"/>
      <c r="T344" s="220"/>
      <c r="U344" s="220"/>
      <c r="V344" s="220"/>
      <c r="W344" s="220"/>
      <c r="X344" s="220"/>
      <c r="Y344" s="220"/>
      <c r="Z344" s="210"/>
      <c r="AA344" s="210"/>
      <c r="AB344" s="210"/>
      <c r="AC344" s="210"/>
      <c r="AD344" s="210"/>
      <c r="AE344" s="210"/>
      <c r="AF344" s="210"/>
      <c r="AG344" s="210" t="s">
        <v>176</v>
      </c>
      <c r="AH344" s="210">
        <v>0</v>
      </c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1" x14ac:dyDescent="0.2">
      <c r="A345" s="236">
        <v>81</v>
      </c>
      <c r="B345" s="237" t="s">
        <v>480</v>
      </c>
      <c r="C345" s="248" t="s">
        <v>481</v>
      </c>
      <c r="D345" s="238" t="s">
        <v>302</v>
      </c>
      <c r="E345" s="239">
        <v>13</v>
      </c>
      <c r="F345" s="240"/>
      <c r="G345" s="241">
        <f>ROUND(E345*F345,2)</f>
        <v>0</v>
      </c>
      <c r="H345" s="240"/>
      <c r="I345" s="241">
        <f>ROUND(E345*H345,2)</f>
        <v>0</v>
      </c>
      <c r="J345" s="240"/>
      <c r="K345" s="241">
        <f>ROUND(E345*J345,2)</f>
        <v>0</v>
      </c>
      <c r="L345" s="241">
        <v>21</v>
      </c>
      <c r="M345" s="241">
        <f>G345*(1+L345/100)</f>
        <v>0</v>
      </c>
      <c r="N345" s="239">
        <v>6.0999999999999999E-2</v>
      </c>
      <c r="O345" s="239">
        <f>ROUND(E345*N345,2)</f>
        <v>0.79</v>
      </c>
      <c r="P345" s="239">
        <v>0</v>
      </c>
      <c r="Q345" s="239">
        <f>ROUND(E345*P345,2)</f>
        <v>0</v>
      </c>
      <c r="R345" s="241"/>
      <c r="S345" s="241" t="s">
        <v>321</v>
      </c>
      <c r="T345" s="242" t="s">
        <v>322</v>
      </c>
      <c r="U345" s="220">
        <v>0</v>
      </c>
      <c r="V345" s="220">
        <f>ROUND(E345*U345,2)</f>
        <v>0</v>
      </c>
      <c r="W345" s="220"/>
      <c r="X345" s="220" t="s">
        <v>327</v>
      </c>
      <c r="Y345" s="220" t="s">
        <v>171</v>
      </c>
      <c r="Z345" s="210"/>
      <c r="AA345" s="210"/>
      <c r="AB345" s="210"/>
      <c r="AC345" s="210"/>
      <c r="AD345" s="210"/>
      <c r="AE345" s="210"/>
      <c r="AF345" s="210"/>
      <c r="AG345" s="210" t="s">
        <v>482</v>
      </c>
      <c r="AH345" s="210"/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2" x14ac:dyDescent="0.2">
      <c r="A346" s="217"/>
      <c r="B346" s="218"/>
      <c r="C346" s="249" t="s">
        <v>470</v>
      </c>
      <c r="D346" s="243"/>
      <c r="E346" s="243"/>
      <c r="F346" s="243"/>
      <c r="G346" s="243"/>
      <c r="H346" s="220"/>
      <c r="I346" s="220"/>
      <c r="J346" s="220"/>
      <c r="K346" s="220"/>
      <c r="L346" s="220"/>
      <c r="M346" s="220"/>
      <c r="N346" s="219"/>
      <c r="O346" s="219"/>
      <c r="P346" s="219"/>
      <c r="Q346" s="219"/>
      <c r="R346" s="220"/>
      <c r="S346" s="220"/>
      <c r="T346" s="220"/>
      <c r="U346" s="220"/>
      <c r="V346" s="220"/>
      <c r="W346" s="220"/>
      <c r="X346" s="220"/>
      <c r="Y346" s="220"/>
      <c r="Z346" s="210"/>
      <c r="AA346" s="210"/>
      <c r="AB346" s="210"/>
      <c r="AC346" s="210"/>
      <c r="AD346" s="210"/>
      <c r="AE346" s="210"/>
      <c r="AF346" s="210"/>
      <c r="AG346" s="210" t="s">
        <v>174</v>
      </c>
      <c r="AH346" s="210"/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3" x14ac:dyDescent="0.2">
      <c r="A347" s="217"/>
      <c r="B347" s="218"/>
      <c r="C347" s="252" t="s">
        <v>378</v>
      </c>
      <c r="D347" s="246"/>
      <c r="E347" s="246"/>
      <c r="F347" s="246"/>
      <c r="G347" s="246"/>
      <c r="H347" s="220"/>
      <c r="I347" s="220"/>
      <c r="J347" s="220"/>
      <c r="K347" s="220"/>
      <c r="L347" s="220"/>
      <c r="M347" s="220"/>
      <c r="N347" s="219"/>
      <c r="O347" s="219"/>
      <c r="P347" s="219"/>
      <c r="Q347" s="219"/>
      <c r="R347" s="220"/>
      <c r="S347" s="220"/>
      <c r="T347" s="220"/>
      <c r="U347" s="220"/>
      <c r="V347" s="220"/>
      <c r="W347" s="220"/>
      <c r="X347" s="220"/>
      <c r="Y347" s="220"/>
      <c r="Z347" s="210"/>
      <c r="AA347" s="210"/>
      <c r="AB347" s="210"/>
      <c r="AC347" s="210"/>
      <c r="AD347" s="210"/>
      <c r="AE347" s="210"/>
      <c r="AF347" s="210"/>
      <c r="AG347" s="210" t="s">
        <v>174</v>
      </c>
      <c r="AH347" s="210"/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2" x14ac:dyDescent="0.2">
      <c r="A348" s="217"/>
      <c r="B348" s="218"/>
      <c r="C348" s="250" t="s">
        <v>483</v>
      </c>
      <c r="D348" s="224"/>
      <c r="E348" s="225">
        <v>13</v>
      </c>
      <c r="F348" s="220"/>
      <c r="G348" s="220"/>
      <c r="H348" s="220"/>
      <c r="I348" s="220"/>
      <c r="J348" s="220"/>
      <c r="K348" s="220"/>
      <c r="L348" s="220"/>
      <c r="M348" s="220"/>
      <c r="N348" s="219"/>
      <c r="O348" s="219"/>
      <c r="P348" s="219"/>
      <c r="Q348" s="219"/>
      <c r="R348" s="220"/>
      <c r="S348" s="220"/>
      <c r="T348" s="220"/>
      <c r="U348" s="220"/>
      <c r="V348" s="220"/>
      <c r="W348" s="220"/>
      <c r="X348" s="220"/>
      <c r="Y348" s="220"/>
      <c r="Z348" s="210"/>
      <c r="AA348" s="210"/>
      <c r="AB348" s="210"/>
      <c r="AC348" s="210"/>
      <c r="AD348" s="210"/>
      <c r="AE348" s="210"/>
      <c r="AF348" s="210"/>
      <c r="AG348" s="210" t="s">
        <v>176</v>
      </c>
      <c r="AH348" s="210">
        <v>0</v>
      </c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1" x14ac:dyDescent="0.2">
      <c r="A349" s="236">
        <v>82</v>
      </c>
      <c r="B349" s="237" t="s">
        <v>484</v>
      </c>
      <c r="C349" s="248" t="s">
        <v>485</v>
      </c>
      <c r="D349" s="238" t="s">
        <v>302</v>
      </c>
      <c r="E349" s="239">
        <v>91</v>
      </c>
      <c r="F349" s="240"/>
      <c r="G349" s="241">
        <f>ROUND(E349*F349,2)</f>
        <v>0</v>
      </c>
      <c r="H349" s="240"/>
      <c r="I349" s="241">
        <f>ROUND(E349*H349,2)</f>
        <v>0</v>
      </c>
      <c r="J349" s="240"/>
      <c r="K349" s="241">
        <f>ROUND(E349*J349,2)</f>
        <v>0</v>
      </c>
      <c r="L349" s="241">
        <v>21</v>
      </c>
      <c r="M349" s="241">
        <f>G349*(1+L349/100)</f>
        <v>0</v>
      </c>
      <c r="N349" s="239">
        <v>6.0999999999999999E-2</v>
      </c>
      <c r="O349" s="239">
        <f>ROUND(E349*N349,2)</f>
        <v>5.55</v>
      </c>
      <c r="P349" s="239">
        <v>0</v>
      </c>
      <c r="Q349" s="239">
        <f>ROUND(E349*P349,2)</f>
        <v>0</v>
      </c>
      <c r="R349" s="241"/>
      <c r="S349" s="241" t="s">
        <v>321</v>
      </c>
      <c r="T349" s="242" t="s">
        <v>322</v>
      </c>
      <c r="U349" s="220">
        <v>0</v>
      </c>
      <c r="V349" s="220">
        <f>ROUND(E349*U349,2)</f>
        <v>0</v>
      </c>
      <c r="W349" s="220"/>
      <c r="X349" s="220" t="s">
        <v>327</v>
      </c>
      <c r="Y349" s="220" t="s">
        <v>171</v>
      </c>
      <c r="Z349" s="210"/>
      <c r="AA349" s="210"/>
      <c r="AB349" s="210"/>
      <c r="AC349" s="210"/>
      <c r="AD349" s="210"/>
      <c r="AE349" s="210"/>
      <c r="AF349" s="210"/>
      <c r="AG349" s="210" t="s">
        <v>482</v>
      </c>
      <c r="AH349" s="210"/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2" x14ac:dyDescent="0.2">
      <c r="A350" s="217"/>
      <c r="B350" s="218"/>
      <c r="C350" s="249" t="s">
        <v>470</v>
      </c>
      <c r="D350" s="243"/>
      <c r="E350" s="243"/>
      <c r="F350" s="243"/>
      <c r="G350" s="243"/>
      <c r="H350" s="220"/>
      <c r="I350" s="220"/>
      <c r="J350" s="220"/>
      <c r="K350" s="220"/>
      <c r="L350" s="220"/>
      <c r="M350" s="220"/>
      <c r="N350" s="219"/>
      <c r="O350" s="219"/>
      <c r="P350" s="219"/>
      <c r="Q350" s="219"/>
      <c r="R350" s="220"/>
      <c r="S350" s="220"/>
      <c r="T350" s="220"/>
      <c r="U350" s="220"/>
      <c r="V350" s="220"/>
      <c r="W350" s="220"/>
      <c r="X350" s="220"/>
      <c r="Y350" s="220"/>
      <c r="Z350" s="210"/>
      <c r="AA350" s="210"/>
      <c r="AB350" s="210"/>
      <c r="AC350" s="210"/>
      <c r="AD350" s="210"/>
      <c r="AE350" s="210"/>
      <c r="AF350" s="210"/>
      <c r="AG350" s="210" t="s">
        <v>174</v>
      </c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3" x14ac:dyDescent="0.2">
      <c r="A351" s="217"/>
      <c r="B351" s="218"/>
      <c r="C351" s="252" t="s">
        <v>378</v>
      </c>
      <c r="D351" s="246"/>
      <c r="E351" s="246"/>
      <c r="F351" s="246"/>
      <c r="G351" s="246"/>
      <c r="H351" s="220"/>
      <c r="I351" s="220"/>
      <c r="J351" s="220"/>
      <c r="K351" s="220"/>
      <c r="L351" s="220"/>
      <c r="M351" s="220"/>
      <c r="N351" s="219"/>
      <c r="O351" s="219"/>
      <c r="P351" s="219"/>
      <c r="Q351" s="219"/>
      <c r="R351" s="220"/>
      <c r="S351" s="220"/>
      <c r="T351" s="220"/>
      <c r="U351" s="220"/>
      <c r="V351" s="220"/>
      <c r="W351" s="220"/>
      <c r="X351" s="220"/>
      <c r="Y351" s="220"/>
      <c r="Z351" s="210"/>
      <c r="AA351" s="210"/>
      <c r="AB351" s="210"/>
      <c r="AC351" s="210"/>
      <c r="AD351" s="210"/>
      <c r="AE351" s="210"/>
      <c r="AF351" s="210"/>
      <c r="AG351" s="210" t="s">
        <v>174</v>
      </c>
      <c r="AH351" s="210"/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2" x14ac:dyDescent="0.2">
      <c r="A352" s="217"/>
      <c r="B352" s="218"/>
      <c r="C352" s="250" t="s">
        <v>486</v>
      </c>
      <c r="D352" s="224"/>
      <c r="E352" s="225">
        <v>91</v>
      </c>
      <c r="F352" s="220"/>
      <c r="G352" s="220"/>
      <c r="H352" s="220"/>
      <c r="I352" s="220"/>
      <c r="J352" s="220"/>
      <c r="K352" s="220"/>
      <c r="L352" s="220"/>
      <c r="M352" s="220"/>
      <c r="N352" s="219"/>
      <c r="O352" s="219"/>
      <c r="P352" s="219"/>
      <c r="Q352" s="219"/>
      <c r="R352" s="220"/>
      <c r="S352" s="220"/>
      <c r="T352" s="220"/>
      <c r="U352" s="220"/>
      <c r="V352" s="220"/>
      <c r="W352" s="220"/>
      <c r="X352" s="220"/>
      <c r="Y352" s="220"/>
      <c r="Z352" s="210"/>
      <c r="AA352" s="210"/>
      <c r="AB352" s="210"/>
      <c r="AC352" s="210"/>
      <c r="AD352" s="210"/>
      <c r="AE352" s="210"/>
      <c r="AF352" s="210"/>
      <c r="AG352" s="210" t="s">
        <v>176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x14ac:dyDescent="0.2">
      <c r="A353" s="229" t="s">
        <v>163</v>
      </c>
      <c r="B353" s="230" t="s">
        <v>94</v>
      </c>
      <c r="C353" s="247" t="s">
        <v>95</v>
      </c>
      <c r="D353" s="231"/>
      <c r="E353" s="232"/>
      <c r="F353" s="233"/>
      <c r="G353" s="233">
        <f>SUMIF(AG354:AG405,"&lt;&gt;NOR",G354:G405)</f>
        <v>0</v>
      </c>
      <c r="H353" s="233"/>
      <c r="I353" s="233">
        <f>SUM(I354:I405)</f>
        <v>0</v>
      </c>
      <c r="J353" s="233"/>
      <c r="K353" s="233">
        <f>SUM(K354:K405)</f>
        <v>0</v>
      </c>
      <c r="L353" s="233"/>
      <c r="M353" s="233">
        <f>SUM(M354:M405)</f>
        <v>0</v>
      </c>
      <c r="N353" s="232"/>
      <c r="O353" s="232">
        <f>SUM(O354:O405)</f>
        <v>0.04</v>
      </c>
      <c r="P353" s="232"/>
      <c r="Q353" s="232">
        <f>SUM(Q354:Q405)</f>
        <v>110.14999999999999</v>
      </c>
      <c r="R353" s="233"/>
      <c r="S353" s="233"/>
      <c r="T353" s="234"/>
      <c r="U353" s="228"/>
      <c r="V353" s="228">
        <f>SUM(V354:V405)</f>
        <v>448.50000000000006</v>
      </c>
      <c r="W353" s="228"/>
      <c r="X353" s="228"/>
      <c r="Y353" s="228"/>
      <c r="AG353" t="s">
        <v>164</v>
      </c>
    </row>
    <row r="354" spans="1:60" ht="22.5" outlineLevel="1" x14ac:dyDescent="0.2">
      <c r="A354" s="236">
        <v>83</v>
      </c>
      <c r="B354" s="237" t="s">
        <v>177</v>
      </c>
      <c r="C354" s="248" t="s">
        <v>178</v>
      </c>
      <c r="D354" s="238" t="s">
        <v>167</v>
      </c>
      <c r="E354" s="239">
        <v>77.8</v>
      </c>
      <c r="F354" s="240"/>
      <c r="G354" s="241">
        <f>ROUND(E354*F354,2)</f>
        <v>0</v>
      </c>
      <c r="H354" s="240"/>
      <c r="I354" s="241">
        <f>ROUND(E354*H354,2)</f>
        <v>0</v>
      </c>
      <c r="J354" s="240"/>
      <c r="K354" s="241">
        <f>ROUND(E354*J354,2)</f>
        <v>0</v>
      </c>
      <c r="L354" s="241">
        <v>21</v>
      </c>
      <c r="M354" s="241">
        <f>G354*(1+L354/100)</f>
        <v>0</v>
      </c>
      <c r="N354" s="239">
        <v>0</v>
      </c>
      <c r="O354" s="239">
        <f>ROUND(E354*N354,2)</f>
        <v>0</v>
      </c>
      <c r="P354" s="239">
        <v>0.33</v>
      </c>
      <c r="Q354" s="239">
        <f>ROUND(E354*P354,2)</f>
        <v>25.67</v>
      </c>
      <c r="R354" s="241" t="s">
        <v>168</v>
      </c>
      <c r="S354" s="241" t="s">
        <v>169</v>
      </c>
      <c r="T354" s="242" t="s">
        <v>169</v>
      </c>
      <c r="U354" s="220">
        <v>0.52649999999999997</v>
      </c>
      <c r="V354" s="220">
        <f>ROUND(E354*U354,2)</f>
        <v>40.96</v>
      </c>
      <c r="W354" s="220"/>
      <c r="X354" s="220" t="s">
        <v>170</v>
      </c>
      <c r="Y354" s="220" t="s">
        <v>171</v>
      </c>
      <c r="Z354" s="210"/>
      <c r="AA354" s="210"/>
      <c r="AB354" s="210"/>
      <c r="AC354" s="210"/>
      <c r="AD354" s="210"/>
      <c r="AE354" s="210"/>
      <c r="AF354" s="210"/>
      <c r="AG354" s="210" t="s">
        <v>172</v>
      </c>
      <c r="AH354" s="210"/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2" x14ac:dyDescent="0.2">
      <c r="A355" s="217"/>
      <c r="B355" s="218"/>
      <c r="C355" s="249" t="s">
        <v>487</v>
      </c>
      <c r="D355" s="243"/>
      <c r="E355" s="243"/>
      <c r="F355" s="243"/>
      <c r="G355" s="243"/>
      <c r="H355" s="220"/>
      <c r="I355" s="220"/>
      <c r="J355" s="220"/>
      <c r="K355" s="220"/>
      <c r="L355" s="220"/>
      <c r="M355" s="220"/>
      <c r="N355" s="219"/>
      <c r="O355" s="219"/>
      <c r="P355" s="219"/>
      <c r="Q355" s="219"/>
      <c r="R355" s="220"/>
      <c r="S355" s="220"/>
      <c r="T355" s="220"/>
      <c r="U355" s="220"/>
      <c r="V355" s="220"/>
      <c r="W355" s="220"/>
      <c r="X355" s="220"/>
      <c r="Y355" s="220"/>
      <c r="Z355" s="210"/>
      <c r="AA355" s="210"/>
      <c r="AB355" s="210"/>
      <c r="AC355" s="210"/>
      <c r="AD355" s="210"/>
      <c r="AE355" s="210"/>
      <c r="AF355" s="210"/>
      <c r="AG355" s="210" t="s">
        <v>174</v>
      </c>
      <c r="AH355" s="210"/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3" x14ac:dyDescent="0.2">
      <c r="A356" s="217"/>
      <c r="B356" s="218"/>
      <c r="C356" s="252" t="s">
        <v>173</v>
      </c>
      <c r="D356" s="246"/>
      <c r="E356" s="246"/>
      <c r="F356" s="246"/>
      <c r="G356" s="246"/>
      <c r="H356" s="220"/>
      <c r="I356" s="220"/>
      <c r="J356" s="220"/>
      <c r="K356" s="220"/>
      <c r="L356" s="220"/>
      <c r="M356" s="220"/>
      <c r="N356" s="219"/>
      <c r="O356" s="219"/>
      <c r="P356" s="219"/>
      <c r="Q356" s="219"/>
      <c r="R356" s="220"/>
      <c r="S356" s="220"/>
      <c r="T356" s="220"/>
      <c r="U356" s="220"/>
      <c r="V356" s="220"/>
      <c r="W356" s="220"/>
      <c r="X356" s="220"/>
      <c r="Y356" s="220"/>
      <c r="Z356" s="210"/>
      <c r="AA356" s="210"/>
      <c r="AB356" s="210"/>
      <c r="AC356" s="210"/>
      <c r="AD356" s="210"/>
      <c r="AE356" s="210"/>
      <c r="AF356" s="210"/>
      <c r="AG356" s="210" t="s">
        <v>174</v>
      </c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2" x14ac:dyDescent="0.2">
      <c r="A357" s="217"/>
      <c r="B357" s="218"/>
      <c r="C357" s="250" t="s">
        <v>488</v>
      </c>
      <c r="D357" s="224"/>
      <c r="E357" s="225">
        <v>77.8</v>
      </c>
      <c r="F357" s="220"/>
      <c r="G357" s="220"/>
      <c r="H357" s="220"/>
      <c r="I357" s="220"/>
      <c r="J357" s="220"/>
      <c r="K357" s="220"/>
      <c r="L357" s="220"/>
      <c r="M357" s="220"/>
      <c r="N357" s="219"/>
      <c r="O357" s="219"/>
      <c r="P357" s="219"/>
      <c r="Q357" s="219"/>
      <c r="R357" s="220"/>
      <c r="S357" s="220"/>
      <c r="T357" s="220"/>
      <c r="U357" s="220"/>
      <c r="V357" s="220"/>
      <c r="W357" s="220"/>
      <c r="X357" s="220"/>
      <c r="Y357" s="220"/>
      <c r="Z357" s="210"/>
      <c r="AA357" s="210"/>
      <c r="AB357" s="210"/>
      <c r="AC357" s="210"/>
      <c r="AD357" s="210"/>
      <c r="AE357" s="210"/>
      <c r="AF357" s="210"/>
      <c r="AG357" s="210" t="s">
        <v>176</v>
      </c>
      <c r="AH357" s="210">
        <v>0</v>
      </c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ht="22.5" outlineLevel="1" x14ac:dyDescent="0.2">
      <c r="A358" s="236">
        <v>84</v>
      </c>
      <c r="B358" s="237" t="s">
        <v>489</v>
      </c>
      <c r="C358" s="248" t="s">
        <v>490</v>
      </c>
      <c r="D358" s="238" t="s">
        <v>167</v>
      </c>
      <c r="E358" s="239">
        <v>15.9</v>
      </c>
      <c r="F358" s="240"/>
      <c r="G358" s="241">
        <f>ROUND(E358*F358,2)</f>
        <v>0</v>
      </c>
      <c r="H358" s="240"/>
      <c r="I358" s="241">
        <f>ROUND(E358*H358,2)</f>
        <v>0</v>
      </c>
      <c r="J358" s="240"/>
      <c r="K358" s="241">
        <f>ROUND(E358*J358,2)</f>
        <v>0</v>
      </c>
      <c r="L358" s="241">
        <v>21</v>
      </c>
      <c r="M358" s="241">
        <f>G358*(1+L358/100)</f>
        <v>0</v>
      </c>
      <c r="N358" s="239">
        <v>0</v>
      </c>
      <c r="O358" s="239">
        <f>ROUND(E358*N358,2)</f>
        <v>0</v>
      </c>
      <c r="P358" s="239">
        <v>0.66</v>
      </c>
      <c r="Q358" s="239">
        <f>ROUND(E358*P358,2)</f>
        <v>10.49</v>
      </c>
      <c r="R358" s="241" t="s">
        <v>168</v>
      </c>
      <c r="S358" s="241" t="s">
        <v>169</v>
      </c>
      <c r="T358" s="242" t="s">
        <v>169</v>
      </c>
      <c r="U358" s="220">
        <v>1.0529999999999999</v>
      </c>
      <c r="V358" s="220">
        <f>ROUND(E358*U358,2)</f>
        <v>16.739999999999998</v>
      </c>
      <c r="W358" s="220"/>
      <c r="X358" s="220" t="s">
        <v>170</v>
      </c>
      <c r="Y358" s="220" t="s">
        <v>171</v>
      </c>
      <c r="Z358" s="210"/>
      <c r="AA358" s="210"/>
      <c r="AB358" s="210"/>
      <c r="AC358" s="210"/>
      <c r="AD358" s="210"/>
      <c r="AE358" s="210"/>
      <c r="AF358" s="210"/>
      <c r="AG358" s="210" t="s">
        <v>172</v>
      </c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2" x14ac:dyDescent="0.2">
      <c r="A359" s="217"/>
      <c r="B359" s="218"/>
      <c r="C359" s="249" t="s">
        <v>491</v>
      </c>
      <c r="D359" s="243"/>
      <c r="E359" s="243"/>
      <c r="F359" s="243"/>
      <c r="G359" s="243"/>
      <c r="H359" s="220"/>
      <c r="I359" s="220"/>
      <c r="J359" s="220"/>
      <c r="K359" s="220"/>
      <c r="L359" s="220"/>
      <c r="M359" s="220"/>
      <c r="N359" s="219"/>
      <c r="O359" s="219"/>
      <c r="P359" s="219"/>
      <c r="Q359" s="219"/>
      <c r="R359" s="220"/>
      <c r="S359" s="220"/>
      <c r="T359" s="220"/>
      <c r="U359" s="220"/>
      <c r="V359" s="220"/>
      <c r="W359" s="220"/>
      <c r="X359" s="220"/>
      <c r="Y359" s="220"/>
      <c r="Z359" s="210"/>
      <c r="AA359" s="210"/>
      <c r="AB359" s="210"/>
      <c r="AC359" s="210"/>
      <c r="AD359" s="210"/>
      <c r="AE359" s="210"/>
      <c r="AF359" s="210"/>
      <c r="AG359" s="210" t="s">
        <v>174</v>
      </c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3" x14ac:dyDescent="0.2">
      <c r="A360" s="217"/>
      <c r="B360" s="218"/>
      <c r="C360" s="252" t="s">
        <v>173</v>
      </c>
      <c r="D360" s="246"/>
      <c r="E360" s="246"/>
      <c r="F360" s="246"/>
      <c r="G360" s="246"/>
      <c r="H360" s="220"/>
      <c r="I360" s="220"/>
      <c r="J360" s="220"/>
      <c r="K360" s="220"/>
      <c r="L360" s="220"/>
      <c r="M360" s="220"/>
      <c r="N360" s="219"/>
      <c r="O360" s="219"/>
      <c r="P360" s="219"/>
      <c r="Q360" s="219"/>
      <c r="R360" s="220"/>
      <c r="S360" s="220"/>
      <c r="T360" s="220"/>
      <c r="U360" s="220"/>
      <c r="V360" s="220"/>
      <c r="W360" s="220"/>
      <c r="X360" s="220"/>
      <c r="Y360" s="220"/>
      <c r="Z360" s="210"/>
      <c r="AA360" s="210"/>
      <c r="AB360" s="210"/>
      <c r="AC360" s="210"/>
      <c r="AD360" s="210"/>
      <c r="AE360" s="210"/>
      <c r="AF360" s="210"/>
      <c r="AG360" s="210" t="s">
        <v>174</v>
      </c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2" x14ac:dyDescent="0.2">
      <c r="A361" s="217"/>
      <c r="B361" s="218"/>
      <c r="C361" s="250" t="s">
        <v>492</v>
      </c>
      <c r="D361" s="224"/>
      <c r="E361" s="225">
        <v>15.9</v>
      </c>
      <c r="F361" s="220"/>
      <c r="G361" s="220"/>
      <c r="H361" s="220"/>
      <c r="I361" s="220"/>
      <c r="J361" s="220"/>
      <c r="K361" s="220"/>
      <c r="L361" s="220"/>
      <c r="M361" s="220"/>
      <c r="N361" s="219"/>
      <c r="O361" s="219"/>
      <c r="P361" s="219"/>
      <c r="Q361" s="219"/>
      <c r="R361" s="220"/>
      <c r="S361" s="220"/>
      <c r="T361" s="220"/>
      <c r="U361" s="220"/>
      <c r="V361" s="220"/>
      <c r="W361" s="220"/>
      <c r="X361" s="220"/>
      <c r="Y361" s="220"/>
      <c r="Z361" s="210"/>
      <c r="AA361" s="210"/>
      <c r="AB361" s="210"/>
      <c r="AC361" s="210"/>
      <c r="AD361" s="210"/>
      <c r="AE361" s="210"/>
      <c r="AF361" s="210"/>
      <c r="AG361" s="210" t="s">
        <v>176</v>
      </c>
      <c r="AH361" s="210">
        <v>0</v>
      </c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ht="22.5" outlineLevel="1" x14ac:dyDescent="0.2">
      <c r="A362" s="236">
        <v>85</v>
      </c>
      <c r="B362" s="237" t="s">
        <v>493</v>
      </c>
      <c r="C362" s="248" t="s">
        <v>494</v>
      </c>
      <c r="D362" s="238" t="s">
        <v>212</v>
      </c>
      <c r="E362" s="239">
        <v>5.8</v>
      </c>
      <c r="F362" s="240"/>
      <c r="G362" s="241">
        <f>ROUND(E362*F362,2)</f>
        <v>0</v>
      </c>
      <c r="H362" s="240"/>
      <c r="I362" s="241">
        <f>ROUND(E362*H362,2)</f>
        <v>0</v>
      </c>
      <c r="J362" s="240"/>
      <c r="K362" s="241">
        <f>ROUND(E362*J362,2)</f>
        <v>0</v>
      </c>
      <c r="L362" s="241">
        <v>21</v>
      </c>
      <c r="M362" s="241">
        <f>G362*(1+L362/100)</f>
        <v>0</v>
      </c>
      <c r="N362" s="239">
        <v>7.4099999999999999E-3</v>
      </c>
      <c r="O362" s="239">
        <f>ROUND(E362*N362,2)</f>
        <v>0.04</v>
      </c>
      <c r="P362" s="239">
        <v>2.1</v>
      </c>
      <c r="Q362" s="239">
        <f>ROUND(E362*P362,2)</f>
        <v>12.18</v>
      </c>
      <c r="R362" s="241" t="s">
        <v>495</v>
      </c>
      <c r="S362" s="241" t="s">
        <v>169</v>
      </c>
      <c r="T362" s="242" t="s">
        <v>169</v>
      </c>
      <c r="U362" s="220">
        <v>7.476</v>
      </c>
      <c r="V362" s="220">
        <f>ROUND(E362*U362,2)</f>
        <v>43.36</v>
      </c>
      <c r="W362" s="220"/>
      <c r="X362" s="220" t="s">
        <v>170</v>
      </c>
      <c r="Y362" s="220" t="s">
        <v>171</v>
      </c>
      <c r="Z362" s="210"/>
      <c r="AA362" s="210"/>
      <c r="AB362" s="210"/>
      <c r="AC362" s="210"/>
      <c r="AD362" s="210"/>
      <c r="AE362" s="210"/>
      <c r="AF362" s="210"/>
      <c r="AG362" s="210" t="s">
        <v>172</v>
      </c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ht="22.5" outlineLevel="2" x14ac:dyDescent="0.2">
      <c r="A363" s="217"/>
      <c r="B363" s="218"/>
      <c r="C363" s="251" t="s">
        <v>496</v>
      </c>
      <c r="D363" s="245"/>
      <c r="E363" s="245"/>
      <c r="F363" s="245"/>
      <c r="G363" s="245"/>
      <c r="H363" s="220"/>
      <c r="I363" s="220"/>
      <c r="J363" s="220"/>
      <c r="K363" s="220"/>
      <c r="L363" s="220"/>
      <c r="M363" s="220"/>
      <c r="N363" s="219"/>
      <c r="O363" s="219"/>
      <c r="P363" s="219"/>
      <c r="Q363" s="219"/>
      <c r="R363" s="220"/>
      <c r="S363" s="220"/>
      <c r="T363" s="220"/>
      <c r="U363" s="220"/>
      <c r="V363" s="220"/>
      <c r="W363" s="220"/>
      <c r="X363" s="220"/>
      <c r="Y363" s="220"/>
      <c r="Z363" s="210"/>
      <c r="AA363" s="210"/>
      <c r="AB363" s="210"/>
      <c r="AC363" s="210"/>
      <c r="AD363" s="210"/>
      <c r="AE363" s="210"/>
      <c r="AF363" s="210"/>
      <c r="AG363" s="210" t="s">
        <v>190</v>
      </c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44" t="str">
        <f>C363</f>
        <v>nebo panelů železobetonových prefabrikovaných s dutinami, včetně pomocného lešení o výšce podlahy do 1900 mm a pro zatížení do 1,5 kPa  (150 kg/m2),</v>
      </c>
      <c r="BB363" s="210"/>
      <c r="BC363" s="210"/>
      <c r="BD363" s="210"/>
      <c r="BE363" s="210"/>
      <c r="BF363" s="210"/>
      <c r="BG363" s="210"/>
      <c r="BH363" s="210"/>
    </row>
    <row r="364" spans="1:60" outlineLevel="2" x14ac:dyDescent="0.2">
      <c r="A364" s="217"/>
      <c r="B364" s="218"/>
      <c r="C364" s="252" t="s">
        <v>497</v>
      </c>
      <c r="D364" s="246"/>
      <c r="E364" s="246"/>
      <c r="F364" s="246"/>
      <c r="G364" s="246"/>
      <c r="H364" s="220"/>
      <c r="I364" s="220"/>
      <c r="J364" s="220"/>
      <c r="K364" s="220"/>
      <c r="L364" s="220"/>
      <c r="M364" s="220"/>
      <c r="N364" s="219"/>
      <c r="O364" s="219"/>
      <c r="P364" s="219"/>
      <c r="Q364" s="219"/>
      <c r="R364" s="220"/>
      <c r="S364" s="220"/>
      <c r="T364" s="220"/>
      <c r="U364" s="220"/>
      <c r="V364" s="220"/>
      <c r="W364" s="220"/>
      <c r="X364" s="220"/>
      <c r="Y364" s="220"/>
      <c r="Z364" s="210"/>
      <c r="AA364" s="210"/>
      <c r="AB364" s="210"/>
      <c r="AC364" s="210"/>
      <c r="AD364" s="210"/>
      <c r="AE364" s="210"/>
      <c r="AF364" s="210"/>
      <c r="AG364" s="210" t="s">
        <v>174</v>
      </c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3" x14ac:dyDescent="0.2">
      <c r="A365" s="217"/>
      <c r="B365" s="218"/>
      <c r="C365" s="252" t="s">
        <v>173</v>
      </c>
      <c r="D365" s="246"/>
      <c r="E365" s="246"/>
      <c r="F365" s="246"/>
      <c r="G365" s="246"/>
      <c r="H365" s="220"/>
      <c r="I365" s="220"/>
      <c r="J365" s="220"/>
      <c r="K365" s="220"/>
      <c r="L365" s="220"/>
      <c r="M365" s="220"/>
      <c r="N365" s="219"/>
      <c r="O365" s="219"/>
      <c r="P365" s="219"/>
      <c r="Q365" s="219"/>
      <c r="R365" s="220"/>
      <c r="S365" s="220"/>
      <c r="T365" s="220"/>
      <c r="U365" s="220"/>
      <c r="V365" s="220"/>
      <c r="W365" s="220"/>
      <c r="X365" s="220"/>
      <c r="Y365" s="220"/>
      <c r="Z365" s="210"/>
      <c r="AA365" s="210"/>
      <c r="AB365" s="210"/>
      <c r="AC365" s="210"/>
      <c r="AD365" s="210"/>
      <c r="AE365" s="210"/>
      <c r="AF365" s="210"/>
      <c r="AG365" s="210" t="s">
        <v>174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2" x14ac:dyDescent="0.2">
      <c r="A366" s="217"/>
      <c r="B366" s="218"/>
      <c r="C366" s="250" t="s">
        <v>498</v>
      </c>
      <c r="D366" s="224"/>
      <c r="E366" s="225">
        <v>5.8</v>
      </c>
      <c r="F366" s="220"/>
      <c r="G366" s="220"/>
      <c r="H366" s="220"/>
      <c r="I366" s="220"/>
      <c r="J366" s="220"/>
      <c r="K366" s="220"/>
      <c r="L366" s="220"/>
      <c r="M366" s="220"/>
      <c r="N366" s="219"/>
      <c r="O366" s="219"/>
      <c r="P366" s="219"/>
      <c r="Q366" s="219"/>
      <c r="R366" s="220"/>
      <c r="S366" s="220"/>
      <c r="T366" s="220"/>
      <c r="U366" s="220"/>
      <c r="V366" s="220"/>
      <c r="W366" s="220"/>
      <c r="X366" s="220"/>
      <c r="Y366" s="220"/>
      <c r="Z366" s="210"/>
      <c r="AA366" s="210"/>
      <c r="AB366" s="210"/>
      <c r="AC366" s="210"/>
      <c r="AD366" s="210"/>
      <c r="AE366" s="210"/>
      <c r="AF366" s="210"/>
      <c r="AG366" s="210" t="s">
        <v>176</v>
      </c>
      <c r="AH366" s="210">
        <v>0</v>
      </c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1" x14ac:dyDescent="0.2">
      <c r="A367" s="236">
        <v>86</v>
      </c>
      <c r="B367" s="237" t="s">
        <v>499</v>
      </c>
      <c r="C367" s="248" t="s">
        <v>500</v>
      </c>
      <c r="D367" s="238" t="s">
        <v>302</v>
      </c>
      <c r="E367" s="239">
        <v>67</v>
      </c>
      <c r="F367" s="240"/>
      <c r="G367" s="241">
        <f>ROUND(E367*F367,2)</f>
        <v>0</v>
      </c>
      <c r="H367" s="240"/>
      <c r="I367" s="241">
        <f>ROUND(E367*H367,2)</f>
        <v>0</v>
      </c>
      <c r="J367" s="240"/>
      <c r="K367" s="241">
        <f>ROUND(E367*J367,2)</f>
        <v>0</v>
      </c>
      <c r="L367" s="241">
        <v>21</v>
      </c>
      <c r="M367" s="241">
        <f>G367*(1+L367/100)</f>
        <v>0</v>
      </c>
      <c r="N367" s="239">
        <v>0</v>
      </c>
      <c r="O367" s="239">
        <f>ROUND(E367*N367,2)</f>
        <v>0</v>
      </c>
      <c r="P367" s="239">
        <v>8.5999999999999993E-2</v>
      </c>
      <c r="Q367" s="239">
        <f>ROUND(E367*P367,2)</f>
        <v>5.76</v>
      </c>
      <c r="R367" s="241" t="s">
        <v>495</v>
      </c>
      <c r="S367" s="241" t="s">
        <v>169</v>
      </c>
      <c r="T367" s="242" t="s">
        <v>169</v>
      </c>
      <c r="U367" s="220">
        <v>0.83499999999999996</v>
      </c>
      <c r="V367" s="220">
        <f>ROUND(E367*U367,2)</f>
        <v>55.95</v>
      </c>
      <c r="W367" s="220"/>
      <c r="X367" s="220" t="s">
        <v>170</v>
      </c>
      <c r="Y367" s="220" t="s">
        <v>171</v>
      </c>
      <c r="Z367" s="210"/>
      <c r="AA367" s="210"/>
      <c r="AB367" s="210"/>
      <c r="AC367" s="210"/>
      <c r="AD367" s="210"/>
      <c r="AE367" s="210"/>
      <c r="AF367" s="210"/>
      <c r="AG367" s="210" t="s">
        <v>172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ht="22.5" outlineLevel="2" x14ac:dyDescent="0.2">
      <c r="A368" s="217"/>
      <c r="B368" s="218"/>
      <c r="C368" s="251" t="s">
        <v>501</v>
      </c>
      <c r="D368" s="245"/>
      <c r="E368" s="245"/>
      <c r="F368" s="245"/>
      <c r="G368" s="245"/>
      <c r="H368" s="220"/>
      <c r="I368" s="220"/>
      <c r="J368" s="220"/>
      <c r="K368" s="220"/>
      <c r="L368" s="220"/>
      <c r="M368" s="220"/>
      <c r="N368" s="219"/>
      <c r="O368" s="219"/>
      <c r="P368" s="219"/>
      <c r="Q368" s="219"/>
      <c r="R368" s="220"/>
      <c r="S368" s="220"/>
      <c r="T368" s="220"/>
      <c r="U368" s="220"/>
      <c r="V368" s="220"/>
      <c r="W368" s="220"/>
      <c r="X368" s="220"/>
      <c r="Y368" s="220"/>
      <c r="Z368" s="210"/>
      <c r="AA368" s="210"/>
      <c r="AB368" s="210"/>
      <c r="AC368" s="210"/>
      <c r="AD368" s="210"/>
      <c r="AE368" s="210"/>
      <c r="AF368" s="210"/>
      <c r="AG368" s="210" t="s">
        <v>190</v>
      </c>
      <c r="AH368" s="210"/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44" t="str">
        <f>C368</f>
        <v>kanálů, šachet a žump, manipulace s deskami do vzdálenosti 8 m od osy kanálu, očištění nebo vysekání betonu kolem závěsných ok pro zachycení háků zvedacího mechanizmu,</v>
      </c>
      <c r="BB368" s="210"/>
      <c r="BC368" s="210"/>
      <c r="BD368" s="210"/>
      <c r="BE368" s="210"/>
      <c r="BF368" s="210"/>
      <c r="BG368" s="210"/>
      <c r="BH368" s="210"/>
    </row>
    <row r="369" spans="1:60" outlineLevel="2" x14ac:dyDescent="0.2">
      <c r="A369" s="217"/>
      <c r="B369" s="218"/>
      <c r="C369" s="252" t="s">
        <v>502</v>
      </c>
      <c r="D369" s="246"/>
      <c r="E369" s="246"/>
      <c r="F369" s="246"/>
      <c r="G369" s="246"/>
      <c r="H369" s="220"/>
      <c r="I369" s="220"/>
      <c r="J369" s="220"/>
      <c r="K369" s="220"/>
      <c r="L369" s="220"/>
      <c r="M369" s="220"/>
      <c r="N369" s="219"/>
      <c r="O369" s="219"/>
      <c r="P369" s="219"/>
      <c r="Q369" s="219"/>
      <c r="R369" s="220"/>
      <c r="S369" s="220"/>
      <c r="T369" s="220"/>
      <c r="U369" s="220"/>
      <c r="V369" s="220"/>
      <c r="W369" s="220"/>
      <c r="X369" s="220"/>
      <c r="Y369" s="220"/>
      <c r="Z369" s="210"/>
      <c r="AA369" s="210"/>
      <c r="AB369" s="210"/>
      <c r="AC369" s="210"/>
      <c r="AD369" s="210"/>
      <c r="AE369" s="210"/>
      <c r="AF369" s="210"/>
      <c r="AG369" s="210" t="s">
        <v>174</v>
      </c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3" x14ac:dyDescent="0.2">
      <c r="A370" s="217"/>
      <c r="B370" s="218"/>
      <c r="C370" s="252" t="s">
        <v>378</v>
      </c>
      <c r="D370" s="246"/>
      <c r="E370" s="246"/>
      <c r="F370" s="246"/>
      <c r="G370" s="246"/>
      <c r="H370" s="220"/>
      <c r="I370" s="220"/>
      <c r="J370" s="220"/>
      <c r="K370" s="220"/>
      <c r="L370" s="220"/>
      <c r="M370" s="220"/>
      <c r="N370" s="219"/>
      <c r="O370" s="219"/>
      <c r="P370" s="219"/>
      <c r="Q370" s="219"/>
      <c r="R370" s="220"/>
      <c r="S370" s="220"/>
      <c r="T370" s="220"/>
      <c r="U370" s="220"/>
      <c r="V370" s="220"/>
      <c r="W370" s="220"/>
      <c r="X370" s="220"/>
      <c r="Y370" s="220"/>
      <c r="Z370" s="210"/>
      <c r="AA370" s="210"/>
      <c r="AB370" s="210"/>
      <c r="AC370" s="210"/>
      <c r="AD370" s="210"/>
      <c r="AE370" s="210"/>
      <c r="AF370" s="210"/>
      <c r="AG370" s="210" t="s">
        <v>174</v>
      </c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2" x14ac:dyDescent="0.2">
      <c r="A371" s="217"/>
      <c r="B371" s="218"/>
      <c r="C371" s="250" t="s">
        <v>503</v>
      </c>
      <c r="D371" s="224"/>
      <c r="E371" s="225">
        <v>67</v>
      </c>
      <c r="F371" s="220"/>
      <c r="G371" s="220"/>
      <c r="H371" s="220"/>
      <c r="I371" s="220"/>
      <c r="J371" s="220"/>
      <c r="K371" s="220"/>
      <c r="L371" s="220"/>
      <c r="M371" s="220"/>
      <c r="N371" s="219"/>
      <c r="O371" s="219"/>
      <c r="P371" s="219"/>
      <c r="Q371" s="219"/>
      <c r="R371" s="220"/>
      <c r="S371" s="220"/>
      <c r="T371" s="220"/>
      <c r="U371" s="220"/>
      <c r="V371" s="220"/>
      <c r="W371" s="220"/>
      <c r="X371" s="220"/>
      <c r="Y371" s="220"/>
      <c r="Z371" s="210"/>
      <c r="AA371" s="210"/>
      <c r="AB371" s="210"/>
      <c r="AC371" s="210"/>
      <c r="AD371" s="210"/>
      <c r="AE371" s="210"/>
      <c r="AF371" s="210"/>
      <c r="AG371" s="210" t="s">
        <v>176</v>
      </c>
      <c r="AH371" s="210">
        <v>0</v>
      </c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1" x14ac:dyDescent="0.2">
      <c r="A372" s="236">
        <v>87</v>
      </c>
      <c r="B372" s="237" t="s">
        <v>504</v>
      </c>
      <c r="C372" s="248" t="s">
        <v>505</v>
      </c>
      <c r="D372" s="238" t="s">
        <v>302</v>
      </c>
      <c r="E372" s="239">
        <v>7.8</v>
      </c>
      <c r="F372" s="240"/>
      <c r="G372" s="241">
        <f>ROUND(E372*F372,2)</f>
        <v>0</v>
      </c>
      <c r="H372" s="240"/>
      <c r="I372" s="241">
        <f>ROUND(E372*H372,2)</f>
        <v>0</v>
      </c>
      <c r="J372" s="240"/>
      <c r="K372" s="241">
        <f>ROUND(E372*J372,2)</f>
        <v>0</v>
      </c>
      <c r="L372" s="241">
        <v>21</v>
      </c>
      <c r="M372" s="241">
        <f>G372*(1+L372/100)</f>
        <v>0</v>
      </c>
      <c r="N372" s="239">
        <v>0</v>
      </c>
      <c r="O372" s="239">
        <f>ROUND(E372*N372,2)</f>
        <v>0</v>
      </c>
      <c r="P372" s="239">
        <v>1.5</v>
      </c>
      <c r="Q372" s="239">
        <f>ROUND(E372*P372,2)</f>
        <v>11.7</v>
      </c>
      <c r="R372" s="241" t="s">
        <v>495</v>
      </c>
      <c r="S372" s="241" t="s">
        <v>169</v>
      </c>
      <c r="T372" s="242" t="s">
        <v>169</v>
      </c>
      <c r="U372" s="220">
        <v>0.66639999999999999</v>
      </c>
      <c r="V372" s="220">
        <f>ROUND(E372*U372,2)</f>
        <v>5.2</v>
      </c>
      <c r="W372" s="220"/>
      <c r="X372" s="220" t="s">
        <v>170</v>
      </c>
      <c r="Y372" s="220" t="s">
        <v>171</v>
      </c>
      <c r="Z372" s="210"/>
      <c r="AA372" s="210"/>
      <c r="AB372" s="210"/>
      <c r="AC372" s="210"/>
      <c r="AD372" s="210"/>
      <c r="AE372" s="210"/>
      <c r="AF372" s="210"/>
      <c r="AG372" s="210" t="s">
        <v>172</v>
      </c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2" x14ac:dyDescent="0.2">
      <c r="A373" s="217"/>
      <c r="B373" s="218"/>
      <c r="C373" s="249" t="s">
        <v>502</v>
      </c>
      <c r="D373" s="243"/>
      <c r="E373" s="243"/>
      <c r="F373" s="243"/>
      <c r="G373" s="243"/>
      <c r="H373" s="220"/>
      <c r="I373" s="220"/>
      <c r="J373" s="220"/>
      <c r="K373" s="220"/>
      <c r="L373" s="220"/>
      <c r="M373" s="220"/>
      <c r="N373" s="219"/>
      <c r="O373" s="219"/>
      <c r="P373" s="219"/>
      <c r="Q373" s="219"/>
      <c r="R373" s="220"/>
      <c r="S373" s="220"/>
      <c r="T373" s="220"/>
      <c r="U373" s="220"/>
      <c r="V373" s="220"/>
      <c r="W373" s="220"/>
      <c r="X373" s="220"/>
      <c r="Y373" s="220"/>
      <c r="Z373" s="210"/>
      <c r="AA373" s="210"/>
      <c r="AB373" s="210"/>
      <c r="AC373" s="210"/>
      <c r="AD373" s="210"/>
      <c r="AE373" s="210"/>
      <c r="AF373" s="210"/>
      <c r="AG373" s="210" t="s">
        <v>174</v>
      </c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3" x14ac:dyDescent="0.2">
      <c r="A374" s="217"/>
      <c r="B374" s="218"/>
      <c r="C374" s="252" t="s">
        <v>378</v>
      </c>
      <c r="D374" s="246"/>
      <c r="E374" s="246"/>
      <c r="F374" s="246"/>
      <c r="G374" s="246"/>
      <c r="H374" s="220"/>
      <c r="I374" s="220"/>
      <c r="J374" s="220"/>
      <c r="K374" s="220"/>
      <c r="L374" s="220"/>
      <c r="M374" s="220"/>
      <c r="N374" s="219"/>
      <c r="O374" s="219"/>
      <c r="P374" s="219"/>
      <c r="Q374" s="219"/>
      <c r="R374" s="220"/>
      <c r="S374" s="220"/>
      <c r="T374" s="220"/>
      <c r="U374" s="220"/>
      <c r="V374" s="220"/>
      <c r="W374" s="220"/>
      <c r="X374" s="220"/>
      <c r="Y374" s="220"/>
      <c r="Z374" s="210"/>
      <c r="AA374" s="210"/>
      <c r="AB374" s="210"/>
      <c r="AC374" s="210"/>
      <c r="AD374" s="210"/>
      <c r="AE374" s="210"/>
      <c r="AF374" s="210"/>
      <c r="AG374" s="210" t="s">
        <v>174</v>
      </c>
      <c r="AH374" s="210"/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2" x14ac:dyDescent="0.2">
      <c r="A375" s="217"/>
      <c r="B375" s="218"/>
      <c r="C375" s="250" t="s">
        <v>506</v>
      </c>
      <c r="D375" s="224"/>
      <c r="E375" s="225">
        <v>7.8</v>
      </c>
      <c r="F375" s="220"/>
      <c r="G375" s="220"/>
      <c r="H375" s="220"/>
      <c r="I375" s="220"/>
      <c r="J375" s="220"/>
      <c r="K375" s="220"/>
      <c r="L375" s="220"/>
      <c r="M375" s="220"/>
      <c r="N375" s="219"/>
      <c r="O375" s="219"/>
      <c r="P375" s="219"/>
      <c r="Q375" s="219"/>
      <c r="R375" s="220"/>
      <c r="S375" s="220"/>
      <c r="T375" s="220"/>
      <c r="U375" s="220"/>
      <c r="V375" s="220"/>
      <c r="W375" s="220"/>
      <c r="X375" s="220"/>
      <c r="Y375" s="220"/>
      <c r="Z375" s="210"/>
      <c r="AA375" s="210"/>
      <c r="AB375" s="210"/>
      <c r="AC375" s="210"/>
      <c r="AD375" s="210"/>
      <c r="AE375" s="210"/>
      <c r="AF375" s="210"/>
      <c r="AG375" s="210" t="s">
        <v>176</v>
      </c>
      <c r="AH375" s="210">
        <v>0</v>
      </c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ht="22.5" outlineLevel="1" x14ac:dyDescent="0.2">
      <c r="A376" s="236">
        <v>88</v>
      </c>
      <c r="B376" s="237" t="s">
        <v>507</v>
      </c>
      <c r="C376" s="248" t="s">
        <v>508</v>
      </c>
      <c r="D376" s="238" t="s">
        <v>212</v>
      </c>
      <c r="E376" s="239">
        <v>7.8</v>
      </c>
      <c r="F376" s="240"/>
      <c r="G376" s="241">
        <f>ROUND(E376*F376,2)</f>
        <v>0</v>
      </c>
      <c r="H376" s="240"/>
      <c r="I376" s="241">
        <f>ROUND(E376*H376,2)</f>
        <v>0</v>
      </c>
      <c r="J376" s="240"/>
      <c r="K376" s="241">
        <f>ROUND(E376*J376,2)</f>
        <v>0</v>
      </c>
      <c r="L376" s="241">
        <v>21</v>
      </c>
      <c r="M376" s="241">
        <f>G376*(1+L376/100)</f>
        <v>0</v>
      </c>
      <c r="N376" s="239">
        <v>0</v>
      </c>
      <c r="O376" s="239">
        <f>ROUND(E376*N376,2)</f>
        <v>0</v>
      </c>
      <c r="P376" s="239">
        <v>2.2000000000000002</v>
      </c>
      <c r="Q376" s="239">
        <f>ROUND(E376*P376,2)</f>
        <v>17.16</v>
      </c>
      <c r="R376" s="241" t="s">
        <v>495</v>
      </c>
      <c r="S376" s="241" t="s">
        <v>169</v>
      </c>
      <c r="T376" s="242" t="s">
        <v>169</v>
      </c>
      <c r="U376" s="220">
        <v>11.05</v>
      </c>
      <c r="V376" s="220">
        <f>ROUND(E376*U376,2)</f>
        <v>86.19</v>
      </c>
      <c r="W376" s="220"/>
      <c r="X376" s="220" t="s">
        <v>170</v>
      </c>
      <c r="Y376" s="220" t="s">
        <v>171</v>
      </c>
      <c r="Z376" s="210"/>
      <c r="AA376" s="210"/>
      <c r="AB376" s="210"/>
      <c r="AC376" s="210"/>
      <c r="AD376" s="210"/>
      <c r="AE376" s="210"/>
      <c r="AF376" s="210"/>
      <c r="AG376" s="210" t="s">
        <v>172</v>
      </c>
      <c r="AH376" s="210"/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2" x14ac:dyDescent="0.2">
      <c r="A377" s="217"/>
      <c r="B377" s="218"/>
      <c r="C377" s="249" t="s">
        <v>509</v>
      </c>
      <c r="D377" s="243"/>
      <c r="E377" s="243"/>
      <c r="F377" s="243"/>
      <c r="G377" s="243"/>
      <c r="H377" s="220"/>
      <c r="I377" s="220"/>
      <c r="J377" s="220"/>
      <c r="K377" s="220"/>
      <c r="L377" s="220"/>
      <c r="M377" s="220"/>
      <c r="N377" s="219"/>
      <c r="O377" s="219"/>
      <c r="P377" s="219"/>
      <c r="Q377" s="219"/>
      <c r="R377" s="220"/>
      <c r="S377" s="220"/>
      <c r="T377" s="220"/>
      <c r="U377" s="220"/>
      <c r="V377" s="220"/>
      <c r="W377" s="220"/>
      <c r="X377" s="220"/>
      <c r="Y377" s="220"/>
      <c r="Z377" s="210"/>
      <c r="AA377" s="210"/>
      <c r="AB377" s="210"/>
      <c r="AC377" s="210"/>
      <c r="AD377" s="210"/>
      <c r="AE377" s="210"/>
      <c r="AF377" s="210"/>
      <c r="AG377" s="210" t="s">
        <v>174</v>
      </c>
      <c r="AH377" s="210"/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3" x14ac:dyDescent="0.2">
      <c r="A378" s="217"/>
      <c r="B378" s="218"/>
      <c r="C378" s="252" t="s">
        <v>173</v>
      </c>
      <c r="D378" s="246"/>
      <c r="E378" s="246"/>
      <c r="F378" s="246"/>
      <c r="G378" s="246"/>
      <c r="H378" s="220"/>
      <c r="I378" s="220"/>
      <c r="J378" s="220"/>
      <c r="K378" s="220"/>
      <c r="L378" s="220"/>
      <c r="M378" s="220"/>
      <c r="N378" s="219"/>
      <c r="O378" s="219"/>
      <c r="P378" s="219"/>
      <c r="Q378" s="219"/>
      <c r="R378" s="220"/>
      <c r="S378" s="220"/>
      <c r="T378" s="220"/>
      <c r="U378" s="220"/>
      <c r="V378" s="220"/>
      <c r="W378" s="220"/>
      <c r="X378" s="220"/>
      <c r="Y378" s="220"/>
      <c r="Z378" s="210"/>
      <c r="AA378" s="210"/>
      <c r="AB378" s="210"/>
      <c r="AC378" s="210"/>
      <c r="AD378" s="210"/>
      <c r="AE378" s="210"/>
      <c r="AF378" s="210"/>
      <c r="AG378" s="210" t="s">
        <v>174</v>
      </c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2" x14ac:dyDescent="0.2">
      <c r="A379" s="217"/>
      <c r="B379" s="218"/>
      <c r="C379" s="250" t="s">
        <v>506</v>
      </c>
      <c r="D379" s="224"/>
      <c r="E379" s="225">
        <v>7.8</v>
      </c>
      <c r="F379" s="220"/>
      <c r="G379" s="220"/>
      <c r="H379" s="220"/>
      <c r="I379" s="220"/>
      <c r="J379" s="220"/>
      <c r="K379" s="220"/>
      <c r="L379" s="220"/>
      <c r="M379" s="220"/>
      <c r="N379" s="219"/>
      <c r="O379" s="219"/>
      <c r="P379" s="219"/>
      <c r="Q379" s="219"/>
      <c r="R379" s="220"/>
      <c r="S379" s="220"/>
      <c r="T379" s="220"/>
      <c r="U379" s="220"/>
      <c r="V379" s="220"/>
      <c r="W379" s="220"/>
      <c r="X379" s="220"/>
      <c r="Y379" s="220"/>
      <c r="Z379" s="210"/>
      <c r="AA379" s="210"/>
      <c r="AB379" s="210"/>
      <c r="AC379" s="210"/>
      <c r="AD379" s="210"/>
      <c r="AE379" s="210"/>
      <c r="AF379" s="210"/>
      <c r="AG379" s="210" t="s">
        <v>176</v>
      </c>
      <c r="AH379" s="210">
        <v>0</v>
      </c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ht="22.5" outlineLevel="1" x14ac:dyDescent="0.2">
      <c r="A380" s="236">
        <v>89</v>
      </c>
      <c r="B380" s="237" t="s">
        <v>510</v>
      </c>
      <c r="C380" s="248" t="s">
        <v>508</v>
      </c>
      <c r="D380" s="238" t="s">
        <v>212</v>
      </c>
      <c r="E380" s="239">
        <v>7.8</v>
      </c>
      <c r="F380" s="240"/>
      <c r="G380" s="241">
        <f>ROUND(E380*F380,2)</f>
        <v>0</v>
      </c>
      <c r="H380" s="240"/>
      <c r="I380" s="241">
        <f>ROUND(E380*H380,2)</f>
        <v>0</v>
      </c>
      <c r="J380" s="240"/>
      <c r="K380" s="241">
        <f>ROUND(E380*J380,2)</f>
        <v>0</v>
      </c>
      <c r="L380" s="241">
        <v>21</v>
      </c>
      <c r="M380" s="241">
        <f>G380*(1+L380/100)</f>
        <v>0</v>
      </c>
      <c r="N380" s="239">
        <v>0</v>
      </c>
      <c r="O380" s="239">
        <f>ROUND(E380*N380,2)</f>
        <v>0</v>
      </c>
      <c r="P380" s="239">
        <v>2.2000000000000002</v>
      </c>
      <c r="Q380" s="239">
        <f>ROUND(E380*P380,2)</f>
        <v>17.16</v>
      </c>
      <c r="R380" s="241" t="s">
        <v>495</v>
      </c>
      <c r="S380" s="241" t="s">
        <v>169</v>
      </c>
      <c r="T380" s="242" t="s">
        <v>169</v>
      </c>
      <c r="U380" s="220">
        <v>10.67</v>
      </c>
      <c r="V380" s="220">
        <f>ROUND(E380*U380,2)</f>
        <v>83.23</v>
      </c>
      <c r="W380" s="220"/>
      <c r="X380" s="220" t="s">
        <v>170</v>
      </c>
      <c r="Y380" s="220" t="s">
        <v>171</v>
      </c>
      <c r="Z380" s="210"/>
      <c r="AA380" s="210"/>
      <c r="AB380" s="210"/>
      <c r="AC380" s="210"/>
      <c r="AD380" s="210"/>
      <c r="AE380" s="210"/>
      <c r="AF380" s="210"/>
      <c r="AG380" s="210" t="s">
        <v>172</v>
      </c>
      <c r="AH380" s="210"/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2" x14ac:dyDescent="0.2">
      <c r="A381" s="217"/>
      <c r="B381" s="218"/>
      <c r="C381" s="249" t="s">
        <v>509</v>
      </c>
      <c r="D381" s="243"/>
      <c r="E381" s="243"/>
      <c r="F381" s="243"/>
      <c r="G381" s="243"/>
      <c r="H381" s="220"/>
      <c r="I381" s="220"/>
      <c r="J381" s="220"/>
      <c r="K381" s="220"/>
      <c r="L381" s="220"/>
      <c r="M381" s="220"/>
      <c r="N381" s="219"/>
      <c r="O381" s="219"/>
      <c r="P381" s="219"/>
      <c r="Q381" s="219"/>
      <c r="R381" s="220"/>
      <c r="S381" s="220"/>
      <c r="T381" s="220"/>
      <c r="U381" s="220"/>
      <c r="V381" s="220"/>
      <c r="W381" s="220"/>
      <c r="X381" s="220"/>
      <c r="Y381" s="220"/>
      <c r="Z381" s="210"/>
      <c r="AA381" s="210"/>
      <c r="AB381" s="210"/>
      <c r="AC381" s="210"/>
      <c r="AD381" s="210"/>
      <c r="AE381" s="210"/>
      <c r="AF381" s="210"/>
      <c r="AG381" s="210" t="s">
        <v>174</v>
      </c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3" x14ac:dyDescent="0.2">
      <c r="A382" s="217"/>
      <c r="B382" s="218"/>
      <c r="C382" s="252" t="s">
        <v>173</v>
      </c>
      <c r="D382" s="246"/>
      <c r="E382" s="246"/>
      <c r="F382" s="246"/>
      <c r="G382" s="246"/>
      <c r="H382" s="220"/>
      <c r="I382" s="220"/>
      <c r="J382" s="220"/>
      <c r="K382" s="220"/>
      <c r="L382" s="220"/>
      <c r="M382" s="220"/>
      <c r="N382" s="219"/>
      <c r="O382" s="219"/>
      <c r="P382" s="219"/>
      <c r="Q382" s="219"/>
      <c r="R382" s="220"/>
      <c r="S382" s="220"/>
      <c r="T382" s="220"/>
      <c r="U382" s="220"/>
      <c r="V382" s="220"/>
      <c r="W382" s="220"/>
      <c r="X382" s="220"/>
      <c r="Y382" s="220"/>
      <c r="Z382" s="210"/>
      <c r="AA382" s="210"/>
      <c r="AB382" s="210"/>
      <c r="AC382" s="210"/>
      <c r="AD382" s="210"/>
      <c r="AE382" s="210"/>
      <c r="AF382" s="210"/>
      <c r="AG382" s="210" t="s">
        <v>174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2" x14ac:dyDescent="0.2">
      <c r="A383" s="217"/>
      <c r="B383" s="218"/>
      <c r="C383" s="250" t="s">
        <v>506</v>
      </c>
      <c r="D383" s="224"/>
      <c r="E383" s="225">
        <v>7.8</v>
      </c>
      <c r="F383" s="220"/>
      <c r="G383" s="220"/>
      <c r="H383" s="220"/>
      <c r="I383" s="220"/>
      <c r="J383" s="220"/>
      <c r="K383" s="220"/>
      <c r="L383" s="220"/>
      <c r="M383" s="220"/>
      <c r="N383" s="219"/>
      <c r="O383" s="219"/>
      <c r="P383" s="219"/>
      <c r="Q383" s="219"/>
      <c r="R383" s="220"/>
      <c r="S383" s="220"/>
      <c r="T383" s="220"/>
      <c r="U383" s="220"/>
      <c r="V383" s="220"/>
      <c r="W383" s="220"/>
      <c r="X383" s="220"/>
      <c r="Y383" s="220"/>
      <c r="Z383" s="210"/>
      <c r="AA383" s="210"/>
      <c r="AB383" s="210"/>
      <c r="AC383" s="210"/>
      <c r="AD383" s="210"/>
      <c r="AE383" s="210"/>
      <c r="AF383" s="210"/>
      <c r="AG383" s="210" t="s">
        <v>176</v>
      </c>
      <c r="AH383" s="210">
        <v>0</v>
      </c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ht="22.5" outlineLevel="1" x14ac:dyDescent="0.2">
      <c r="A384" s="236">
        <v>90</v>
      </c>
      <c r="B384" s="237" t="s">
        <v>511</v>
      </c>
      <c r="C384" s="248" t="s">
        <v>508</v>
      </c>
      <c r="D384" s="238" t="s">
        <v>212</v>
      </c>
      <c r="E384" s="239">
        <v>3.9</v>
      </c>
      <c r="F384" s="240"/>
      <c r="G384" s="241">
        <f>ROUND(E384*F384,2)</f>
        <v>0</v>
      </c>
      <c r="H384" s="240"/>
      <c r="I384" s="241">
        <f>ROUND(E384*H384,2)</f>
        <v>0</v>
      </c>
      <c r="J384" s="240"/>
      <c r="K384" s="241">
        <f>ROUND(E384*J384,2)</f>
        <v>0</v>
      </c>
      <c r="L384" s="241">
        <v>21</v>
      </c>
      <c r="M384" s="241">
        <f>G384*(1+L384/100)</f>
        <v>0</v>
      </c>
      <c r="N384" s="239">
        <v>0</v>
      </c>
      <c r="O384" s="239">
        <f>ROUND(E384*N384,2)</f>
        <v>0</v>
      </c>
      <c r="P384" s="239">
        <v>2.2000000000000002</v>
      </c>
      <c r="Q384" s="239">
        <f>ROUND(E384*P384,2)</f>
        <v>8.58</v>
      </c>
      <c r="R384" s="241" t="s">
        <v>495</v>
      </c>
      <c r="S384" s="241" t="s">
        <v>169</v>
      </c>
      <c r="T384" s="242" t="s">
        <v>169</v>
      </c>
      <c r="U384" s="220">
        <v>5.0750000000000002</v>
      </c>
      <c r="V384" s="220">
        <f>ROUND(E384*U384,2)</f>
        <v>19.79</v>
      </c>
      <c r="W384" s="220"/>
      <c r="X384" s="220" t="s">
        <v>170</v>
      </c>
      <c r="Y384" s="220" t="s">
        <v>171</v>
      </c>
      <c r="Z384" s="210"/>
      <c r="AA384" s="210"/>
      <c r="AB384" s="210"/>
      <c r="AC384" s="210"/>
      <c r="AD384" s="210"/>
      <c r="AE384" s="210"/>
      <c r="AF384" s="210"/>
      <c r="AG384" s="210" t="s">
        <v>172</v>
      </c>
      <c r="AH384" s="210"/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2" x14ac:dyDescent="0.2">
      <c r="A385" s="217"/>
      <c r="B385" s="218"/>
      <c r="C385" s="249" t="s">
        <v>512</v>
      </c>
      <c r="D385" s="243"/>
      <c r="E385" s="243"/>
      <c r="F385" s="243"/>
      <c r="G385" s="243"/>
      <c r="H385" s="220"/>
      <c r="I385" s="220"/>
      <c r="J385" s="220"/>
      <c r="K385" s="220"/>
      <c r="L385" s="220"/>
      <c r="M385" s="220"/>
      <c r="N385" s="219"/>
      <c r="O385" s="219"/>
      <c r="P385" s="219"/>
      <c r="Q385" s="219"/>
      <c r="R385" s="220"/>
      <c r="S385" s="220"/>
      <c r="T385" s="220"/>
      <c r="U385" s="220"/>
      <c r="V385" s="220"/>
      <c r="W385" s="220"/>
      <c r="X385" s="220"/>
      <c r="Y385" s="220"/>
      <c r="Z385" s="210"/>
      <c r="AA385" s="210"/>
      <c r="AB385" s="210"/>
      <c r="AC385" s="210"/>
      <c r="AD385" s="210"/>
      <c r="AE385" s="210"/>
      <c r="AF385" s="210"/>
      <c r="AG385" s="210" t="s">
        <v>174</v>
      </c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3" x14ac:dyDescent="0.2">
      <c r="A386" s="217"/>
      <c r="B386" s="218"/>
      <c r="C386" s="252" t="s">
        <v>173</v>
      </c>
      <c r="D386" s="246"/>
      <c r="E386" s="246"/>
      <c r="F386" s="246"/>
      <c r="G386" s="246"/>
      <c r="H386" s="220"/>
      <c r="I386" s="220"/>
      <c r="J386" s="220"/>
      <c r="K386" s="220"/>
      <c r="L386" s="220"/>
      <c r="M386" s="220"/>
      <c r="N386" s="219"/>
      <c r="O386" s="219"/>
      <c r="P386" s="219"/>
      <c r="Q386" s="219"/>
      <c r="R386" s="220"/>
      <c r="S386" s="220"/>
      <c r="T386" s="220"/>
      <c r="U386" s="220"/>
      <c r="V386" s="220"/>
      <c r="W386" s="220"/>
      <c r="X386" s="220"/>
      <c r="Y386" s="220"/>
      <c r="Z386" s="210"/>
      <c r="AA386" s="210"/>
      <c r="AB386" s="210"/>
      <c r="AC386" s="210"/>
      <c r="AD386" s="210"/>
      <c r="AE386" s="210"/>
      <c r="AF386" s="210"/>
      <c r="AG386" s="210" t="s">
        <v>174</v>
      </c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2" x14ac:dyDescent="0.2">
      <c r="A387" s="217"/>
      <c r="B387" s="218"/>
      <c r="C387" s="250" t="s">
        <v>513</v>
      </c>
      <c r="D387" s="224"/>
      <c r="E387" s="225">
        <v>3.9</v>
      </c>
      <c r="F387" s="220"/>
      <c r="G387" s="220"/>
      <c r="H387" s="220"/>
      <c r="I387" s="220"/>
      <c r="J387" s="220"/>
      <c r="K387" s="220"/>
      <c r="L387" s="220"/>
      <c r="M387" s="220"/>
      <c r="N387" s="219"/>
      <c r="O387" s="219"/>
      <c r="P387" s="219"/>
      <c r="Q387" s="219"/>
      <c r="R387" s="220"/>
      <c r="S387" s="220"/>
      <c r="T387" s="220"/>
      <c r="U387" s="220"/>
      <c r="V387" s="220"/>
      <c r="W387" s="220"/>
      <c r="X387" s="220"/>
      <c r="Y387" s="220"/>
      <c r="Z387" s="210"/>
      <c r="AA387" s="210"/>
      <c r="AB387" s="210"/>
      <c r="AC387" s="210"/>
      <c r="AD387" s="210"/>
      <c r="AE387" s="210"/>
      <c r="AF387" s="210"/>
      <c r="AG387" s="210" t="s">
        <v>176</v>
      </c>
      <c r="AH387" s="210">
        <v>0</v>
      </c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ht="22.5" outlineLevel="1" x14ac:dyDescent="0.2">
      <c r="A388" s="236">
        <v>91</v>
      </c>
      <c r="B388" s="237" t="s">
        <v>514</v>
      </c>
      <c r="C388" s="248" t="s">
        <v>515</v>
      </c>
      <c r="D388" s="238" t="s">
        <v>212</v>
      </c>
      <c r="E388" s="239">
        <v>7.8</v>
      </c>
      <c r="F388" s="240"/>
      <c r="G388" s="241">
        <f>ROUND(E388*F388,2)</f>
        <v>0</v>
      </c>
      <c r="H388" s="240"/>
      <c r="I388" s="241">
        <f>ROUND(E388*H388,2)</f>
        <v>0</v>
      </c>
      <c r="J388" s="240"/>
      <c r="K388" s="241">
        <f>ROUND(E388*J388,2)</f>
        <v>0</v>
      </c>
      <c r="L388" s="241">
        <v>21</v>
      </c>
      <c r="M388" s="241">
        <f>G388*(1+L388/100)</f>
        <v>0</v>
      </c>
      <c r="N388" s="239">
        <v>0</v>
      </c>
      <c r="O388" s="239">
        <f>ROUND(E388*N388,2)</f>
        <v>0</v>
      </c>
      <c r="P388" s="239">
        <v>0</v>
      </c>
      <c r="Q388" s="239">
        <f>ROUND(E388*P388,2)</f>
        <v>0</v>
      </c>
      <c r="R388" s="241" t="s">
        <v>495</v>
      </c>
      <c r="S388" s="241" t="s">
        <v>169</v>
      </c>
      <c r="T388" s="242" t="s">
        <v>169</v>
      </c>
      <c r="U388" s="220">
        <v>4.0289999999999999</v>
      </c>
      <c r="V388" s="220">
        <f>ROUND(E388*U388,2)</f>
        <v>31.43</v>
      </c>
      <c r="W388" s="220"/>
      <c r="X388" s="220" t="s">
        <v>170</v>
      </c>
      <c r="Y388" s="220" t="s">
        <v>171</v>
      </c>
      <c r="Z388" s="210"/>
      <c r="AA388" s="210"/>
      <c r="AB388" s="210"/>
      <c r="AC388" s="210"/>
      <c r="AD388" s="210"/>
      <c r="AE388" s="210"/>
      <c r="AF388" s="210"/>
      <c r="AG388" s="210" t="s">
        <v>172</v>
      </c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2" x14ac:dyDescent="0.2">
      <c r="A389" s="217"/>
      <c r="B389" s="218"/>
      <c r="C389" s="249" t="s">
        <v>509</v>
      </c>
      <c r="D389" s="243"/>
      <c r="E389" s="243"/>
      <c r="F389" s="243"/>
      <c r="G389" s="243"/>
      <c r="H389" s="220"/>
      <c r="I389" s="220"/>
      <c r="J389" s="220"/>
      <c r="K389" s="220"/>
      <c r="L389" s="220"/>
      <c r="M389" s="220"/>
      <c r="N389" s="219"/>
      <c r="O389" s="219"/>
      <c r="P389" s="219"/>
      <c r="Q389" s="219"/>
      <c r="R389" s="220"/>
      <c r="S389" s="220"/>
      <c r="T389" s="220"/>
      <c r="U389" s="220"/>
      <c r="V389" s="220"/>
      <c r="W389" s="220"/>
      <c r="X389" s="220"/>
      <c r="Y389" s="220"/>
      <c r="Z389" s="210"/>
      <c r="AA389" s="210"/>
      <c r="AB389" s="210"/>
      <c r="AC389" s="210"/>
      <c r="AD389" s="210"/>
      <c r="AE389" s="210"/>
      <c r="AF389" s="210"/>
      <c r="AG389" s="210" t="s">
        <v>174</v>
      </c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3" x14ac:dyDescent="0.2">
      <c r="A390" s="217"/>
      <c r="B390" s="218"/>
      <c r="C390" s="252" t="s">
        <v>173</v>
      </c>
      <c r="D390" s="246"/>
      <c r="E390" s="246"/>
      <c r="F390" s="246"/>
      <c r="G390" s="246"/>
      <c r="H390" s="220"/>
      <c r="I390" s="220"/>
      <c r="J390" s="220"/>
      <c r="K390" s="220"/>
      <c r="L390" s="220"/>
      <c r="M390" s="220"/>
      <c r="N390" s="219"/>
      <c r="O390" s="219"/>
      <c r="P390" s="219"/>
      <c r="Q390" s="219"/>
      <c r="R390" s="220"/>
      <c r="S390" s="220"/>
      <c r="T390" s="220"/>
      <c r="U390" s="220"/>
      <c r="V390" s="220"/>
      <c r="W390" s="220"/>
      <c r="X390" s="220"/>
      <c r="Y390" s="220"/>
      <c r="Z390" s="210"/>
      <c r="AA390" s="210"/>
      <c r="AB390" s="210"/>
      <c r="AC390" s="210"/>
      <c r="AD390" s="210"/>
      <c r="AE390" s="210"/>
      <c r="AF390" s="210"/>
      <c r="AG390" s="210" t="s">
        <v>174</v>
      </c>
      <c r="AH390" s="210"/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2" x14ac:dyDescent="0.2">
      <c r="A391" s="217"/>
      <c r="B391" s="218"/>
      <c r="C391" s="250" t="s">
        <v>463</v>
      </c>
      <c r="D391" s="224"/>
      <c r="E391" s="225">
        <v>7.8</v>
      </c>
      <c r="F391" s="220"/>
      <c r="G391" s="220"/>
      <c r="H391" s="220"/>
      <c r="I391" s="220"/>
      <c r="J391" s="220"/>
      <c r="K391" s="220"/>
      <c r="L391" s="220"/>
      <c r="M391" s="220"/>
      <c r="N391" s="219"/>
      <c r="O391" s="219"/>
      <c r="P391" s="219"/>
      <c r="Q391" s="219"/>
      <c r="R391" s="220"/>
      <c r="S391" s="220"/>
      <c r="T391" s="220"/>
      <c r="U391" s="220"/>
      <c r="V391" s="220"/>
      <c r="W391" s="220"/>
      <c r="X391" s="220"/>
      <c r="Y391" s="220"/>
      <c r="Z391" s="210"/>
      <c r="AA391" s="210"/>
      <c r="AB391" s="210"/>
      <c r="AC391" s="210"/>
      <c r="AD391" s="210"/>
      <c r="AE391" s="210"/>
      <c r="AF391" s="210"/>
      <c r="AG391" s="210" t="s">
        <v>176</v>
      </c>
      <c r="AH391" s="210">
        <v>5</v>
      </c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1" x14ac:dyDescent="0.2">
      <c r="A392" s="236">
        <v>92</v>
      </c>
      <c r="B392" s="237" t="s">
        <v>516</v>
      </c>
      <c r="C392" s="248" t="s">
        <v>517</v>
      </c>
      <c r="D392" s="238" t="s">
        <v>167</v>
      </c>
      <c r="E392" s="239">
        <v>70.400000000000006</v>
      </c>
      <c r="F392" s="240"/>
      <c r="G392" s="241">
        <f>ROUND(E392*F392,2)</f>
        <v>0</v>
      </c>
      <c r="H392" s="240"/>
      <c r="I392" s="241">
        <f>ROUND(E392*H392,2)</f>
        <v>0</v>
      </c>
      <c r="J392" s="240"/>
      <c r="K392" s="241">
        <f>ROUND(E392*J392,2)</f>
        <v>0</v>
      </c>
      <c r="L392" s="241">
        <v>21</v>
      </c>
      <c r="M392" s="241">
        <f>G392*(1+L392/100)</f>
        <v>0</v>
      </c>
      <c r="N392" s="239">
        <v>0</v>
      </c>
      <c r="O392" s="239">
        <f>ROUND(E392*N392,2)</f>
        <v>0</v>
      </c>
      <c r="P392" s="239">
        <v>0.02</v>
      </c>
      <c r="Q392" s="239">
        <f>ROUND(E392*P392,2)</f>
        <v>1.41</v>
      </c>
      <c r="R392" s="241" t="s">
        <v>495</v>
      </c>
      <c r="S392" s="241" t="s">
        <v>169</v>
      </c>
      <c r="T392" s="242" t="s">
        <v>169</v>
      </c>
      <c r="U392" s="220">
        <v>0.14699999999999999</v>
      </c>
      <c r="V392" s="220">
        <f>ROUND(E392*U392,2)</f>
        <v>10.35</v>
      </c>
      <c r="W392" s="220"/>
      <c r="X392" s="220" t="s">
        <v>170</v>
      </c>
      <c r="Y392" s="220" t="s">
        <v>171</v>
      </c>
      <c r="Z392" s="210"/>
      <c r="AA392" s="210"/>
      <c r="AB392" s="210"/>
      <c r="AC392" s="210"/>
      <c r="AD392" s="210"/>
      <c r="AE392" s="210"/>
      <c r="AF392" s="210"/>
      <c r="AG392" s="210" t="s">
        <v>172</v>
      </c>
      <c r="AH392" s="210"/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2" x14ac:dyDescent="0.2">
      <c r="A393" s="217"/>
      <c r="B393" s="218"/>
      <c r="C393" s="251" t="s">
        <v>518</v>
      </c>
      <c r="D393" s="245"/>
      <c r="E393" s="245"/>
      <c r="F393" s="245"/>
      <c r="G393" s="245"/>
      <c r="H393" s="220"/>
      <c r="I393" s="220"/>
      <c r="J393" s="220"/>
      <c r="K393" s="220"/>
      <c r="L393" s="220"/>
      <c r="M393" s="220"/>
      <c r="N393" s="219"/>
      <c r="O393" s="219"/>
      <c r="P393" s="219"/>
      <c r="Q393" s="219"/>
      <c r="R393" s="220"/>
      <c r="S393" s="220"/>
      <c r="T393" s="220"/>
      <c r="U393" s="220"/>
      <c r="V393" s="220"/>
      <c r="W393" s="220"/>
      <c r="X393" s="220"/>
      <c r="Y393" s="220"/>
      <c r="Z393" s="210"/>
      <c r="AA393" s="210"/>
      <c r="AB393" s="210"/>
      <c r="AC393" s="210"/>
      <c r="AD393" s="210"/>
      <c r="AE393" s="210"/>
      <c r="AF393" s="210"/>
      <c r="AG393" s="210" t="s">
        <v>190</v>
      </c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2" x14ac:dyDescent="0.2">
      <c r="A394" s="217"/>
      <c r="B394" s="218"/>
      <c r="C394" s="252" t="s">
        <v>519</v>
      </c>
      <c r="D394" s="246"/>
      <c r="E394" s="246"/>
      <c r="F394" s="246"/>
      <c r="G394" s="246"/>
      <c r="H394" s="220"/>
      <c r="I394" s="220"/>
      <c r="J394" s="220"/>
      <c r="K394" s="220"/>
      <c r="L394" s="220"/>
      <c r="M394" s="220"/>
      <c r="N394" s="219"/>
      <c r="O394" s="219"/>
      <c r="P394" s="219"/>
      <c r="Q394" s="219"/>
      <c r="R394" s="220"/>
      <c r="S394" s="220"/>
      <c r="T394" s="220"/>
      <c r="U394" s="220"/>
      <c r="V394" s="220"/>
      <c r="W394" s="220"/>
      <c r="X394" s="220"/>
      <c r="Y394" s="220"/>
      <c r="Z394" s="210"/>
      <c r="AA394" s="210"/>
      <c r="AB394" s="210"/>
      <c r="AC394" s="210"/>
      <c r="AD394" s="210"/>
      <c r="AE394" s="210"/>
      <c r="AF394" s="210"/>
      <c r="AG394" s="210" t="s">
        <v>174</v>
      </c>
      <c r="AH394" s="210"/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3" x14ac:dyDescent="0.2">
      <c r="A395" s="217"/>
      <c r="B395" s="218"/>
      <c r="C395" s="252" t="s">
        <v>173</v>
      </c>
      <c r="D395" s="246"/>
      <c r="E395" s="246"/>
      <c r="F395" s="246"/>
      <c r="G395" s="246"/>
      <c r="H395" s="220"/>
      <c r="I395" s="220"/>
      <c r="J395" s="220"/>
      <c r="K395" s="220"/>
      <c r="L395" s="220"/>
      <c r="M395" s="220"/>
      <c r="N395" s="219"/>
      <c r="O395" s="219"/>
      <c r="P395" s="219"/>
      <c r="Q395" s="219"/>
      <c r="R395" s="220"/>
      <c r="S395" s="220"/>
      <c r="T395" s="220"/>
      <c r="U395" s="220"/>
      <c r="V395" s="220"/>
      <c r="W395" s="220"/>
      <c r="X395" s="220"/>
      <c r="Y395" s="220"/>
      <c r="Z395" s="210"/>
      <c r="AA395" s="210"/>
      <c r="AB395" s="210"/>
      <c r="AC395" s="210"/>
      <c r="AD395" s="210"/>
      <c r="AE395" s="210"/>
      <c r="AF395" s="210"/>
      <c r="AG395" s="210" t="s">
        <v>174</v>
      </c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2" x14ac:dyDescent="0.2">
      <c r="A396" s="217"/>
      <c r="B396" s="218"/>
      <c r="C396" s="250" t="s">
        <v>520</v>
      </c>
      <c r="D396" s="224"/>
      <c r="E396" s="225">
        <v>70.400000000000006</v>
      </c>
      <c r="F396" s="220"/>
      <c r="G396" s="220"/>
      <c r="H396" s="220"/>
      <c r="I396" s="220"/>
      <c r="J396" s="220"/>
      <c r="K396" s="220"/>
      <c r="L396" s="220"/>
      <c r="M396" s="220"/>
      <c r="N396" s="219"/>
      <c r="O396" s="219"/>
      <c r="P396" s="219"/>
      <c r="Q396" s="219"/>
      <c r="R396" s="220"/>
      <c r="S396" s="220"/>
      <c r="T396" s="220"/>
      <c r="U396" s="220"/>
      <c r="V396" s="220"/>
      <c r="W396" s="220"/>
      <c r="X396" s="220"/>
      <c r="Y396" s="220"/>
      <c r="Z396" s="210"/>
      <c r="AA396" s="210"/>
      <c r="AB396" s="210"/>
      <c r="AC396" s="210"/>
      <c r="AD396" s="210"/>
      <c r="AE396" s="210"/>
      <c r="AF396" s="210"/>
      <c r="AG396" s="210" t="s">
        <v>176</v>
      </c>
      <c r="AH396" s="210">
        <v>0</v>
      </c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1" x14ac:dyDescent="0.2">
      <c r="A397" s="236">
        <v>93</v>
      </c>
      <c r="B397" s="237" t="s">
        <v>521</v>
      </c>
      <c r="C397" s="248" t="s">
        <v>522</v>
      </c>
      <c r="D397" s="238" t="s">
        <v>199</v>
      </c>
      <c r="E397" s="239">
        <v>6</v>
      </c>
      <c r="F397" s="240"/>
      <c r="G397" s="241">
        <f>ROUND(E397*F397,2)</f>
        <v>0</v>
      </c>
      <c r="H397" s="240"/>
      <c r="I397" s="241">
        <f>ROUND(E397*H397,2)</f>
        <v>0</v>
      </c>
      <c r="J397" s="240"/>
      <c r="K397" s="241">
        <f>ROUND(E397*J397,2)</f>
        <v>0</v>
      </c>
      <c r="L397" s="241">
        <v>21</v>
      </c>
      <c r="M397" s="241">
        <f>G397*(1+L397/100)</f>
        <v>0</v>
      </c>
      <c r="N397" s="239">
        <v>0</v>
      </c>
      <c r="O397" s="239">
        <f>ROUND(E397*N397,2)</f>
        <v>0</v>
      </c>
      <c r="P397" s="239">
        <v>7.0699999999999999E-3</v>
      </c>
      <c r="Q397" s="239">
        <f>ROUND(E397*P397,2)</f>
        <v>0.04</v>
      </c>
      <c r="R397" s="241" t="s">
        <v>495</v>
      </c>
      <c r="S397" s="241" t="s">
        <v>169</v>
      </c>
      <c r="T397" s="242" t="s">
        <v>169</v>
      </c>
      <c r="U397" s="220">
        <v>2.5499999999999998</v>
      </c>
      <c r="V397" s="220">
        <f>ROUND(E397*U397,2)</f>
        <v>15.3</v>
      </c>
      <c r="W397" s="220"/>
      <c r="X397" s="220" t="s">
        <v>170</v>
      </c>
      <c r="Y397" s="220" t="s">
        <v>171</v>
      </c>
      <c r="Z397" s="210"/>
      <c r="AA397" s="210"/>
      <c r="AB397" s="210"/>
      <c r="AC397" s="210"/>
      <c r="AD397" s="210"/>
      <c r="AE397" s="210"/>
      <c r="AF397" s="210"/>
      <c r="AG397" s="210" t="s">
        <v>172</v>
      </c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2" x14ac:dyDescent="0.2">
      <c r="A398" s="217"/>
      <c r="B398" s="218"/>
      <c r="C398" s="249" t="s">
        <v>377</v>
      </c>
      <c r="D398" s="243"/>
      <c r="E398" s="243"/>
      <c r="F398" s="243"/>
      <c r="G398" s="243"/>
      <c r="H398" s="220"/>
      <c r="I398" s="220"/>
      <c r="J398" s="220"/>
      <c r="K398" s="220"/>
      <c r="L398" s="220"/>
      <c r="M398" s="220"/>
      <c r="N398" s="219"/>
      <c r="O398" s="219"/>
      <c r="P398" s="219"/>
      <c r="Q398" s="219"/>
      <c r="R398" s="220"/>
      <c r="S398" s="220"/>
      <c r="T398" s="220"/>
      <c r="U398" s="220"/>
      <c r="V398" s="220"/>
      <c r="W398" s="220"/>
      <c r="X398" s="220"/>
      <c r="Y398" s="220"/>
      <c r="Z398" s="210"/>
      <c r="AA398" s="210"/>
      <c r="AB398" s="210"/>
      <c r="AC398" s="210"/>
      <c r="AD398" s="210"/>
      <c r="AE398" s="210"/>
      <c r="AF398" s="210"/>
      <c r="AG398" s="210" t="s">
        <v>174</v>
      </c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3" x14ac:dyDescent="0.2">
      <c r="A399" s="217"/>
      <c r="B399" s="218"/>
      <c r="C399" s="252" t="s">
        <v>378</v>
      </c>
      <c r="D399" s="246"/>
      <c r="E399" s="246"/>
      <c r="F399" s="246"/>
      <c r="G399" s="246"/>
      <c r="H399" s="220"/>
      <c r="I399" s="220"/>
      <c r="J399" s="220"/>
      <c r="K399" s="220"/>
      <c r="L399" s="220"/>
      <c r="M399" s="220"/>
      <c r="N399" s="219"/>
      <c r="O399" s="219"/>
      <c r="P399" s="219"/>
      <c r="Q399" s="219"/>
      <c r="R399" s="220"/>
      <c r="S399" s="220"/>
      <c r="T399" s="220"/>
      <c r="U399" s="220"/>
      <c r="V399" s="220"/>
      <c r="W399" s="220"/>
      <c r="X399" s="220"/>
      <c r="Y399" s="220"/>
      <c r="Z399" s="210"/>
      <c r="AA399" s="210"/>
      <c r="AB399" s="210"/>
      <c r="AC399" s="210"/>
      <c r="AD399" s="210"/>
      <c r="AE399" s="210"/>
      <c r="AF399" s="210"/>
      <c r="AG399" s="210" t="s">
        <v>174</v>
      </c>
      <c r="AH399" s="210"/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2" x14ac:dyDescent="0.2">
      <c r="A400" s="217"/>
      <c r="B400" s="218"/>
      <c r="C400" s="250" t="s">
        <v>523</v>
      </c>
      <c r="D400" s="224"/>
      <c r="E400" s="225">
        <v>6</v>
      </c>
      <c r="F400" s="220"/>
      <c r="G400" s="220"/>
      <c r="H400" s="220"/>
      <c r="I400" s="220"/>
      <c r="J400" s="220"/>
      <c r="K400" s="220"/>
      <c r="L400" s="220"/>
      <c r="M400" s="220"/>
      <c r="N400" s="219"/>
      <c r="O400" s="219"/>
      <c r="P400" s="219"/>
      <c r="Q400" s="219"/>
      <c r="R400" s="220"/>
      <c r="S400" s="220"/>
      <c r="T400" s="220"/>
      <c r="U400" s="220"/>
      <c r="V400" s="220"/>
      <c r="W400" s="220"/>
      <c r="X400" s="220"/>
      <c r="Y400" s="220"/>
      <c r="Z400" s="210"/>
      <c r="AA400" s="210"/>
      <c r="AB400" s="210"/>
      <c r="AC400" s="210"/>
      <c r="AD400" s="210"/>
      <c r="AE400" s="210"/>
      <c r="AF400" s="210"/>
      <c r="AG400" s="210" t="s">
        <v>176</v>
      </c>
      <c r="AH400" s="210">
        <v>0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1" x14ac:dyDescent="0.2">
      <c r="A401" s="236">
        <v>94</v>
      </c>
      <c r="B401" s="237" t="s">
        <v>524</v>
      </c>
      <c r="C401" s="248" t="s">
        <v>525</v>
      </c>
      <c r="D401" s="238" t="s">
        <v>526</v>
      </c>
      <c r="E401" s="239">
        <v>30</v>
      </c>
      <c r="F401" s="240"/>
      <c r="G401" s="241">
        <f>ROUND(E401*F401,2)</f>
        <v>0</v>
      </c>
      <c r="H401" s="240"/>
      <c r="I401" s="241">
        <f>ROUND(E401*H401,2)</f>
        <v>0</v>
      </c>
      <c r="J401" s="240"/>
      <c r="K401" s="241">
        <f>ROUND(E401*J401,2)</f>
        <v>0</v>
      </c>
      <c r="L401" s="241">
        <v>21</v>
      </c>
      <c r="M401" s="241">
        <f>G401*(1+L401/100)</f>
        <v>0</v>
      </c>
      <c r="N401" s="239">
        <v>0</v>
      </c>
      <c r="O401" s="239">
        <f>ROUND(E401*N401,2)</f>
        <v>0</v>
      </c>
      <c r="P401" s="239">
        <v>0</v>
      </c>
      <c r="Q401" s="239">
        <f>ROUND(E401*P401,2)</f>
        <v>0</v>
      </c>
      <c r="R401" s="241" t="s">
        <v>495</v>
      </c>
      <c r="S401" s="241" t="s">
        <v>527</v>
      </c>
      <c r="T401" s="242" t="s">
        <v>527</v>
      </c>
      <c r="U401" s="220">
        <v>0</v>
      </c>
      <c r="V401" s="220">
        <f>ROUND(E401*U401,2)</f>
        <v>0</v>
      </c>
      <c r="W401" s="220"/>
      <c r="X401" s="220" t="s">
        <v>170</v>
      </c>
      <c r="Y401" s="220" t="s">
        <v>171</v>
      </c>
      <c r="Z401" s="210"/>
      <c r="AA401" s="210"/>
      <c r="AB401" s="210"/>
      <c r="AC401" s="210"/>
      <c r="AD401" s="210"/>
      <c r="AE401" s="210"/>
      <c r="AF401" s="210"/>
      <c r="AG401" s="210" t="s">
        <v>172</v>
      </c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2" x14ac:dyDescent="0.2">
      <c r="A402" s="217"/>
      <c r="B402" s="218"/>
      <c r="C402" s="250" t="s">
        <v>528</v>
      </c>
      <c r="D402" s="224"/>
      <c r="E402" s="225">
        <v>30</v>
      </c>
      <c r="F402" s="220"/>
      <c r="G402" s="220"/>
      <c r="H402" s="220"/>
      <c r="I402" s="220"/>
      <c r="J402" s="220"/>
      <c r="K402" s="220"/>
      <c r="L402" s="220"/>
      <c r="M402" s="220"/>
      <c r="N402" s="219"/>
      <c r="O402" s="219"/>
      <c r="P402" s="219"/>
      <c r="Q402" s="219"/>
      <c r="R402" s="220"/>
      <c r="S402" s="220"/>
      <c r="T402" s="220"/>
      <c r="U402" s="220"/>
      <c r="V402" s="220"/>
      <c r="W402" s="220"/>
      <c r="X402" s="220"/>
      <c r="Y402" s="220"/>
      <c r="Z402" s="210"/>
      <c r="AA402" s="210"/>
      <c r="AB402" s="210"/>
      <c r="AC402" s="210"/>
      <c r="AD402" s="210"/>
      <c r="AE402" s="210"/>
      <c r="AF402" s="210"/>
      <c r="AG402" s="210" t="s">
        <v>176</v>
      </c>
      <c r="AH402" s="210">
        <v>0</v>
      </c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1" x14ac:dyDescent="0.2">
      <c r="A403" s="236">
        <v>95</v>
      </c>
      <c r="B403" s="237" t="s">
        <v>529</v>
      </c>
      <c r="C403" s="248" t="s">
        <v>530</v>
      </c>
      <c r="D403" s="238" t="s">
        <v>186</v>
      </c>
      <c r="E403" s="239">
        <v>40</v>
      </c>
      <c r="F403" s="240"/>
      <c r="G403" s="241">
        <f>ROUND(E403*F403,2)</f>
        <v>0</v>
      </c>
      <c r="H403" s="240"/>
      <c r="I403" s="241">
        <f>ROUND(E403*H403,2)</f>
        <v>0</v>
      </c>
      <c r="J403" s="240"/>
      <c r="K403" s="241">
        <f>ROUND(E403*J403,2)</f>
        <v>0</v>
      </c>
      <c r="L403" s="241">
        <v>21</v>
      </c>
      <c r="M403" s="241">
        <f>G403*(1+L403/100)</f>
        <v>0</v>
      </c>
      <c r="N403" s="239">
        <v>0</v>
      </c>
      <c r="O403" s="239">
        <f>ROUND(E403*N403,2)</f>
        <v>0</v>
      </c>
      <c r="P403" s="239">
        <v>0</v>
      </c>
      <c r="Q403" s="239">
        <f>ROUND(E403*P403,2)</f>
        <v>0</v>
      </c>
      <c r="R403" s="241" t="s">
        <v>531</v>
      </c>
      <c r="S403" s="241" t="s">
        <v>169</v>
      </c>
      <c r="T403" s="242" t="s">
        <v>169</v>
      </c>
      <c r="U403" s="220">
        <v>1</v>
      </c>
      <c r="V403" s="220">
        <f>ROUND(E403*U403,2)</f>
        <v>40</v>
      </c>
      <c r="W403" s="220"/>
      <c r="X403" s="220" t="s">
        <v>532</v>
      </c>
      <c r="Y403" s="220" t="s">
        <v>171</v>
      </c>
      <c r="Z403" s="210"/>
      <c r="AA403" s="210"/>
      <c r="AB403" s="210"/>
      <c r="AC403" s="210"/>
      <c r="AD403" s="210"/>
      <c r="AE403" s="210"/>
      <c r="AF403" s="210"/>
      <c r="AG403" s="210" t="s">
        <v>533</v>
      </c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2" x14ac:dyDescent="0.2">
      <c r="A404" s="217"/>
      <c r="B404" s="218"/>
      <c r="C404" s="249" t="s">
        <v>534</v>
      </c>
      <c r="D404" s="243"/>
      <c r="E404" s="243"/>
      <c r="F404" s="243"/>
      <c r="G404" s="243"/>
      <c r="H404" s="220"/>
      <c r="I404" s="220"/>
      <c r="J404" s="220"/>
      <c r="K404" s="220"/>
      <c r="L404" s="220"/>
      <c r="M404" s="220"/>
      <c r="N404" s="219"/>
      <c r="O404" s="219"/>
      <c r="P404" s="219"/>
      <c r="Q404" s="219"/>
      <c r="R404" s="220"/>
      <c r="S404" s="220"/>
      <c r="T404" s="220"/>
      <c r="U404" s="220"/>
      <c r="V404" s="220"/>
      <c r="W404" s="220"/>
      <c r="X404" s="220"/>
      <c r="Y404" s="220"/>
      <c r="Z404" s="210"/>
      <c r="AA404" s="210"/>
      <c r="AB404" s="210"/>
      <c r="AC404" s="210"/>
      <c r="AD404" s="210"/>
      <c r="AE404" s="210"/>
      <c r="AF404" s="210"/>
      <c r="AG404" s="210" t="s">
        <v>174</v>
      </c>
      <c r="AH404" s="210"/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outlineLevel="2" x14ac:dyDescent="0.2">
      <c r="A405" s="217"/>
      <c r="B405" s="218"/>
      <c r="C405" s="250" t="s">
        <v>535</v>
      </c>
      <c r="D405" s="224"/>
      <c r="E405" s="225">
        <v>40</v>
      </c>
      <c r="F405" s="220"/>
      <c r="G405" s="220"/>
      <c r="H405" s="220"/>
      <c r="I405" s="220"/>
      <c r="J405" s="220"/>
      <c r="K405" s="220"/>
      <c r="L405" s="220"/>
      <c r="M405" s="220"/>
      <c r="N405" s="219"/>
      <c r="O405" s="219"/>
      <c r="P405" s="219"/>
      <c r="Q405" s="219"/>
      <c r="R405" s="220"/>
      <c r="S405" s="220"/>
      <c r="T405" s="220"/>
      <c r="U405" s="220"/>
      <c r="V405" s="220"/>
      <c r="W405" s="220"/>
      <c r="X405" s="220"/>
      <c r="Y405" s="220"/>
      <c r="Z405" s="210"/>
      <c r="AA405" s="210"/>
      <c r="AB405" s="210"/>
      <c r="AC405" s="210"/>
      <c r="AD405" s="210"/>
      <c r="AE405" s="210"/>
      <c r="AF405" s="210"/>
      <c r="AG405" s="210" t="s">
        <v>176</v>
      </c>
      <c r="AH405" s="210">
        <v>0</v>
      </c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x14ac:dyDescent="0.2">
      <c r="A406" s="229" t="s">
        <v>163</v>
      </c>
      <c r="B406" s="230" t="s">
        <v>96</v>
      </c>
      <c r="C406" s="247" t="s">
        <v>97</v>
      </c>
      <c r="D406" s="231"/>
      <c r="E406" s="232"/>
      <c r="F406" s="233"/>
      <c r="G406" s="233">
        <f>SUMIF(AG407:AG415,"&lt;&gt;NOR",G407:G415)</f>
        <v>0</v>
      </c>
      <c r="H406" s="233"/>
      <c r="I406" s="233">
        <f>SUM(I407:I415)</f>
        <v>0</v>
      </c>
      <c r="J406" s="233"/>
      <c r="K406" s="233">
        <f>SUM(K407:K415)</f>
        <v>0</v>
      </c>
      <c r="L406" s="233"/>
      <c r="M406" s="233">
        <f>SUM(M407:M415)</f>
        <v>0</v>
      </c>
      <c r="N406" s="232"/>
      <c r="O406" s="232">
        <f>SUM(O407:O415)</f>
        <v>0.03</v>
      </c>
      <c r="P406" s="232"/>
      <c r="Q406" s="232">
        <f>SUM(Q407:Q415)</f>
        <v>29.95</v>
      </c>
      <c r="R406" s="233"/>
      <c r="S406" s="233"/>
      <c r="T406" s="234"/>
      <c r="U406" s="228"/>
      <c r="V406" s="228">
        <f>SUM(V407:V415)</f>
        <v>160.79999999999998</v>
      </c>
      <c r="W406" s="228"/>
      <c r="X406" s="228"/>
      <c r="Y406" s="228"/>
      <c r="AG406" t="s">
        <v>164</v>
      </c>
    </row>
    <row r="407" spans="1:60" ht="22.5" outlineLevel="1" x14ac:dyDescent="0.2">
      <c r="A407" s="236">
        <v>96</v>
      </c>
      <c r="B407" s="237" t="s">
        <v>536</v>
      </c>
      <c r="C407" s="248" t="s">
        <v>537</v>
      </c>
      <c r="D407" s="238" t="s">
        <v>212</v>
      </c>
      <c r="E407" s="239">
        <v>8.5</v>
      </c>
      <c r="F407" s="240"/>
      <c r="G407" s="241">
        <f>ROUND(E407*F407,2)</f>
        <v>0</v>
      </c>
      <c r="H407" s="240"/>
      <c r="I407" s="241">
        <f>ROUND(E407*H407,2)</f>
        <v>0</v>
      </c>
      <c r="J407" s="240"/>
      <c r="K407" s="241">
        <f>ROUND(E407*J407,2)</f>
        <v>0</v>
      </c>
      <c r="L407" s="241">
        <v>21</v>
      </c>
      <c r="M407" s="241">
        <f>G407*(1+L407/100)</f>
        <v>0</v>
      </c>
      <c r="N407" s="239">
        <v>2E-3</v>
      </c>
      <c r="O407" s="239">
        <f>ROUND(E407*N407,2)</f>
        <v>0.02</v>
      </c>
      <c r="P407" s="239">
        <v>1.8049999999999999</v>
      </c>
      <c r="Q407" s="239">
        <f>ROUND(E407*P407,2)</f>
        <v>15.34</v>
      </c>
      <c r="R407" s="241" t="s">
        <v>538</v>
      </c>
      <c r="S407" s="241" t="s">
        <v>169</v>
      </c>
      <c r="T407" s="242" t="s">
        <v>169</v>
      </c>
      <c r="U407" s="220">
        <v>3.46</v>
      </c>
      <c r="V407" s="220">
        <f>ROUND(E407*U407,2)</f>
        <v>29.41</v>
      </c>
      <c r="W407" s="220"/>
      <c r="X407" s="220" t="s">
        <v>170</v>
      </c>
      <c r="Y407" s="220" t="s">
        <v>171</v>
      </c>
      <c r="Z407" s="210"/>
      <c r="AA407" s="210"/>
      <c r="AB407" s="210"/>
      <c r="AC407" s="210"/>
      <c r="AD407" s="210"/>
      <c r="AE407" s="210"/>
      <c r="AF407" s="210"/>
      <c r="AG407" s="210" t="s">
        <v>172</v>
      </c>
      <c r="AH407" s="210"/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2" x14ac:dyDescent="0.2">
      <c r="A408" s="217"/>
      <c r="B408" s="218"/>
      <c r="C408" s="249" t="s">
        <v>377</v>
      </c>
      <c r="D408" s="243"/>
      <c r="E408" s="243"/>
      <c r="F408" s="243"/>
      <c r="G408" s="243"/>
      <c r="H408" s="220"/>
      <c r="I408" s="220"/>
      <c r="J408" s="220"/>
      <c r="K408" s="220"/>
      <c r="L408" s="220"/>
      <c r="M408" s="220"/>
      <c r="N408" s="219"/>
      <c r="O408" s="219"/>
      <c r="P408" s="219"/>
      <c r="Q408" s="219"/>
      <c r="R408" s="220"/>
      <c r="S408" s="220"/>
      <c r="T408" s="220"/>
      <c r="U408" s="220"/>
      <c r="V408" s="220"/>
      <c r="W408" s="220"/>
      <c r="X408" s="220"/>
      <c r="Y408" s="220"/>
      <c r="Z408" s="210"/>
      <c r="AA408" s="210"/>
      <c r="AB408" s="210"/>
      <c r="AC408" s="210"/>
      <c r="AD408" s="210"/>
      <c r="AE408" s="210"/>
      <c r="AF408" s="210"/>
      <c r="AG408" s="210" t="s">
        <v>174</v>
      </c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3" x14ac:dyDescent="0.2">
      <c r="A409" s="217"/>
      <c r="B409" s="218"/>
      <c r="C409" s="252" t="s">
        <v>539</v>
      </c>
      <c r="D409" s="246"/>
      <c r="E409" s="246"/>
      <c r="F409" s="246"/>
      <c r="G409" s="246"/>
      <c r="H409" s="220"/>
      <c r="I409" s="220"/>
      <c r="J409" s="220"/>
      <c r="K409" s="220"/>
      <c r="L409" s="220"/>
      <c r="M409" s="220"/>
      <c r="N409" s="219"/>
      <c r="O409" s="219"/>
      <c r="P409" s="219"/>
      <c r="Q409" s="219"/>
      <c r="R409" s="220"/>
      <c r="S409" s="220"/>
      <c r="T409" s="220"/>
      <c r="U409" s="220"/>
      <c r="V409" s="220"/>
      <c r="W409" s="220"/>
      <c r="X409" s="220"/>
      <c r="Y409" s="220"/>
      <c r="Z409" s="210"/>
      <c r="AA409" s="210"/>
      <c r="AB409" s="210"/>
      <c r="AC409" s="210"/>
      <c r="AD409" s="210"/>
      <c r="AE409" s="210"/>
      <c r="AF409" s="210"/>
      <c r="AG409" s="210" t="s">
        <v>174</v>
      </c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3" x14ac:dyDescent="0.2">
      <c r="A410" s="217"/>
      <c r="B410" s="218"/>
      <c r="C410" s="252" t="s">
        <v>378</v>
      </c>
      <c r="D410" s="246"/>
      <c r="E410" s="246"/>
      <c r="F410" s="246"/>
      <c r="G410" s="246"/>
      <c r="H410" s="220"/>
      <c r="I410" s="220"/>
      <c r="J410" s="220"/>
      <c r="K410" s="220"/>
      <c r="L410" s="220"/>
      <c r="M410" s="220"/>
      <c r="N410" s="219"/>
      <c r="O410" s="219"/>
      <c r="P410" s="219"/>
      <c r="Q410" s="219"/>
      <c r="R410" s="220"/>
      <c r="S410" s="220"/>
      <c r="T410" s="220"/>
      <c r="U410" s="220"/>
      <c r="V410" s="220"/>
      <c r="W410" s="220"/>
      <c r="X410" s="220"/>
      <c r="Y410" s="220"/>
      <c r="Z410" s="210"/>
      <c r="AA410" s="210"/>
      <c r="AB410" s="210"/>
      <c r="AC410" s="210"/>
      <c r="AD410" s="210"/>
      <c r="AE410" s="210"/>
      <c r="AF410" s="210"/>
      <c r="AG410" s="210" t="s">
        <v>174</v>
      </c>
      <c r="AH410" s="210"/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2" x14ac:dyDescent="0.2">
      <c r="A411" s="217"/>
      <c r="B411" s="218"/>
      <c r="C411" s="250" t="s">
        <v>540</v>
      </c>
      <c r="D411" s="224"/>
      <c r="E411" s="225">
        <v>8.5</v>
      </c>
      <c r="F411" s="220"/>
      <c r="G411" s="220"/>
      <c r="H411" s="220"/>
      <c r="I411" s="220"/>
      <c r="J411" s="220"/>
      <c r="K411" s="220"/>
      <c r="L411" s="220"/>
      <c r="M411" s="220"/>
      <c r="N411" s="219"/>
      <c r="O411" s="219"/>
      <c r="P411" s="219"/>
      <c r="Q411" s="219"/>
      <c r="R411" s="220"/>
      <c r="S411" s="220"/>
      <c r="T411" s="220"/>
      <c r="U411" s="220"/>
      <c r="V411" s="220"/>
      <c r="W411" s="220"/>
      <c r="X411" s="220"/>
      <c r="Y411" s="220"/>
      <c r="Z411" s="210"/>
      <c r="AA411" s="210"/>
      <c r="AB411" s="210"/>
      <c r="AC411" s="210"/>
      <c r="AD411" s="210"/>
      <c r="AE411" s="210"/>
      <c r="AF411" s="210"/>
      <c r="AG411" s="210" t="s">
        <v>176</v>
      </c>
      <c r="AH411" s="210">
        <v>0</v>
      </c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1" x14ac:dyDescent="0.2">
      <c r="A412" s="236">
        <v>97</v>
      </c>
      <c r="B412" s="237" t="s">
        <v>541</v>
      </c>
      <c r="C412" s="248" t="s">
        <v>542</v>
      </c>
      <c r="D412" s="238" t="s">
        <v>212</v>
      </c>
      <c r="E412" s="239">
        <v>6.0625</v>
      </c>
      <c r="F412" s="240"/>
      <c r="G412" s="241">
        <f>ROUND(E412*F412,2)</f>
        <v>0</v>
      </c>
      <c r="H412" s="240"/>
      <c r="I412" s="241">
        <f>ROUND(E412*H412,2)</f>
        <v>0</v>
      </c>
      <c r="J412" s="240"/>
      <c r="K412" s="241">
        <f>ROUND(E412*J412,2)</f>
        <v>0</v>
      </c>
      <c r="L412" s="241">
        <v>21</v>
      </c>
      <c r="M412" s="241">
        <f>G412*(1+L412/100)</f>
        <v>0</v>
      </c>
      <c r="N412" s="239">
        <v>1.31E-3</v>
      </c>
      <c r="O412" s="239">
        <f>ROUND(E412*N412,2)</f>
        <v>0.01</v>
      </c>
      <c r="P412" s="239">
        <v>2.41</v>
      </c>
      <c r="Q412" s="239">
        <f>ROUND(E412*P412,2)</f>
        <v>14.61</v>
      </c>
      <c r="R412" s="241" t="s">
        <v>538</v>
      </c>
      <c r="S412" s="241" t="s">
        <v>169</v>
      </c>
      <c r="T412" s="242" t="s">
        <v>169</v>
      </c>
      <c r="U412" s="220">
        <v>21.672999999999998</v>
      </c>
      <c r="V412" s="220">
        <f>ROUND(E412*U412,2)</f>
        <v>131.38999999999999</v>
      </c>
      <c r="W412" s="220"/>
      <c r="X412" s="220" t="s">
        <v>170</v>
      </c>
      <c r="Y412" s="220" t="s">
        <v>171</v>
      </c>
      <c r="Z412" s="210"/>
      <c r="AA412" s="210"/>
      <c r="AB412" s="210"/>
      <c r="AC412" s="210"/>
      <c r="AD412" s="210"/>
      <c r="AE412" s="210"/>
      <c r="AF412" s="210"/>
      <c r="AG412" s="210" t="s">
        <v>172</v>
      </c>
      <c r="AH412" s="210"/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2" x14ac:dyDescent="0.2">
      <c r="A413" s="217"/>
      <c r="B413" s="218"/>
      <c r="C413" s="249" t="s">
        <v>377</v>
      </c>
      <c r="D413" s="243"/>
      <c r="E413" s="243"/>
      <c r="F413" s="243"/>
      <c r="G413" s="243"/>
      <c r="H413" s="220"/>
      <c r="I413" s="220"/>
      <c r="J413" s="220"/>
      <c r="K413" s="220"/>
      <c r="L413" s="220"/>
      <c r="M413" s="220"/>
      <c r="N413" s="219"/>
      <c r="O413" s="219"/>
      <c r="P413" s="219"/>
      <c r="Q413" s="219"/>
      <c r="R413" s="220"/>
      <c r="S413" s="220"/>
      <c r="T413" s="220"/>
      <c r="U413" s="220"/>
      <c r="V413" s="220"/>
      <c r="W413" s="220"/>
      <c r="X413" s="220"/>
      <c r="Y413" s="220"/>
      <c r="Z413" s="210"/>
      <c r="AA413" s="210"/>
      <c r="AB413" s="210"/>
      <c r="AC413" s="210"/>
      <c r="AD413" s="210"/>
      <c r="AE413" s="210"/>
      <c r="AF413" s="210"/>
      <c r="AG413" s="210" t="s">
        <v>174</v>
      </c>
      <c r="AH413" s="210"/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outlineLevel="3" x14ac:dyDescent="0.2">
      <c r="A414" s="217"/>
      <c r="B414" s="218"/>
      <c r="C414" s="252" t="s">
        <v>378</v>
      </c>
      <c r="D414" s="246"/>
      <c r="E414" s="246"/>
      <c r="F414" s="246"/>
      <c r="G414" s="246"/>
      <c r="H414" s="220"/>
      <c r="I414" s="220"/>
      <c r="J414" s="220"/>
      <c r="K414" s="220"/>
      <c r="L414" s="220"/>
      <c r="M414" s="220"/>
      <c r="N414" s="219"/>
      <c r="O414" s="219"/>
      <c r="P414" s="219"/>
      <c r="Q414" s="219"/>
      <c r="R414" s="220"/>
      <c r="S414" s="220"/>
      <c r="T414" s="220"/>
      <c r="U414" s="220"/>
      <c r="V414" s="220"/>
      <c r="W414" s="220"/>
      <c r="X414" s="220"/>
      <c r="Y414" s="220"/>
      <c r="Z414" s="210"/>
      <c r="AA414" s="210"/>
      <c r="AB414" s="210"/>
      <c r="AC414" s="210"/>
      <c r="AD414" s="210"/>
      <c r="AE414" s="210"/>
      <c r="AF414" s="210"/>
      <c r="AG414" s="210" t="s">
        <v>174</v>
      </c>
      <c r="AH414" s="210"/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outlineLevel="2" x14ac:dyDescent="0.2">
      <c r="A415" s="217"/>
      <c r="B415" s="218"/>
      <c r="C415" s="250" t="s">
        <v>543</v>
      </c>
      <c r="D415" s="224"/>
      <c r="E415" s="225">
        <v>6.0625</v>
      </c>
      <c r="F415" s="220"/>
      <c r="G415" s="220"/>
      <c r="H415" s="220"/>
      <c r="I415" s="220"/>
      <c r="J415" s="220"/>
      <c r="K415" s="220"/>
      <c r="L415" s="220"/>
      <c r="M415" s="220"/>
      <c r="N415" s="219"/>
      <c r="O415" s="219"/>
      <c r="P415" s="219"/>
      <c r="Q415" s="219"/>
      <c r="R415" s="220"/>
      <c r="S415" s="220"/>
      <c r="T415" s="220"/>
      <c r="U415" s="220"/>
      <c r="V415" s="220"/>
      <c r="W415" s="220"/>
      <c r="X415" s="220"/>
      <c r="Y415" s="220"/>
      <c r="Z415" s="210"/>
      <c r="AA415" s="210"/>
      <c r="AB415" s="210"/>
      <c r="AC415" s="210"/>
      <c r="AD415" s="210"/>
      <c r="AE415" s="210"/>
      <c r="AF415" s="210"/>
      <c r="AG415" s="210" t="s">
        <v>176</v>
      </c>
      <c r="AH415" s="210">
        <v>0</v>
      </c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x14ac:dyDescent="0.2">
      <c r="A416" s="229" t="s">
        <v>163</v>
      </c>
      <c r="B416" s="230" t="s">
        <v>100</v>
      </c>
      <c r="C416" s="247" t="s">
        <v>101</v>
      </c>
      <c r="D416" s="231"/>
      <c r="E416" s="232"/>
      <c r="F416" s="233"/>
      <c r="G416" s="233">
        <f>SUMIF(AG417:AG452,"&lt;&gt;NOR",G417:G452)</f>
        <v>0</v>
      </c>
      <c r="H416" s="233"/>
      <c r="I416" s="233">
        <f>SUM(I417:I452)</f>
        <v>0</v>
      </c>
      <c r="J416" s="233"/>
      <c r="K416" s="233">
        <f>SUM(K417:K452)</f>
        <v>0</v>
      </c>
      <c r="L416" s="233"/>
      <c r="M416" s="233">
        <f>SUM(M417:M452)</f>
        <v>0</v>
      </c>
      <c r="N416" s="232"/>
      <c r="O416" s="232">
        <f>SUM(O417:O452)</f>
        <v>1.1400000000000001</v>
      </c>
      <c r="P416" s="232"/>
      <c r="Q416" s="232">
        <f>SUM(Q417:Q452)</f>
        <v>1.9100000000000001</v>
      </c>
      <c r="R416" s="233"/>
      <c r="S416" s="233"/>
      <c r="T416" s="234"/>
      <c r="U416" s="228"/>
      <c r="V416" s="228">
        <f>SUM(V417:V452)</f>
        <v>74.52</v>
      </c>
      <c r="W416" s="228"/>
      <c r="X416" s="228"/>
      <c r="Y416" s="228"/>
      <c r="AG416" t="s">
        <v>164</v>
      </c>
    </row>
    <row r="417" spans="1:60" ht="45" outlineLevel="1" x14ac:dyDescent="0.2">
      <c r="A417" s="236">
        <v>98</v>
      </c>
      <c r="B417" s="237" t="s">
        <v>544</v>
      </c>
      <c r="C417" s="248" t="s">
        <v>545</v>
      </c>
      <c r="D417" s="238" t="s">
        <v>167</v>
      </c>
      <c r="E417" s="239">
        <v>84.3</v>
      </c>
      <c r="F417" s="240"/>
      <c r="G417" s="241">
        <f>ROUND(E417*F417,2)</f>
        <v>0</v>
      </c>
      <c r="H417" s="240"/>
      <c r="I417" s="241">
        <f>ROUND(E417*H417,2)</f>
        <v>0</v>
      </c>
      <c r="J417" s="240"/>
      <c r="K417" s="241">
        <f>ROUND(E417*J417,2)</f>
        <v>0</v>
      </c>
      <c r="L417" s="241">
        <v>21</v>
      </c>
      <c r="M417" s="241">
        <f>G417*(1+L417/100)</f>
        <v>0</v>
      </c>
      <c r="N417" s="239">
        <v>3.3E-4</v>
      </c>
      <c r="O417" s="239">
        <f>ROUND(E417*N417,2)</f>
        <v>0.03</v>
      </c>
      <c r="P417" s="239">
        <v>0</v>
      </c>
      <c r="Q417" s="239">
        <f>ROUND(E417*P417,2)</f>
        <v>0</v>
      </c>
      <c r="R417" s="241" t="s">
        <v>546</v>
      </c>
      <c r="S417" s="241" t="s">
        <v>169</v>
      </c>
      <c r="T417" s="242" t="s">
        <v>169</v>
      </c>
      <c r="U417" s="220">
        <v>2.75E-2</v>
      </c>
      <c r="V417" s="220">
        <f>ROUND(E417*U417,2)</f>
        <v>2.3199999999999998</v>
      </c>
      <c r="W417" s="220"/>
      <c r="X417" s="220" t="s">
        <v>170</v>
      </c>
      <c r="Y417" s="220" t="s">
        <v>171</v>
      </c>
      <c r="Z417" s="210"/>
      <c r="AA417" s="210"/>
      <c r="AB417" s="210"/>
      <c r="AC417" s="210"/>
      <c r="AD417" s="210"/>
      <c r="AE417" s="210"/>
      <c r="AF417" s="210"/>
      <c r="AG417" s="210" t="s">
        <v>172</v>
      </c>
      <c r="AH417" s="210"/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2" x14ac:dyDescent="0.2">
      <c r="A418" s="217"/>
      <c r="B418" s="218"/>
      <c r="C418" s="249" t="s">
        <v>547</v>
      </c>
      <c r="D418" s="243"/>
      <c r="E418" s="243"/>
      <c r="F418" s="243"/>
      <c r="G418" s="243"/>
      <c r="H418" s="220"/>
      <c r="I418" s="220"/>
      <c r="J418" s="220"/>
      <c r="K418" s="220"/>
      <c r="L418" s="220"/>
      <c r="M418" s="220"/>
      <c r="N418" s="219"/>
      <c r="O418" s="219"/>
      <c r="P418" s="219"/>
      <c r="Q418" s="219"/>
      <c r="R418" s="220"/>
      <c r="S418" s="220"/>
      <c r="T418" s="220"/>
      <c r="U418" s="220"/>
      <c r="V418" s="220"/>
      <c r="W418" s="220"/>
      <c r="X418" s="220"/>
      <c r="Y418" s="220"/>
      <c r="Z418" s="210"/>
      <c r="AA418" s="210"/>
      <c r="AB418" s="210"/>
      <c r="AC418" s="210"/>
      <c r="AD418" s="210"/>
      <c r="AE418" s="210"/>
      <c r="AF418" s="210"/>
      <c r="AG418" s="210" t="s">
        <v>174</v>
      </c>
      <c r="AH418" s="210"/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3" x14ac:dyDescent="0.2">
      <c r="A419" s="217"/>
      <c r="B419" s="218"/>
      <c r="C419" s="252" t="s">
        <v>378</v>
      </c>
      <c r="D419" s="246"/>
      <c r="E419" s="246"/>
      <c r="F419" s="246"/>
      <c r="G419" s="246"/>
      <c r="H419" s="220"/>
      <c r="I419" s="220"/>
      <c r="J419" s="220"/>
      <c r="K419" s="220"/>
      <c r="L419" s="220"/>
      <c r="M419" s="220"/>
      <c r="N419" s="219"/>
      <c r="O419" s="219"/>
      <c r="P419" s="219"/>
      <c r="Q419" s="219"/>
      <c r="R419" s="220"/>
      <c r="S419" s="220"/>
      <c r="T419" s="220"/>
      <c r="U419" s="220"/>
      <c r="V419" s="220"/>
      <c r="W419" s="220"/>
      <c r="X419" s="220"/>
      <c r="Y419" s="220"/>
      <c r="Z419" s="210"/>
      <c r="AA419" s="210"/>
      <c r="AB419" s="210"/>
      <c r="AC419" s="210"/>
      <c r="AD419" s="210"/>
      <c r="AE419" s="210"/>
      <c r="AF419" s="210"/>
      <c r="AG419" s="210" t="s">
        <v>174</v>
      </c>
      <c r="AH419" s="210"/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2" x14ac:dyDescent="0.2">
      <c r="A420" s="217"/>
      <c r="B420" s="218"/>
      <c r="C420" s="250" t="s">
        <v>548</v>
      </c>
      <c r="D420" s="224"/>
      <c r="E420" s="225">
        <v>84.3</v>
      </c>
      <c r="F420" s="220"/>
      <c r="G420" s="220"/>
      <c r="H420" s="220"/>
      <c r="I420" s="220"/>
      <c r="J420" s="220"/>
      <c r="K420" s="220"/>
      <c r="L420" s="220"/>
      <c r="M420" s="220"/>
      <c r="N420" s="219"/>
      <c r="O420" s="219"/>
      <c r="P420" s="219"/>
      <c r="Q420" s="219"/>
      <c r="R420" s="220"/>
      <c r="S420" s="220"/>
      <c r="T420" s="220"/>
      <c r="U420" s="220"/>
      <c r="V420" s="220"/>
      <c r="W420" s="220"/>
      <c r="X420" s="220"/>
      <c r="Y420" s="220"/>
      <c r="Z420" s="210"/>
      <c r="AA420" s="210"/>
      <c r="AB420" s="210"/>
      <c r="AC420" s="210"/>
      <c r="AD420" s="210"/>
      <c r="AE420" s="210"/>
      <c r="AF420" s="210"/>
      <c r="AG420" s="210" t="s">
        <v>176</v>
      </c>
      <c r="AH420" s="210">
        <v>5</v>
      </c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ht="33.75" outlineLevel="1" x14ac:dyDescent="0.2">
      <c r="A421" s="236">
        <v>99</v>
      </c>
      <c r="B421" s="237" t="s">
        <v>549</v>
      </c>
      <c r="C421" s="248" t="s">
        <v>550</v>
      </c>
      <c r="D421" s="238" t="s">
        <v>167</v>
      </c>
      <c r="E421" s="239">
        <v>25</v>
      </c>
      <c r="F421" s="240"/>
      <c r="G421" s="241">
        <f>ROUND(E421*F421,2)</f>
        <v>0</v>
      </c>
      <c r="H421" s="240"/>
      <c r="I421" s="241">
        <f>ROUND(E421*H421,2)</f>
        <v>0</v>
      </c>
      <c r="J421" s="240"/>
      <c r="K421" s="241">
        <f>ROUND(E421*J421,2)</f>
        <v>0</v>
      </c>
      <c r="L421" s="241">
        <v>21</v>
      </c>
      <c r="M421" s="241">
        <f>G421*(1+L421/100)</f>
        <v>0</v>
      </c>
      <c r="N421" s="239">
        <v>5.1999999999999995E-4</v>
      </c>
      <c r="O421" s="239">
        <f>ROUND(E421*N421,2)</f>
        <v>0.01</v>
      </c>
      <c r="P421" s="239">
        <v>0</v>
      </c>
      <c r="Q421" s="239">
        <f>ROUND(E421*P421,2)</f>
        <v>0</v>
      </c>
      <c r="R421" s="241" t="s">
        <v>546</v>
      </c>
      <c r="S421" s="241" t="s">
        <v>169</v>
      </c>
      <c r="T421" s="242" t="s">
        <v>169</v>
      </c>
      <c r="U421" s="220">
        <v>4.9000000000000002E-2</v>
      </c>
      <c r="V421" s="220">
        <f>ROUND(E421*U421,2)</f>
        <v>1.23</v>
      </c>
      <c r="W421" s="220"/>
      <c r="X421" s="220" t="s">
        <v>170</v>
      </c>
      <c r="Y421" s="220" t="s">
        <v>171</v>
      </c>
      <c r="Z421" s="210"/>
      <c r="AA421" s="210"/>
      <c r="AB421" s="210"/>
      <c r="AC421" s="210"/>
      <c r="AD421" s="210"/>
      <c r="AE421" s="210"/>
      <c r="AF421" s="210"/>
      <c r="AG421" s="210" t="s">
        <v>172</v>
      </c>
      <c r="AH421" s="210"/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outlineLevel="2" x14ac:dyDescent="0.2">
      <c r="A422" s="217"/>
      <c r="B422" s="218"/>
      <c r="C422" s="249" t="s">
        <v>551</v>
      </c>
      <c r="D422" s="243"/>
      <c r="E422" s="243"/>
      <c r="F422" s="243"/>
      <c r="G422" s="243"/>
      <c r="H422" s="220"/>
      <c r="I422" s="220"/>
      <c r="J422" s="220"/>
      <c r="K422" s="220"/>
      <c r="L422" s="220"/>
      <c r="M422" s="220"/>
      <c r="N422" s="219"/>
      <c r="O422" s="219"/>
      <c r="P422" s="219"/>
      <c r="Q422" s="219"/>
      <c r="R422" s="220"/>
      <c r="S422" s="220"/>
      <c r="T422" s="220"/>
      <c r="U422" s="220"/>
      <c r="V422" s="220"/>
      <c r="W422" s="220"/>
      <c r="X422" s="220"/>
      <c r="Y422" s="220"/>
      <c r="Z422" s="210"/>
      <c r="AA422" s="210"/>
      <c r="AB422" s="210"/>
      <c r="AC422" s="210"/>
      <c r="AD422" s="210"/>
      <c r="AE422" s="210"/>
      <c r="AF422" s="210"/>
      <c r="AG422" s="210" t="s">
        <v>174</v>
      </c>
      <c r="AH422" s="210"/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3" x14ac:dyDescent="0.2">
      <c r="A423" s="217"/>
      <c r="B423" s="218"/>
      <c r="C423" s="252" t="s">
        <v>378</v>
      </c>
      <c r="D423" s="246"/>
      <c r="E423" s="246"/>
      <c r="F423" s="246"/>
      <c r="G423" s="246"/>
      <c r="H423" s="220"/>
      <c r="I423" s="220"/>
      <c r="J423" s="220"/>
      <c r="K423" s="220"/>
      <c r="L423" s="220"/>
      <c r="M423" s="220"/>
      <c r="N423" s="219"/>
      <c r="O423" s="219"/>
      <c r="P423" s="219"/>
      <c r="Q423" s="219"/>
      <c r="R423" s="220"/>
      <c r="S423" s="220"/>
      <c r="T423" s="220"/>
      <c r="U423" s="220"/>
      <c r="V423" s="220"/>
      <c r="W423" s="220"/>
      <c r="X423" s="220"/>
      <c r="Y423" s="220"/>
      <c r="Z423" s="210"/>
      <c r="AA423" s="210"/>
      <c r="AB423" s="210"/>
      <c r="AC423" s="210"/>
      <c r="AD423" s="210"/>
      <c r="AE423" s="210"/>
      <c r="AF423" s="210"/>
      <c r="AG423" s="210" t="s">
        <v>174</v>
      </c>
      <c r="AH423" s="210"/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outlineLevel="2" x14ac:dyDescent="0.2">
      <c r="A424" s="217"/>
      <c r="B424" s="218"/>
      <c r="C424" s="250" t="s">
        <v>552</v>
      </c>
      <c r="D424" s="224"/>
      <c r="E424" s="225">
        <v>25</v>
      </c>
      <c r="F424" s="220"/>
      <c r="G424" s="220"/>
      <c r="H424" s="220"/>
      <c r="I424" s="220"/>
      <c r="J424" s="220"/>
      <c r="K424" s="220"/>
      <c r="L424" s="220"/>
      <c r="M424" s="220"/>
      <c r="N424" s="219"/>
      <c r="O424" s="219"/>
      <c r="P424" s="219"/>
      <c r="Q424" s="219"/>
      <c r="R424" s="220"/>
      <c r="S424" s="220"/>
      <c r="T424" s="220"/>
      <c r="U424" s="220"/>
      <c r="V424" s="220"/>
      <c r="W424" s="220"/>
      <c r="X424" s="220"/>
      <c r="Y424" s="220"/>
      <c r="Z424" s="210"/>
      <c r="AA424" s="210"/>
      <c r="AB424" s="210"/>
      <c r="AC424" s="210"/>
      <c r="AD424" s="210"/>
      <c r="AE424" s="210"/>
      <c r="AF424" s="210"/>
      <c r="AG424" s="210" t="s">
        <v>176</v>
      </c>
      <c r="AH424" s="210">
        <v>5</v>
      </c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ht="45" outlineLevel="1" x14ac:dyDescent="0.2">
      <c r="A425" s="236">
        <v>100</v>
      </c>
      <c r="B425" s="237" t="s">
        <v>553</v>
      </c>
      <c r="C425" s="248" t="s">
        <v>554</v>
      </c>
      <c r="D425" s="238" t="s">
        <v>167</v>
      </c>
      <c r="E425" s="239">
        <v>84.3</v>
      </c>
      <c r="F425" s="240"/>
      <c r="G425" s="241">
        <f>ROUND(E425*F425,2)</f>
        <v>0</v>
      </c>
      <c r="H425" s="240"/>
      <c r="I425" s="241">
        <f>ROUND(E425*H425,2)</f>
        <v>0</v>
      </c>
      <c r="J425" s="240"/>
      <c r="K425" s="241">
        <f>ROUND(E425*J425,2)</f>
        <v>0</v>
      </c>
      <c r="L425" s="241">
        <v>21</v>
      </c>
      <c r="M425" s="241">
        <f>G425*(1+L425/100)</f>
        <v>0</v>
      </c>
      <c r="N425" s="239">
        <v>9.7400000000000004E-3</v>
      </c>
      <c r="O425" s="239">
        <f>ROUND(E425*N425,2)</f>
        <v>0.82</v>
      </c>
      <c r="P425" s="239">
        <v>0</v>
      </c>
      <c r="Q425" s="239">
        <f>ROUND(E425*P425,2)</f>
        <v>0</v>
      </c>
      <c r="R425" s="241" t="s">
        <v>546</v>
      </c>
      <c r="S425" s="241" t="s">
        <v>169</v>
      </c>
      <c r="T425" s="242" t="s">
        <v>169</v>
      </c>
      <c r="U425" s="220">
        <v>0.45982000000000001</v>
      </c>
      <c r="V425" s="220">
        <f>ROUND(E425*U425,2)</f>
        <v>38.76</v>
      </c>
      <c r="W425" s="220"/>
      <c r="X425" s="220" t="s">
        <v>170</v>
      </c>
      <c r="Y425" s="220" t="s">
        <v>171</v>
      </c>
      <c r="Z425" s="210"/>
      <c r="AA425" s="210"/>
      <c r="AB425" s="210"/>
      <c r="AC425" s="210"/>
      <c r="AD425" s="210"/>
      <c r="AE425" s="210"/>
      <c r="AF425" s="210"/>
      <c r="AG425" s="210" t="s">
        <v>172</v>
      </c>
      <c r="AH425" s="210"/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2" x14ac:dyDescent="0.2">
      <c r="A426" s="217"/>
      <c r="B426" s="218"/>
      <c r="C426" s="249" t="s">
        <v>547</v>
      </c>
      <c r="D426" s="243"/>
      <c r="E426" s="243"/>
      <c r="F426" s="243"/>
      <c r="G426" s="243"/>
      <c r="H426" s="220"/>
      <c r="I426" s="220"/>
      <c r="J426" s="220"/>
      <c r="K426" s="220"/>
      <c r="L426" s="220"/>
      <c r="M426" s="220"/>
      <c r="N426" s="219"/>
      <c r="O426" s="219"/>
      <c r="P426" s="219"/>
      <c r="Q426" s="219"/>
      <c r="R426" s="220"/>
      <c r="S426" s="220"/>
      <c r="T426" s="220"/>
      <c r="U426" s="220"/>
      <c r="V426" s="220"/>
      <c r="W426" s="220"/>
      <c r="X426" s="220"/>
      <c r="Y426" s="220"/>
      <c r="Z426" s="210"/>
      <c r="AA426" s="210"/>
      <c r="AB426" s="210"/>
      <c r="AC426" s="210"/>
      <c r="AD426" s="210"/>
      <c r="AE426" s="210"/>
      <c r="AF426" s="210"/>
      <c r="AG426" s="210" t="s">
        <v>174</v>
      </c>
      <c r="AH426" s="210"/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3" x14ac:dyDescent="0.2">
      <c r="A427" s="217"/>
      <c r="B427" s="218"/>
      <c r="C427" s="252" t="s">
        <v>378</v>
      </c>
      <c r="D427" s="246"/>
      <c r="E427" s="246"/>
      <c r="F427" s="246"/>
      <c r="G427" s="246"/>
      <c r="H427" s="220"/>
      <c r="I427" s="220"/>
      <c r="J427" s="220"/>
      <c r="K427" s="220"/>
      <c r="L427" s="220"/>
      <c r="M427" s="220"/>
      <c r="N427" s="219"/>
      <c r="O427" s="219"/>
      <c r="P427" s="219"/>
      <c r="Q427" s="219"/>
      <c r="R427" s="220"/>
      <c r="S427" s="220"/>
      <c r="T427" s="220"/>
      <c r="U427" s="220"/>
      <c r="V427" s="220"/>
      <c r="W427" s="220"/>
      <c r="X427" s="220"/>
      <c r="Y427" s="220"/>
      <c r="Z427" s="210"/>
      <c r="AA427" s="210"/>
      <c r="AB427" s="210"/>
      <c r="AC427" s="210"/>
      <c r="AD427" s="210"/>
      <c r="AE427" s="210"/>
      <c r="AF427" s="210"/>
      <c r="AG427" s="210" t="s">
        <v>174</v>
      </c>
      <c r="AH427" s="210"/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outlineLevel="2" x14ac:dyDescent="0.2">
      <c r="A428" s="217"/>
      <c r="B428" s="218"/>
      <c r="C428" s="250" t="s">
        <v>555</v>
      </c>
      <c r="D428" s="224"/>
      <c r="E428" s="225">
        <v>84.3</v>
      </c>
      <c r="F428" s="220"/>
      <c r="G428" s="220"/>
      <c r="H428" s="220"/>
      <c r="I428" s="220"/>
      <c r="J428" s="220"/>
      <c r="K428" s="220"/>
      <c r="L428" s="220"/>
      <c r="M428" s="220"/>
      <c r="N428" s="219"/>
      <c r="O428" s="219"/>
      <c r="P428" s="219"/>
      <c r="Q428" s="219"/>
      <c r="R428" s="220"/>
      <c r="S428" s="220"/>
      <c r="T428" s="220"/>
      <c r="U428" s="220"/>
      <c r="V428" s="220"/>
      <c r="W428" s="220"/>
      <c r="X428" s="220"/>
      <c r="Y428" s="220"/>
      <c r="Z428" s="210"/>
      <c r="AA428" s="210"/>
      <c r="AB428" s="210"/>
      <c r="AC428" s="210"/>
      <c r="AD428" s="210"/>
      <c r="AE428" s="210"/>
      <c r="AF428" s="210"/>
      <c r="AG428" s="210" t="s">
        <v>176</v>
      </c>
      <c r="AH428" s="210">
        <v>0</v>
      </c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ht="22.5" outlineLevel="1" x14ac:dyDescent="0.2">
      <c r="A429" s="236">
        <v>101</v>
      </c>
      <c r="B429" s="237" t="s">
        <v>556</v>
      </c>
      <c r="C429" s="248" t="s">
        <v>557</v>
      </c>
      <c r="D429" s="238" t="s">
        <v>167</v>
      </c>
      <c r="E429" s="239">
        <v>25</v>
      </c>
      <c r="F429" s="240"/>
      <c r="G429" s="241">
        <f>ROUND(E429*F429,2)</f>
        <v>0</v>
      </c>
      <c r="H429" s="240"/>
      <c r="I429" s="241">
        <f>ROUND(E429*H429,2)</f>
        <v>0</v>
      </c>
      <c r="J429" s="240"/>
      <c r="K429" s="241">
        <f>ROUND(E429*J429,2)</f>
        <v>0</v>
      </c>
      <c r="L429" s="241">
        <v>21</v>
      </c>
      <c r="M429" s="241">
        <f>G429*(1+L429/100)</f>
        <v>0</v>
      </c>
      <c r="N429" s="239">
        <v>1.03E-2</v>
      </c>
      <c r="O429" s="239">
        <f>ROUND(E429*N429,2)</f>
        <v>0.26</v>
      </c>
      <c r="P429" s="239">
        <v>0</v>
      </c>
      <c r="Q429" s="239">
        <f>ROUND(E429*P429,2)</f>
        <v>0</v>
      </c>
      <c r="R429" s="241" t="s">
        <v>546</v>
      </c>
      <c r="S429" s="241" t="s">
        <v>169</v>
      </c>
      <c r="T429" s="242" t="s">
        <v>169</v>
      </c>
      <c r="U429" s="220">
        <v>0.53200000000000003</v>
      </c>
      <c r="V429" s="220">
        <f>ROUND(E429*U429,2)</f>
        <v>13.3</v>
      </c>
      <c r="W429" s="220"/>
      <c r="X429" s="220" t="s">
        <v>170</v>
      </c>
      <c r="Y429" s="220" t="s">
        <v>171</v>
      </c>
      <c r="Z429" s="210"/>
      <c r="AA429" s="210"/>
      <c r="AB429" s="210"/>
      <c r="AC429" s="210"/>
      <c r="AD429" s="210"/>
      <c r="AE429" s="210"/>
      <c r="AF429" s="210"/>
      <c r="AG429" s="210" t="s">
        <v>172</v>
      </c>
      <c r="AH429" s="210"/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outlineLevel="2" x14ac:dyDescent="0.2">
      <c r="A430" s="217"/>
      <c r="B430" s="218"/>
      <c r="C430" s="249" t="s">
        <v>551</v>
      </c>
      <c r="D430" s="243"/>
      <c r="E430" s="243"/>
      <c r="F430" s="243"/>
      <c r="G430" s="243"/>
      <c r="H430" s="220"/>
      <c r="I430" s="220"/>
      <c r="J430" s="220"/>
      <c r="K430" s="220"/>
      <c r="L430" s="220"/>
      <c r="M430" s="220"/>
      <c r="N430" s="219"/>
      <c r="O430" s="219"/>
      <c r="P430" s="219"/>
      <c r="Q430" s="219"/>
      <c r="R430" s="220"/>
      <c r="S430" s="220"/>
      <c r="T430" s="220"/>
      <c r="U430" s="220"/>
      <c r="V430" s="220"/>
      <c r="W430" s="220"/>
      <c r="X430" s="220"/>
      <c r="Y430" s="220"/>
      <c r="Z430" s="210"/>
      <c r="AA430" s="210"/>
      <c r="AB430" s="210"/>
      <c r="AC430" s="210"/>
      <c r="AD430" s="210"/>
      <c r="AE430" s="210"/>
      <c r="AF430" s="210"/>
      <c r="AG430" s="210" t="s">
        <v>174</v>
      </c>
      <c r="AH430" s="210"/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outlineLevel="3" x14ac:dyDescent="0.2">
      <c r="A431" s="217"/>
      <c r="B431" s="218"/>
      <c r="C431" s="252" t="s">
        <v>378</v>
      </c>
      <c r="D431" s="246"/>
      <c r="E431" s="246"/>
      <c r="F431" s="246"/>
      <c r="G431" s="246"/>
      <c r="H431" s="220"/>
      <c r="I431" s="220"/>
      <c r="J431" s="220"/>
      <c r="K431" s="220"/>
      <c r="L431" s="220"/>
      <c r="M431" s="220"/>
      <c r="N431" s="219"/>
      <c r="O431" s="219"/>
      <c r="P431" s="219"/>
      <c r="Q431" s="219"/>
      <c r="R431" s="220"/>
      <c r="S431" s="220"/>
      <c r="T431" s="220"/>
      <c r="U431" s="220"/>
      <c r="V431" s="220"/>
      <c r="W431" s="220"/>
      <c r="X431" s="220"/>
      <c r="Y431" s="220"/>
      <c r="Z431" s="210"/>
      <c r="AA431" s="210"/>
      <c r="AB431" s="210"/>
      <c r="AC431" s="210"/>
      <c r="AD431" s="210"/>
      <c r="AE431" s="210"/>
      <c r="AF431" s="210"/>
      <c r="AG431" s="210" t="s">
        <v>174</v>
      </c>
      <c r="AH431" s="210"/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2" x14ac:dyDescent="0.2">
      <c r="A432" s="217"/>
      <c r="B432" s="218"/>
      <c r="C432" s="250" t="s">
        <v>443</v>
      </c>
      <c r="D432" s="224"/>
      <c r="E432" s="225">
        <v>25</v>
      </c>
      <c r="F432" s="220"/>
      <c r="G432" s="220"/>
      <c r="H432" s="220"/>
      <c r="I432" s="220"/>
      <c r="J432" s="220"/>
      <c r="K432" s="220"/>
      <c r="L432" s="220"/>
      <c r="M432" s="220"/>
      <c r="N432" s="219"/>
      <c r="O432" s="219"/>
      <c r="P432" s="219"/>
      <c r="Q432" s="219"/>
      <c r="R432" s="220"/>
      <c r="S432" s="220"/>
      <c r="T432" s="220"/>
      <c r="U432" s="220"/>
      <c r="V432" s="220"/>
      <c r="W432" s="220"/>
      <c r="X432" s="220"/>
      <c r="Y432" s="220"/>
      <c r="Z432" s="210"/>
      <c r="AA432" s="210"/>
      <c r="AB432" s="210"/>
      <c r="AC432" s="210"/>
      <c r="AD432" s="210"/>
      <c r="AE432" s="210"/>
      <c r="AF432" s="210"/>
      <c r="AG432" s="210" t="s">
        <v>176</v>
      </c>
      <c r="AH432" s="210">
        <v>0</v>
      </c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1" x14ac:dyDescent="0.2">
      <c r="A433" s="236">
        <v>102</v>
      </c>
      <c r="B433" s="237" t="s">
        <v>558</v>
      </c>
      <c r="C433" s="248" t="s">
        <v>559</v>
      </c>
      <c r="D433" s="238" t="s">
        <v>167</v>
      </c>
      <c r="E433" s="239">
        <v>126.4</v>
      </c>
      <c r="F433" s="240"/>
      <c r="G433" s="241">
        <f>ROUND(E433*F433,2)</f>
        <v>0</v>
      </c>
      <c r="H433" s="240"/>
      <c r="I433" s="241">
        <f>ROUND(E433*H433,2)</f>
        <v>0</v>
      </c>
      <c r="J433" s="240"/>
      <c r="K433" s="241">
        <f>ROUND(E433*J433,2)</f>
        <v>0</v>
      </c>
      <c r="L433" s="241">
        <v>21</v>
      </c>
      <c r="M433" s="241">
        <f>G433*(1+L433/100)</f>
        <v>0</v>
      </c>
      <c r="N433" s="239">
        <v>0</v>
      </c>
      <c r="O433" s="239">
        <f>ROUND(E433*N433,2)</f>
        <v>0</v>
      </c>
      <c r="P433" s="239">
        <v>9.7400000000000004E-3</v>
      </c>
      <c r="Q433" s="239">
        <f>ROUND(E433*P433,2)</f>
        <v>1.23</v>
      </c>
      <c r="R433" s="241" t="s">
        <v>546</v>
      </c>
      <c r="S433" s="241" t="s">
        <v>169</v>
      </c>
      <c r="T433" s="242" t="s">
        <v>169</v>
      </c>
      <c r="U433" s="220">
        <v>4.3999999999999997E-2</v>
      </c>
      <c r="V433" s="220">
        <f>ROUND(E433*U433,2)</f>
        <v>5.56</v>
      </c>
      <c r="W433" s="220"/>
      <c r="X433" s="220" t="s">
        <v>170</v>
      </c>
      <c r="Y433" s="220" t="s">
        <v>171</v>
      </c>
      <c r="Z433" s="210"/>
      <c r="AA433" s="210"/>
      <c r="AB433" s="210"/>
      <c r="AC433" s="210"/>
      <c r="AD433" s="210"/>
      <c r="AE433" s="210"/>
      <c r="AF433" s="210"/>
      <c r="AG433" s="210" t="s">
        <v>172</v>
      </c>
      <c r="AH433" s="210"/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2" x14ac:dyDescent="0.2">
      <c r="A434" s="217"/>
      <c r="B434" s="218"/>
      <c r="C434" s="249" t="s">
        <v>560</v>
      </c>
      <c r="D434" s="243"/>
      <c r="E434" s="243"/>
      <c r="F434" s="243"/>
      <c r="G434" s="243"/>
      <c r="H434" s="220"/>
      <c r="I434" s="220"/>
      <c r="J434" s="220"/>
      <c r="K434" s="220"/>
      <c r="L434" s="220"/>
      <c r="M434" s="220"/>
      <c r="N434" s="219"/>
      <c r="O434" s="219"/>
      <c r="P434" s="219"/>
      <c r="Q434" s="219"/>
      <c r="R434" s="220"/>
      <c r="S434" s="220"/>
      <c r="T434" s="220"/>
      <c r="U434" s="220"/>
      <c r="V434" s="220"/>
      <c r="W434" s="220"/>
      <c r="X434" s="220"/>
      <c r="Y434" s="220"/>
      <c r="Z434" s="210"/>
      <c r="AA434" s="210"/>
      <c r="AB434" s="210"/>
      <c r="AC434" s="210"/>
      <c r="AD434" s="210"/>
      <c r="AE434" s="210"/>
      <c r="AF434" s="210"/>
      <c r="AG434" s="210" t="s">
        <v>174</v>
      </c>
      <c r="AH434" s="210"/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3" x14ac:dyDescent="0.2">
      <c r="A435" s="217"/>
      <c r="B435" s="218"/>
      <c r="C435" s="252" t="s">
        <v>378</v>
      </c>
      <c r="D435" s="246"/>
      <c r="E435" s="246"/>
      <c r="F435" s="246"/>
      <c r="G435" s="246"/>
      <c r="H435" s="220"/>
      <c r="I435" s="220"/>
      <c r="J435" s="220"/>
      <c r="K435" s="220"/>
      <c r="L435" s="220"/>
      <c r="M435" s="220"/>
      <c r="N435" s="219"/>
      <c r="O435" s="219"/>
      <c r="P435" s="219"/>
      <c r="Q435" s="219"/>
      <c r="R435" s="220"/>
      <c r="S435" s="220"/>
      <c r="T435" s="220"/>
      <c r="U435" s="220"/>
      <c r="V435" s="220"/>
      <c r="W435" s="220"/>
      <c r="X435" s="220"/>
      <c r="Y435" s="220"/>
      <c r="Z435" s="210"/>
      <c r="AA435" s="210"/>
      <c r="AB435" s="210"/>
      <c r="AC435" s="210"/>
      <c r="AD435" s="210"/>
      <c r="AE435" s="210"/>
      <c r="AF435" s="210"/>
      <c r="AG435" s="210" t="s">
        <v>174</v>
      </c>
      <c r="AH435" s="210"/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2" x14ac:dyDescent="0.2">
      <c r="A436" s="217"/>
      <c r="B436" s="218"/>
      <c r="C436" s="250" t="s">
        <v>561</v>
      </c>
      <c r="D436" s="224"/>
      <c r="E436" s="225">
        <v>126.4</v>
      </c>
      <c r="F436" s="220"/>
      <c r="G436" s="220"/>
      <c r="H436" s="220"/>
      <c r="I436" s="220"/>
      <c r="J436" s="220"/>
      <c r="K436" s="220"/>
      <c r="L436" s="220"/>
      <c r="M436" s="220"/>
      <c r="N436" s="219"/>
      <c r="O436" s="219"/>
      <c r="P436" s="219"/>
      <c r="Q436" s="219"/>
      <c r="R436" s="220"/>
      <c r="S436" s="220"/>
      <c r="T436" s="220"/>
      <c r="U436" s="220"/>
      <c r="V436" s="220"/>
      <c r="W436" s="220"/>
      <c r="X436" s="220"/>
      <c r="Y436" s="220"/>
      <c r="Z436" s="210"/>
      <c r="AA436" s="210"/>
      <c r="AB436" s="210"/>
      <c r="AC436" s="210"/>
      <c r="AD436" s="210"/>
      <c r="AE436" s="210"/>
      <c r="AF436" s="210"/>
      <c r="AG436" s="210" t="s">
        <v>176</v>
      </c>
      <c r="AH436" s="210">
        <v>0</v>
      </c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1" x14ac:dyDescent="0.2">
      <c r="A437" s="236">
        <v>103</v>
      </c>
      <c r="B437" s="237" t="s">
        <v>562</v>
      </c>
      <c r="C437" s="248" t="s">
        <v>563</v>
      </c>
      <c r="D437" s="238" t="s">
        <v>167</v>
      </c>
      <c r="E437" s="239">
        <v>65.900000000000006</v>
      </c>
      <c r="F437" s="240"/>
      <c r="G437" s="241">
        <f>ROUND(E437*F437,2)</f>
        <v>0</v>
      </c>
      <c r="H437" s="240"/>
      <c r="I437" s="241">
        <f>ROUND(E437*H437,2)</f>
        <v>0</v>
      </c>
      <c r="J437" s="240"/>
      <c r="K437" s="241">
        <f>ROUND(E437*J437,2)</f>
        <v>0</v>
      </c>
      <c r="L437" s="241">
        <v>21</v>
      </c>
      <c r="M437" s="241">
        <f>G437*(1+L437/100)</f>
        <v>0</v>
      </c>
      <c r="N437" s="239">
        <v>0</v>
      </c>
      <c r="O437" s="239">
        <f>ROUND(E437*N437,2)</f>
        <v>0</v>
      </c>
      <c r="P437" s="239">
        <v>1.03E-2</v>
      </c>
      <c r="Q437" s="239">
        <f>ROUND(E437*P437,2)</f>
        <v>0.68</v>
      </c>
      <c r="R437" s="241" t="s">
        <v>546</v>
      </c>
      <c r="S437" s="241" t="s">
        <v>169</v>
      </c>
      <c r="T437" s="242" t="s">
        <v>169</v>
      </c>
      <c r="U437" s="220">
        <v>4.4999999999999998E-2</v>
      </c>
      <c r="V437" s="220">
        <f>ROUND(E437*U437,2)</f>
        <v>2.97</v>
      </c>
      <c r="W437" s="220"/>
      <c r="X437" s="220" t="s">
        <v>170</v>
      </c>
      <c r="Y437" s="220" t="s">
        <v>171</v>
      </c>
      <c r="Z437" s="210"/>
      <c r="AA437" s="210"/>
      <c r="AB437" s="210"/>
      <c r="AC437" s="210"/>
      <c r="AD437" s="210"/>
      <c r="AE437" s="210"/>
      <c r="AF437" s="210"/>
      <c r="AG437" s="210" t="s">
        <v>172</v>
      </c>
      <c r="AH437" s="210"/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outlineLevel="2" x14ac:dyDescent="0.2">
      <c r="A438" s="217"/>
      <c r="B438" s="218"/>
      <c r="C438" s="249" t="s">
        <v>564</v>
      </c>
      <c r="D438" s="243"/>
      <c r="E438" s="243"/>
      <c r="F438" s="243"/>
      <c r="G438" s="243"/>
      <c r="H438" s="220"/>
      <c r="I438" s="220"/>
      <c r="J438" s="220"/>
      <c r="K438" s="220"/>
      <c r="L438" s="220"/>
      <c r="M438" s="220"/>
      <c r="N438" s="219"/>
      <c r="O438" s="219"/>
      <c r="P438" s="219"/>
      <c r="Q438" s="219"/>
      <c r="R438" s="220"/>
      <c r="S438" s="220"/>
      <c r="T438" s="220"/>
      <c r="U438" s="220"/>
      <c r="V438" s="220"/>
      <c r="W438" s="220"/>
      <c r="X438" s="220"/>
      <c r="Y438" s="220"/>
      <c r="Z438" s="210"/>
      <c r="AA438" s="210"/>
      <c r="AB438" s="210"/>
      <c r="AC438" s="210"/>
      <c r="AD438" s="210"/>
      <c r="AE438" s="210"/>
      <c r="AF438" s="210"/>
      <c r="AG438" s="210" t="s">
        <v>174</v>
      </c>
      <c r="AH438" s="210"/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outlineLevel="3" x14ac:dyDescent="0.2">
      <c r="A439" s="217"/>
      <c r="B439" s="218"/>
      <c r="C439" s="252" t="s">
        <v>565</v>
      </c>
      <c r="D439" s="246"/>
      <c r="E439" s="246"/>
      <c r="F439" s="246"/>
      <c r="G439" s="246"/>
      <c r="H439" s="220"/>
      <c r="I439" s="220"/>
      <c r="J439" s="220"/>
      <c r="K439" s="220"/>
      <c r="L439" s="220"/>
      <c r="M439" s="220"/>
      <c r="N439" s="219"/>
      <c r="O439" s="219"/>
      <c r="P439" s="219"/>
      <c r="Q439" s="219"/>
      <c r="R439" s="220"/>
      <c r="S439" s="220"/>
      <c r="T439" s="220"/>
      <c r="U439" s="220"/>
      <c r="V439" s="220"/>
      <c r="W439" s="220"/>
      <c r="X439" s="220"/>
      <c r="Y439" s="220"/>
      <c r="Z439" s="210"/>
      <c r="AA439" s="210"/>
      <c r="AB439" s="210"/>
      <c r="AC439" s="210"/>
      <c r="AD439" s="210"/>
      <c r="AE439" s="210"/>
      <c r="AF439" s="210"/>
      <c r="AG439" s="210" t="s">
        <v>174</v>
      </c>
      <c r="AH439" s="210"/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3" x14ac:dyDescent="0.2">
      <c r="A440" s="217"/>
      <c r="B440" s="218"/>
      <c r="C440" s="252" t="s">
        <v>378</v>
      </c>
      <c r="D440" s="246"/>
      <c r="E440" s="246"/>
      <c r="F440" s="246"/>
      <c r="G440" s="246"/>
      <c r="H440" s="220"/>
      <c r="I440" s="220"/>
      <c r="J440" s="220"/>
      <c r="K440" s="220"/>
      <c r="L440" s="220"/>
      <c r="M440" s="220"/>
      <c r="N440" s="219"/>
      <c r="O440" s="219"/>
      <c r="P440" s="219"/>
      <c r="Q440" s="219"/>
      <c r="R440" s="220"/>
      <c r="S440" s="220"/>
      <c r="T440" s="220"/>
      <c r="U440" s="220"/>
      <c r="V440" s="220"/>
      <c r="W440" s="220"/>
      <c r="X440" s="220"/>
      <c r="Y440" s="220"/>
      <c r="Z440" s="210"/>
      <c r="AA440" s="210"/>
      <c r="AB440" s="210"/>
      <c r="AC440" s="210"/>
      <c r="AD440" s="210"/>
      <c r="AE440" s="210"/>
      <c r="AF440" s="210"/>
      <c r="AG440" s="210" t="s">
        <v>174</v>
      </c>
      <c r="AH440" s="210"/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outlineLevel="2" x14ac:dyDescent="0.2">
      <c r="A441" s="217"/>
      <c r="B441" s="218"/>
      <c r="C441" s="250" t="s">
        <v>566</v>
      </c>
      <c r="D441" s="224"/>
      <c r="E441" s="225">
        <v>65.900000000000006</v>
      </c>
      <c r="F441" s="220"/>
      <c r="G441" s="220"/>
      <c r="H441" s="220"/>
      <c r="I441" s="220"/>
      <c r="J441" s="220"/>
      <c r="K441" s="220"/>
      <c r="L441" s="220"/>
      <c r="M441" s="220"/>
      <c r="N441" s="219"/>
      <c r="O441" s="219"/>
      <c r="P441" s="219"/>
      <c r="Q441" s="219"/>
      <c r="R441" s="220"/>
      <c r="S441" s="220"/>
      <c r="T441" s="220"/>
      <c r="U441" s="220"/>
      <c r="V441" s="220"/>
      <c r="W441" s="220"/>
      <c r="X441" s="220"/>
      <c r="Y441" s="220"/>
      <c r="Z441" s="210"/>
      <c r="AA441" s="210"/>
      <c r="AB441" s="210"/>
      <c r="AC441" s="210"/>
      <c r="AD441" s="210"/>
      <c r="AE441" s="210"/>
      <c r="AF441" s="210"/>
      <c r="AG441" s="210" t="s">
        <v>176</v>
      </c>
      <c r="AH441" s="210">
        <v>0</v>
      </c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1" x14ac:dyDescent="0.2">
      <c r="A442" s="236">
        <v>104</v>
      </c>
      <c r="B442" s="237" t="s">
        <v>567</v>
      </c>
      <c r="C442" s="248" t="s">
        <v>568</v>
      </c>
      <c r="D442" s="238" t="s">
        <v>167</v>
      </c>
      <c r="E442" s="239">
        <v>109.3</v>
      </c>
      <c r="F442" s="240"/>
      <c r="G442" s="241">
        <f>ROUND(E442*F442,2)</f>
        <v>0</v>
      </c>
      <c r="H442" s="240"/>
      <c r="I442" s="241">
        <f>ROUND(E442*H442,2)</f>
        <v>0</v>
      </c>
      <c r="J442" s="240"/>
      <c r="K442" s="241">
        <f>ROUND(E442*J442,2)</f>
        <v>0</v>
      </c>
      <c r="L442" s="241">
        <v>21</v>
      </c>
      <c r="M442" s="241">
        <f>G442*(1+L442/100)</f>
        <v>0</v>
      </c>
      <c r="N442" s="239">
        <v>2.2000000000000001E-4</v>
      </c>
      <c r="O442" s="239">
        <f>ROUND(E442*N442,2)</f>
        <v>0.02</v>
      </c>
      <c r="P442" s="239">
        <v>0</v>
      </c>
      <c r="Q442" s="239">
        <f>ROUND(E442*P442,2)</f>
        <v>0</v>
      </c>
      <c r="R442" s="241" t="s">
        <v>546</v>
      </c>
      <c r="S442" s="241" t="s">
        <v>169</v>
      </c>
      <c r="T442" s="242" t="s">
        <v>169</v>
      </c>
      <c r="U442" s="220">
        <v>9.5000000000000001E-2</v>
      </c>
      <c r="V442" s="220">
        <f>ROUND(E442*U442,2)</f>
        <v>10.38</v>
      </c>
      <c r="W442" s="220"/>
      <c r="X442" s="220" t="s">
        <v>170</v>
      </c>
      <c r="Y442" s="220" t="s">
        <v>171</v>
      </c>
      <c r="Z442" s="210"/>
      <c r="AA442" s="210"/>
      <c r="AB442" s="210"/>
      <c r="AC442" s="210"/>
      <c r="AD442" s="210"/>
      <c r="AE442" s="210"/>
      <c r="AF442" s="210"/>
      <c r="AG442" s="210" t="s">
        <v>172</v>
      </c>
      <c r="AH442" s="210"/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2" x14ac:dyDescent="0.2">
      <c r="A443" s="217"/>
      <c r="B443" s="218"/>
      <c r="C443" s="249" t="s">
        <v>551</v>
      </c>
      <c r="D443" s="243"/>
      <c r="E443" s="243"/>
      <c r="F443" s="243"/>
      <c r="G443" s="243"/>
      <c r="H443" s="220"/>
      <c r="I443" s="220"/>
      <c r="J443" s="220"/>
      <c r="K443" s="220"/>
      <c r="L443" s="220"/>
      <c r="M443" s="220"/>
      <c r="N443" s="219"/>
      <c r="O443" s="219"/>
      <c r="P443" s="219"/>
      <c r="Q443" s="219"/>
      <c r="R443" s="220"/>
      <c r="S443" s="220"/>
      <c r="T443" s="220"/>
      <c r="U443" s="220"/>
      <c r="V443" s="220"/>
      <c r="W443" s="220"/>
      <c r="X443" s="220"/>
      <c r="Y443" s="220"/>
      <c r="Z443" s="210"/>
      <c r="AA443" s="210"/>
      <c r="AB443" s="210"/>
      <c r="AC443" s="210"/>
      <c r="AD443" s="210"/>
      <c r="AE443" s="210"/>
      <c r="AF443" s="210"/>
      <c r="AG443" s="210" t="s">
        <v>174</v>
      </c>
      <c r="AH443" s="210"/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outlineLevel="3" x14ac:dyDescent="0.2">
      <c r="A444" s="217"/>
      <c r="B444" s="218"/>
      <c r="C444" s="252" t="s">
        <v>547</v>
      </c>
      <c r="D444" s="246"/>
      <c r="E444" s="246"/>
      <c r="F444" s="246"/>
      <c r="G444" s="246"/>
      <c r="H444" s="220"/>
      <c r="I444" s="220"/>
      <c r="J444" s="220"/>
      <c r="K444" s="220"/>
      <c r="L444" s="220"/>
      <c r="M444" s="220"/>
      <c r="N444" s="219"/>
      <c r="O444" s="219"/>
      <c r="P444" s="219"/>
      <c r="Q444" s="219"/>
      <c r="R444" s="220"/>
      <c r="S444" s="220"/>
      <c r="T444" s="220"/>
      <c r="U444" s="220"/>
      <c r="V444" s="220"/>
      <c r="W444" s="220"/>
      <c r="X444" s="220"/>
      <c r="Y444" s="220"/>
      <c r="Z444" s="210"/>
      <c r="AA444" s="210"/>
      <c r="AB444" s="210"/>
      <c r="AC444" s="210"/>
      <c r="AD444" s="210"/>
      <c r="AE444" s="210"/>
      <c r="AF444" s="210"/>
      <c r="AG444" s="210" t="s">
        <v>174</v>
      </c>
      <c r="AH444" s="210"/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outlineLevel="3" x14ac:dyDescent="0.2">
      <c r="A445" s="217"/>
      <c r="B445" s="218"/>
      <c r="C445" s="252" t="s">
        <v>378</v>
      </c>
      <c r="D445" s="246"/>
      <c r="E445" s="246"/>
      <c r="F445" s="246"/>
      <c r="G445" s="246"/>
      <c r="H445" s="220"/>
      <c r="I445" s="220"/>
      <c r="J445" s="220"/>
      <c r="K445" s="220"/>
      <c r="L445" s="220"/>
      <c r="M445" s="220"/>
      <c r="N445" s="219"/>
      <c r="O445" s="219"/>
      <c r="P445" s="219"/>
      <c r="Q445" s="219"/>
      <c r="R445" s="220"/>
      <c r="S445" s="220"/>
      <c r="T445" s="220"/>
      <c r="U445" s="220"/>
      <c r="V445" s="220"/>
      <c r="W445" s="220"/>
      <c r="X445" s="220"/>
      <c r="Y445" s="220"/>
      <c r="Z445" s="210"/>
      <c r="AA445" s="210"/>
      <c r="AB445" s="210"/>
      <c r="AC445" s="210"/>
      <c r="AD445" s="210"/>
      <c r="AE445" s="210"/>
      <c r="AF445" s="210"/>
      <c r="AG445" s="210" t="s">
        <v>174</v>
      </c>
      <c r="AH445" s="210"/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outlineLevel="2" x14ac:dyDescent="0.2">
      <c r="A446" s="217"/>
      <c r="B446" s="218"/>
      <c r="C446" s="250" t="s">
        <v>569</v>
      </c>
      <c r="D446" s="224"/>
      <c r="E446" s="225">
        <v>84.3</v>
      </c>
      <c r="F446" s="220"/>
      <c r="G446" s="220"/>
      <c r="H446" s="220"/>
      <c r="I446" s="220"/>
      <c r="J446" s="220"/>
      <c r="K446" s="220"/>
      <c r="L446" s="220"/>
      <c r="M446" s="220"/>
      <c r="N446" s="219"/>
      <c r="O446" s="219"/>
      <c r="P446" s="219"/>
      <c r="Q446" s="219"/>
      <c r="R446" s="220"/>
      <c r="S446" s="220"/>
      <c r="T446" s="220"/>
      <c r="U446" s="220"/>
      <c r="V446" s="220"/>
      <c r="W446" s="220"/>
      <c r="X446" s="220"/>
      <c r="Y446" s="220"/>
      <c r="Z446" s="210"/>
      <c r="AA446" s="210"/>
      <c r="AB446" s="210"/>
      <c r="AC446" s="210"/>
      <c r="AD446" s="210"/>
      <c r="AE446" s="210"/>
      <c r="AF446" s="210"/>
      <c r="AG446" s="210" t="s">
        <v>176</v>
      </c>
      <c r="AH446" s="210">
        <v>5</v>
      </c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outlineLevel="3" x14ac:dyDescent="0.2">
      <c r="A447" s="217"/>
      <c r="B447" s="218"/>
      <c r="C447" s="250" t="s">
        <v>570</v>
      </c>
      <c r="D447" s="224"/>
      <c r="E447" s="225">
        <v>25</v>
      </c>
      <c r="F447" s="220"/>
      <c r="G447" s="220"/>
      <c r="H447" s="220"/>
      <c r="I447" s="220"/>
      <c r="J447" s="220"/>
      <c r="K447" s="220"/>
      <c r="L447" s="220"/>
      <c r="M447" s="220"/>
      <c r="N447" s="219"/>
      <c r="O447" s="219"/>
      <c r="P447" s="219"/>
      <c r="Q447" s="219"/>
      <c r="R447" s="220"/>
      <c r="S447" s="220"/>
      <c r="T447" s="220"/>
      <c r="U447" s="220"/>
      <c r="V447" s="220"/>
      <c r="W447" s="220"/>
      <c r="X447" s="220"/>
      <c r="Y447" s="220"/>
      <c r="Z447" s="210"/>
      <c r="AA447" s="210"/>
      <c r="AB447" s="210"/>
      <c r="AC447" s="210"/>
      <c r="AD447" s="210"/>
      <c r="AE447" s="210"/>
      <c r="AF447" s="210"/>
      <c r="AG447" s="210" t="s">
        <v>176</v>
      </c>
      <c r="AH447" s="210">
        <v>5</v>
      </c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outlineLevel="1" x14ac:dyDescent="0.2">
      <c r="A448" s="236">
        <v>105</v>
      </c>
      <c r="B448" s="237" t="s">
        <v>571</v>
      </c>
      <c r="C448" s="248" t="s">
        <v>572</v>
      </c>
      <c r="D448" s="238" t="s">
        <v>339</v>
      </c>
      <c r="E448" s="239">
        <v>1</v>
      </c>
      <c r="F448" s="240"/>
      <c r="G448" s="241">
        <f>ROUND(E448*F448,2)</f>
        <v>0</v>
      </c>
      <c r="H448" s="240"/>
      <c r="I448" s="241">
        <f>ROUND(E448*H448,2)</f>
        <v>0</v>
      </c>
      <c r="J448" s="240"/>
      <c r="K448" s="241">
        <f>ROUND(E448*J448,2)</f>
        <v>0</v>
      </c>
      <c r="L448" s="241">
        <v>21</v>
      </c>
      <c r="M448" s="241">
        <f>G448*(1+L448/100)</f>
        <v>0</v>
      </c>
      <c r="N448" s="239">
        <v>0</v>
      </c>
      <c r="O448" s="239">
        <f>ROUND(E448*N448,2)</f>
        <v>0</v>
      </c>
      <c r="P448" s="239">
        <v>0</v>
      </c>
      <c r="Q448" s="239">
        <f>ROUND(E448*P448,2)</f>
        <v>0</v>
      </c>
      <c r="R448" s="241"/>
      <c r="S448" s="241" t="s">
        <v>321</v>
      </c>
      <c r="T448" s="242" t="s">
        <v>322</v>
      </c>
      <c r="U448" s="220">
        <v>0</v>
      </c>
      <c r="V448" s="220">
        <f>ROUND(E448*U448,2)</f>
        <v>0</v>
      </c>
      <c r="W448" s="220"/>
      <c r="X448" s="220" t="s">
        <v>170</v>
      </c>
      <c r="Y448" s="220" t="s">
        <v>171</v>
      </c>
      <c r="Z448" s="210"/>
      <c r="AA448" s="210"/>
      <c r="AB448" s="210"/>
      <c r="AC448" s="210"/>
      <c r="AD448" s="210"/>
      <c r="AE448" s="210"/>
      <c r="AF448" s="210"/>
      <c r="AG448" s="210" t="s">
        <v>172</v>
      </c>
      <c r="AH448" s="210"/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outlineLevel="2" x14ac:dyDescent="0.2">
      <c r="A449" s="217"/>
      <c r="B449" s="218"/>
      <c r="C449" s="249" t="s">
        <v>551</v>
      </c>
      <c r="D449" s="243"/>
      <c r="E449" s="243"/>
      <c r="F449" s="243"/>
      <c r="G449" s="243"/>
      <c r="H449" s="220"/>
      <c r="I449" s="220"/>
      <c r="J449" s="220"/>
      <c r="K449" s="220"/>
      <c r="L449" s="220"/>
      <c r="M449" s="220"/>
      <c r="N449" s="219"/>
      <c r="O449" s="219"/>
      <c r="P449" s="219"/>
      <c r="Q449" s="219"/>
      <c r="R449" s="220"/>
      <c r="S449" s="220"/>
      <c r="T449" s="220"/>
      <c r="U449" s="220"/>
      <c r="V449" s="220"/>
      <c r="W449" s="220"/>
      <c r="X449" s="220"/>
      <c r="Y449" s="220"/>
      <c r="Z449" s="210"/>
      <c r="AA449" s="210"/>
      <c r="AB449" s="210"/>
      <c r="AC449" s="210"/>
      <c r="AD449" s="210"/>
      <c r="AE449" s="210"/>
      <c r="AF449" s="210"/>
      <c r="AG449" s="210" t="s">
        <v>174</v>
      </c>
      <c r="AH449" s="210"/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outlineLevel="3" x14ac:dyDescent="0.2">
      <c r="A450" s="217"/>
      <c r="B450" s="218"/>
      <c r="C450" s="252" t="s">
        <v>547</v>
      </c>
      <c r="D450" s="246"/>
      <c r="E450" s="246"/>
      <c r="F450" s="246"/>
      <c r="G450" s="246"/>
      <c r="H450" s="220"/>
      <c r="I450" s="220"/>
      <c r="J450" s="220"/>
      <c r="K450" s="220"/>
      <c r="L450" s="220"/>
      <c r="M450" s="220"/>
      <c r="N450" s="219"/>
      <c r="O450" s="219"/>
      <c r="P450" s="219"/>
      <c r="Q450" s="219"/>
      <c r="R450" s="220"/>
      <c r="S450" s="220"/>
      <c r="T450" s="220"/>
      <c r="U450" s="220"/>
      <c r="V450" s="220"/>
      <c r="W450" s="220"/>
      <c r="X450" s="220"/>
      <c r="Y450" s="220"/>
      <c r="Z450" s="210"/>
      <c r="AA450" s="210"/>
      <c r="AB450" s="210"/>
      <c r="AC450" s="210"/>
      <c r="AD450" s="210"/>
      <c r="AE450" s="210"/>
      <c r="AF450" s="210"/>
      <c r="AG450" s="210" t="s">
        <v>174</v>
      </c>
      <c r="AH450" s="210"/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  <c r="BH450" s="210"/>
    </row>
    <row r="451" spans="1:60" outlineLevel="3" x14ac:dyDescent="0.2">
      <c r="A451" s="217"/>
      <c r="B451" s="218"/>
      <c r="C451" s="252" t="s">
        <v>378</v>
      </c>
      <c r="D451" s="246"/>
      <c r="E451" s="246"/>
      <c r="F451" s="246"/>
      <c r="G451" s="246"/>
      <c r="H451" s="220"/>
      <c r="I451" s="220"/>
      <c r="J451" s="220"/>
      <c r="K451" s="220"/>
      <c r="L451" s="220"/>
      <c r="M451" s="220"/>
      <c r="N451" s="219"/>
      <c r="O451" s="219"/>
      <c r="P451" s="219"/>
      <c r="Q451" s="219"/>
      <c r="R451" s="220"/>
      <c r="S451" s="220"/>
      <c r="T451" s="220"/>
      <c r="U451" s="220"/>
      <c r="V451" s="220"/>
      <c r="W451" s="220"/>
      <c r="X451" s="220"/>
      <c r="Y451" s="220"/>
      <c r="Z451" s="210"/>
      <c r="AA451" s="210"/>
      <c r="AB451" s="210"/>
      <c r="AC451" s="210"/>
      <c r="AD451" s="210"/>
      <c r="AE451" s="210"/>
      <c r="AF451" s="210"/>
      <c r="AG451" s="210" t="s">
        <v>174</v>
      </c>
      <c r="AH451" s="210"/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outlineLevel="2" x14ac:dyDescent="0.2">
      <c r="A452" s="217"/>
      <c r="B452" s="218"/>
      <c r="C452" s="250" t="s">
        <v>70</v>
      </c>
      <c r="D452" s="224"/>
      <c r="E452" s="225">
        <v>1</v>
      </c>
      <c r="F452" s="220"/>
      <c r="G452" s="220"/>
      <c r="H452" s="220"/>
      <c r="I452" s="220"/>
      <c r="J452" s="220"/>
      <c r="K452" s="220"/>
      <c r="L452" s="220"/>
      <c r="M452" s="220"/>
      <c r="N452" s="219"/>
      <c r="O452" s="219"/>
      <c r="P452" s="219"/>
      <c r="Q452" s="219"/>
      <c r="R452" s="220"/>
      <c r="S452" s="220"/>
      <c r="T452" s="220"/>
      <c r="U452" s="220"/>
      <c r="V452" s="220"/>
      <c r="W452" s="220"/>
      <c r="X452" s="220"/>
      <c r="Y452" s="220"/>
      <c r="Z452" s="210"/>
      <c r="AA452" s="210"/>
      <c r="AB452" s="210"/>
      <c r="AC452" s="210"/>
      <c r="AD452" s="210"/>
      <c r="AE452" s="210"/>
      <c r="AF452" s="210"/>
      <c r="AG452" s="210" t="s">
        <v>176</v>
      </c>
      <c r="AH452" s="210">
        <v>0</v>
      </c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  <c r="BH452" s="210"/>
    </row>
    <row r="453" spans="1:60" x14ac:dyDescent="0.2">
      <c r="A453" s="229" t="s">
        <v>163</v>
      </c>
      <c r="B453" s="230" t="s">
        <v>114</v>
      </c>
      <c r="C453" s="247" t="s">
        <v>115</v>
      </c>
      <c r="D453" s="231"/>
      <c r="E453" s="232"/>
      <c r="F453" s="233"/>
      <c r="G453" s="233">
        <f>SUMIF(AG454:AG489,"&lt;&gt;NOR",G454:G489)</f>
        <v>0</v>
      </c>
      <c r="H453" s="233"/>
      <c r="I453" s="233">
        <f>SUM(I454:I489)</f>
        <v>0</v>
      </c>
      <c r="J453" s="233"/>
      <c r="K453" s="233">
        <f>SUM(K454:K489)</f>
        <v>0</v>
      </c>
      <c r="L453" s="233"/>
      <c r="M453" s="233">
        <f>SUM(M454:M489)</f>
        <v>0</v>
      </c>
      <c r="N453" s="232"/>
      <c r="O453" s="232">
        <f>SUM(O454:O489)</f>
        <v>1.8900000000000001</v>
      </c>
      <c r="P453" s="232"/>
      <c r="Q453" s="232">
        <f>SUM(Q454:Q489)</f>
        <v>0</v>
      </c>
      <c r="R453" s="233"/>
      <c r="S453" s="233"/>
      <c r="T453" s="234"/>
      <c r="U453" s="228"/>
      <c r="V453" s="228">
        <f>SUM(V454:V489)</f>
        <v>120.71</v>
      </c>
      <c r="W453" s="228"/>
      <c r="X453" s="228"/>
      <c r="Y453" s="228"/>
      <c r="AG453" t="s">
        <v>164</v>
      </c>
    </row>
    <row r="454" spans="1:60" outlineLevel="1" x14ac:dyDescent="0.2">
      <c r="A454" s="236">
        <v>106</v>
      </c>
      <c r="B454" s="237" t="s">
        <v>573</v>
      </c>
      <c r="C454" s="248" t="s">
        <v>574</v>
      </c>
      <c r="D454" s="238" t="s">
        <v>167</v>
      </c>
      <c r="E454" s="239">
        <v>70.400000000000006</v>
      </c>
      <c r="F454" s="240"/>
      <c r="G454" s="241">
        <f>ROUND(E454*F454,2)</f>
        <v>0</v>
      </c>
      <c r="H454" s="240"/>
      <c r="I454" s="241">
        <f>ROUND(E454*H454,2)</f>
        <v>0</v>
      </c>
      <c r="J454" s="240"/>
      <c r="K454" s="241">
        <f>ROUND(E454*J454,2)</f>
        <v>0</v>
      </c>
      <c r="L454" s="241">
        <v>21</v>
      </c>
      <c r="M454" s="241">
        <f>G454*(1+L454/100)</f>
        <v>0</v>
      </c>
      <c r="N454" s="239">
        <v>0</v>
      </c>
      <c r="O454" s="239">
        <f>ROUND(E454*N454,2)</f>
        <v>0</v>
      </c>
      <c r="P454" s="239">
        <v>0</v>
      </c>
      <c r="Q454" s="239">
        <f>ROUND(E454*P454,2)</f>
        <v>0</v>
      </c>
      <c r="R454" s="241" t="s">
        <v>575</v>
      </c>
      <c r="S454" s="241" t="s">
        <v>169</v>
      </c>
      <c r="T454" s="242" t="s">
        <v>169</v>
      </c>
      <c r="U454" s="220">
        <v>0.47199999999999998</v>
      </c>
      <c r="V454" s="220">
        <f>ROUND(E454*U454,2)</f>
        <v>33.229999999999997</v>
      </c>
      <c r="W454" s="220"/>
      <c r="X454" s="220" t="s">
        <v>170</v>
      </c>
      <c r="Y454" s="220" t="s">
        <v>171</v>
      </c>
      <c r="Z454" s="210"/>
      <c r="AA454" s="210"/>
      <c r="AB454" s="210"/>
      <c r="AC454" s="210"/>
      <c r="AD454" s="210"/>
      <c r="AE454" s="210"/>
      <c r="AF454" s="210"/>
      <c r="AG454" s="210" t="s">
        <v>172</v>
      </c>
      <c r="AH454" s="210"/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outlineLevel="2" x14ac:dyDescent="0.2">
      <c r="A455" s="217"/>
      <c r="B455" s="218"/>
      <c r="C455" s="249" t="s">
        <v>470</v>
      </c>
      <c r="D455" s="243"/>
      <c r="E455" s="243"/>
      <c r="F455" s="243"/>
      <c r="G455" s="243"/>
      <c r="H455" s="220"/>
      <c r="I455" s="220"/>
      <c r="J455" s="220"/>
      <c r="K455" s="220"/>
      <c r="L455" s="220"/>
      <c r="M455" s="220"/>
      <c r="N455" s="219"/>
      <c r="O455" s="219"/>
      <c r="P455" s="219"/>
      <c r="Q455" s="219"/>
      <c r="R455" s="220"/>
      <c r="S455" s="220"/>
      <c r="T455" s="220"/>
      <c r="U455" s="220"/>
      <c r="V455" s="220"/>
      <c r="W455" s="220"/>
      <c r="X455" s="220"/>
      <c r="Y455" s="220"/>
      <c r="Z455" s="210"/>
      <c r="AA455" s="210"/>
      <c r="AB455" s="210"/>
      <c r="AC455" s="210"/>
      <c r="AD455" s="210"/>
      <c r="AE455" s="210"/>
      <c r="AF455" s="210"/>
      <c r="AG455" s="210" t="s">
        <v>174</v>
      </c>
      <c r="AH455" s="210"/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outlineLevel="3" x14ac:dyDescent="0.2">
      <c r="A456" s="217"/>
      <c r="B456" s="218"/>
      <c r="C456" s="252" t="s">
        <v>378</v>
      </c>
      <c r="D456" s="246"/>
      <c r="E456" s="246"/>
      <c r="F456" s="246"/>
      <c r="G456" s="246"/>
      <c r="H456" s="220"/>
      <c r="I456" s="220"/>
      <c r="J456" s="220"/>
      <c r="K456" s="220"/>
      <c r="L456" s="220"/>
      <c r="M456" s="220"/>
      <c r="N456" s="219"/>
      <c r="O456" s="219"/>
      <c r="P456" s="219"/>
      <c r="Q456" s="219"/>
      <c r="R456" s="220"/>
      <c r="S456" s="220"/>
      <c r="T456" s="220"/>
      <c r="U456" s="220"/>
      <c r="V456" s="220"/>
      <c r="W456" s="220"/>
      <c r="X456" s="220"/>
      <c r="Y456" s="220"/>
      <c r="Z456" s="210"/>
      <c r="AA456" s="210"/>
      <c r="AB456" s="210"/>
      <c r="AC456" s="210"/>
      <c r="AD456" s="210"/>
      <c r="AE456" s="210"/>
      <c r="AF456" s="210"/>
      <c r="AG456" s="210" t="s">
        <v>174</v>
      </c>
      <c r="AH456" s="210"/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  <c r="BH456" s="210"/>
    </row>
    <row r="457" spans="1:60" outlineLevel="2" x14ac:dyDescent="0.2">
      <c r="A457" s="217"/>
      <c r="B457" s="218"/>
      <c r="C457" s="250" t="s">
        <v>576</v>
      </c>
      <c r="D457" s="224"/>
      <c r="E457" s="225">
        <v>70.400000000000006</v>
      </c>
      <c r="F457" s="220"/>
      <c r="G457" s="220"/>
      <c r="H457" s="220"/>
      <c r="I457" s="220"/>
      <c r="J457" s="220"/>
      <c r="K457" s="220"/>
      <c r="L457" s="220"/>
      <c r="M457" s="220"/>
      <c r="N457" s="219"/>
      <c r="O457" s="219"/>
      <c r="P457" s="219"/>
      <c r="Q457" s="219"/>
      <c r="R457" s="220"/>
      <c r="S457" s="220"/>
      <c r="T457" s="220"/>
      <c r="U457" s="220"/>
      <c r="V457" s="220"/>
      <c r="W457" s="220"/>
      <c r="X457" s="220"/>
      <c r="Y457" s="220"/>
      <c r="Z457" s="210"/>
      <c r="AA457" s="210"/>
      <c r="AB457" s="210"/>
      <c r="AC457" s="210"/>
      <c r="AD457" s="210"/>
      <c r="AE457" s="210"/>
      <c r="AF457" s="210"/>
      <c r="AG457" s="210" t="s">
        <v>176</v>
      </c>
      <c r="AH457" s="210">
        <v>5</v>
      </c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outlineLevel="1" x14ac:dyDescent="0.2">
      <c r="A458" s="236">
        <v>107</v>
      </c>
      <c r="B458" s="237" t="s">
        <v>577</v>
      </c>
      <c r="C458" s="248" t="s">
        <v>578</v>
      </c>
      <c r="D458" s="238" t="s">
        <v>167</v>
      </c>
      <c r="E458" s="239">
        <v>70.400000000000006</v>
      </c>
      <c r="F458" s="240"/>
      <c r="G458" s="241">
        <f>ROUND(E458*F458,2)</f>
        <v>0</v>
      </c>
      <c r="H458" s="240"/>
      <c r="I458" s="241">
        <f>ROUND(E458*H458,2)</f>
        <v>0</v>
      </c>
      <c r="J458" s="240"/>
      <c r="K458" s="241">
        <f>ROUND(E458*J458,2)</f>
        <v>0</v>
      </c>
      <c r="L458" s="241">
        <v>21</v>
      </c>
      <c r="M458" s="241">
        <f>G458*(1+L458/100)</f>
        <v>0</v>
      </c>
      <c r="N458" s="239">
        <v>2.1000000000000001E-4</v>
      </c>
      <c r="O458" s="239">
        <f>ROUND(E458*N458,2)</f>
        <v>0.01</v>
      </c>
      <c r="P458" s="239">
        <v>0</v>
      </c>
      <c r="Q458" s="239">
        <f>ROUND(E458*P458,2)</f>
        <v>0</v>
      </c>
      <c r="R458" s="241" t="s">
        <v>575</v>
      </c>
      <c r="S458" s="241" t="s">
        <v>169</v>
      </c>
      <c r="T458" s="242" t="s">
        <v>169</v>
      </c>
      <c r="U458" s="220">
        <v>0.05</v>
      </c>
      <c r="V458" s="220">
        <f>ROUND(E458*U458,2)</f>
        <v>3.52</v>
      </c>
      <c r="W458" s="220"/>
      <c r="X458" s="220" t="s">
        <v>170</v>
      </c>
      <c r="Y458" s="220" t="s">
        <v>171</v>
      </c>
      <c r="Z458" s="210"/>
      <c r="AA458" s="210"/>
      <c r="AB458" s="210"/>
      <c r="AC458" s="210"/>
      <c r="AD458" s="210"/>
      <c r="AE458" s="210"/>
      <c r="AF458" s="210"/>
      <c r="AG458" s="210" t="s">
        <v>172</v>
      </c>
      <c r="AH458" s="210"/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outlineLevel="2" x14ac:dyDescent="0.2">
      <c r="A459" s="217"/>
      <c r="B459" s="218"/>
      <c r="C459" s="249" t="s">
        <v>470</v>
      </c>
      <c r="D459" s="243"/>
      <c r="E459" s="243"/>
      <c r="F459" s="243"/>
      <c r="G459" s="243"/>
      <c r="H459" s="220"/>
      <c r="I459" s="220"/>
      <c r="J459" s="220"/>
      <c r="K459" s="220"/>
      <c r="L459" s="220"/>
      <c r="M459" s="220"/>
      <c r="N459" s="219"/>
      <c r="O459" s="219"/>
      <c r="P459" s="219"/>
      <c r="Q459" s="219"/>
      <c r="R459" s="220"/>
      <c r="S459" s="220"/>
      <c r="T459" s="220"/>
      <c r="U459" s="220"/>
      <c r="V459" s="220"/>
      <c r="W459" s="220"/>
      <c r="X459" s="220"/>
      <c r="Y459" s="220"/>
      <c r="Z459" s="210"/>
      <c r="AA459" s="210"/>
      <c r="AB459" s="210"/>
      <c r="AC459" s="210"/>
      <c r="AD459" s="210"/>
      <c r="AE459" s="210"/>
      <c r="AF459" s="210"/>
      <c r="AG459" s="210" t="s">
        <v>174</v>
      </c>
      <c r="AH459" s="210"/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outlineLevel="3" x14ac:dyDescent="0.2">
      <c r="A460" s="217"/>
      <c r="B460" s="218"/>
      <c r="C460" s="252" t="s">
        <v>378</v>
      </c>
      <c r="D460" s="246"/>
      <c r="E460" s="246"/>
      <c r="F460" s="246"/>
      <c r="G460" s="246"/>
      <c r="H460" s="220"/>
      <c r="I460" s="220"/>
      <c r="J460" s="220"/>
      <c r="K460" s="220"/>
      <c r="L460" s="220"/>
      <c r="M460" s="220"/>
      <c r="N460" s="219"/>
      <c r="O460" s="219"/>
      <c r="P460" s="219"/>
      <c r="Q460" s="219"/>
      <c r="R460" s="220"/>
      <c r="S460" s="220"/>
      <c r="T460" s="220"/>
      <c r="U460" s="220"/>
      <c r="V460" s="220"/>
      <c r="W460" s="220"/>
      <c r="X460" s="220"/>
      <c r="Y460" s="220"/>
      <c r="Z460" s="210"/>
      <c r="AA460" s="210"/>
      <c r="AB460" s="210"/>
      <c r="AC460" s="210"/>
      <c r="AD460" s="210"/>
      <c r="AE460" s="210"/>
      <c r="AF460" s="210"/>
      <c r="AG460" s="210" t="s">
        <v>174</v>
      </c>
      <c r="AH460" s="210"/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</row>
    <row r="461" spans="1:60" outlineLevel="2" x14ac:dyDescent="0.2">
      <c r="A461" s="217"/>
      <c r="B461" s="218"/>
      <c r="C461" s="250" t="s">
        <v>576</v>
      </c>
      <c r="D461" s="224"/>
      <c r="E461" s="225">
        <v>70.400000000000006</v>
      </c>
      <c r="F461" s="220"/>
      <c r="G461" s="220"/>
      <c r="H461" s="220"/>
      <c r="I461" s="220"/>
      <c r="J461" s="220"/>
      <c r="K461" s="220"/>
      <c r="L461" s="220"/>
      <c r="M461" s="220"/>
      <c r="N461" s="219"/>
      <c r="O461" s="219"/>
      <c r="P461" s="219"/>
      <c r="Q461" s="219"/>
      <c r="R461" s="220"/>
      <c r="S461" s="220"/>
      <c r="T461" s="220"/>
      <c r="U461" s="220"/>
      <c r="V461" s="220"/>
      <c r="W461" s="220"/>
      <c r="X461" s="220"/>
      <c r="Y461" s="220"/>
      <c r="Z461" s="210"/>
      <c r="AA461" s="210"/>
      <c r="AB461" s="210"/>
      <c r="AC461" s="210"/>
      <c r="AD461" s="210"/>
      <c r="AE461" s="210"/>
      <c r="AF461" s="210"/>
      <c r="AG461" s="210" t="s">
        <v>176</v>
      </c>
      <c r="AH461" s="210">
        <v>5</v>
      </c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ht="22.5" outlineLevel="1" x14ac:dyDescent="0.2">
      <c r="A462" s="236">
        <v>108</v>
      </c>
      <c r="B462" s="237" t="s">
        <v>579</v>
      </c>
      <c r="C462" s="248" t="s">
        <v>580</v>
      </c>
      <c r="D462" s="238" t="s">
        <v>167</v>
      </c>
      <c r="E462" s="239">
        <v>70.400000000000006</v>
      </c>
      <c r="F462" s="240"/>
      <c r="G462" s="241">
        <f>ROUND(E462*F462,2)</f>
        <v>0</v>
      </c>
      <c r="H462" s="240"/>
      <c r="I462" s="241">
        <f>ROUND(E462*H462,2)</f>
        <v>0</v>
      </c>
      <c r="J462" s="240"/>
      <c r="K462" s="241">
        <f>ROUND(E462*J462,2)</f>
        <v>0</v>
      </c>
      <c r="L462" s="241">
        <v>21</v>
      </c>
      <c r="M462" s="241">
        <f>G462*(1+L462/100)</f>
        <v>0</v>
      </c>
      <c r="N462" s="239">
        <v>5.0400000000000002E-3</v>
      </c>
      <c r="O462" s="239">
        <f>ROUND(E462*N462,2)</f>
        <v>0.35</v>
      </c>
      <c r="P462" s="239">
        <v>0</v>
      </c>
      <c r="Q462" s="239">
        <f>ROUND(E462*P462,2)</f>
        <v>0</v>
      </c>
      <c r="R462" s="241" t="s">
        <v>575</v>
      </c>
      <c r="S462" s="241" t="s">
        <v>169</v>
      </c>
      <c r="T462" s="242" t="s">
        <v>169</v>
      </c>
      <c r="U462" s="220">
        <v>0.97799999999999998</v>
      </c>
      <c r="V462" s="220">
        <f>ROUND(E462*U462,2)</f>
        <v>68.849999999999994</v>
      </c>
      <c r="W462" s="220"/>
      <c r="X462" s="220" t="s">
        <v>170</v>
      </c>
      <c r="Y462" s="220" t="s">
        <v>171</v>
      </c>
      <c r="Z462" s="210"/>
      <c r="AA462" s="210"/>
      <c r="AB462" s="210"/>
      <c r="AC462" s="210"/>
      <c r="AD462" s="210"/>
      <c r="AE462" s="210"/>
      <c r="AF462" s="210"/>
      <c r="AG462" s="210" t="s">
        <v>172</v>
      </c>
      <c r="AH462" s="210"/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outlineLevel="2" x14ac:dyDescent="0.2">
      <c r="A463" s="217"/>
      <c r="B463" s="218"/>
      <c r="C463" s="249" t="s">
        <v>470</v>
      </c>
      <c r="D463" s="243"/>
      <c r="E463" s="243"/>
      <c r="F463" s="243"/>
      <c r="G463" s="243"/>
      <c r="H463" s="220"/>
      <c r="I463" s="220"/>
      <c r="J463" s="220"/>
      <c r="K463" s="220"/>
      <c r="L463" s="220"/>
      <c r="M463" s="220"/>
      <c r="N463" s="219"/>
      <c r="O463" s="219"/>
      <c r="P463" s="219"/>
      <c r="Q463" s="219"/>
      <c r="R463" s="220"/>
      <c r="S463" s="220"/>
      <c r="T463" s="220"/>
      <c r="U463" s="220"/>
      <c r="V463" s="220"/>
      <c r="W463" s="220"/>
      <c r="X463" s="220"/>
      <c r="Y463" s="220"/>
      <c r="Z463" s="210"/>
      <c r="AA463" s="210"/>
      <c r="AB463" s="210"/>
      <c r="AC463" s="210"/>
      <c r="AD463" s="210"/>
      <c r="AE463" s="210"/>
      <c r="AF463" s="210"/>
      <c r="AG463" s="210" t="s">
        <v>174</v>
      </c>
      <c r="AH463" s="210"/>
      <c r="AI463" s="210"/>
      <c r="AJ463" s="210"/>
      <c r="AK463" s="210"/>
      <c r="AL463" s="210"/>
      <c r="AM463" s="210"/>
      <c r="AN463" s="210"/>
      <c r="AO463" s="210"/>
      <c r="AP463" s="210"/>
      <c r="AQ463" s="210"/>
      <c r="AR463" s="210"/>
      <c r="AS463" s="210"/>
      <c r="AT463" s="210"/>
      <c r="AU463" s="210"/>
      <c r="AV463" s="210"/>
      <c r="AW463" s="210"/>
      <c r="AX463" s="210"/>
      <c r="AY463" s="210"/>
      <c r="AZ463" s="210"/>
      <c r="BA463" s="210"/>
      <c r="BB463" s="210"/>
      <c r="BC463" s="210"/>
      <c r="BD463" s="210"/>
      <c r="BE463" s="210"/>
      <c r="BF463" s="210"/>
      <c r="BG463" s="210"/>
      <c r="BH463" s="210"/>
    </row>
    <row r="464" spans="1:60" outlineLevel="3" x14ac:dyDescent="0.2">
      <c r="A464" s="217"/>
      <c r="B464" s="218"/>
      <c r="C464" s="252" t="s">
        <v>378</v>
      </c>
      <c r="D464" s="246"/>
      <c r="E464" s="246"/>
      <c r="F464" s="246"/>
      <c r="G464" s="246"/>
      <c r="H464" s="220"/>
      <c r="I464" s="220"/>
      <c r="J464" s="220"/>
      <c r="K464" s="220"/>
      <c r="L464" s="220"/>
      <c r="M464" s="220"/>
      <c r="N464" s="219"/>
      <c r="O464" s="219"/>
      <c r="P464" s="219"/>
      <c r="Q464" s="219"/>
      <c r="R464" s="220"/>
      <c r="S464" s="220"/>
      <c r="T464" s="220"/>
      <c r="U464" s="220"/>
      <c r="V464" s="220"/>
      <c r="W464" s="220"/>
      <c r="X464" s="220"/>
      <c r="Y464" s="220"/>
      <c r="Z464" s="210"/>
      <c r="AA464" s="210"/>
      <c r="AB464" s="210"/>
      <c r="AC464" s="210"/>
      <c r="AD464" s="210"/>
      <c r="AE464" s="210"/>
      <c r="AF464" s="210"/>
      <c r="AG464" s="210" t="s">
        <v>174</v>
      </c>
      <c r="AH464" s="210"/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outlineLevel="2" x14ac:dyDescent="0.2">
      <c r="A465" s="217"/>
      <c r="B465" s="218"/>
      <c r="C465" s="250" t="s">
        <v>581</v>
      </c>
      <c r="D465" s="224"/>
      <c r="E465" s="225">
        <v>70.400000000000006</v>
      </c>
      <c r="F465" s="220"/>
      <c r="G465" s="220"/>
      <c r="H465" s="220"/>
      <c r="I465" s="220"/>
      <c r="J465" s="220"/>
      <c r="K465" s="220"/>
      <c r="L465" s="220"/>
      <c r="M465" s="220"/>
      <c r="N465" s="219"/>
      <c r="O465" s="219"/>
      <c r="P465" s="219"/>
      <c r="Q465" s="219"/>
      <c r="R465" s="220"/>
      <c r="S465" s="220"/>
      <c r="T465" s="220"/>
      <c r="U465" s="220"/>
      <c r="V465" s="220"/>
      <c r="W465" s="220"/>
      <c r="X465" s="220"/>
      <c r="Y465" s="220"/>
      <c r="Z465" s="210"/>
      <c r="AA465" s="210"/>
      <c r="AB465" s="210"/>
      <c r="AC465" s="210"/>
      <c r="AD465" s="210"/>
      <c r="AE465" s="210"/>
      <c r="AF465" s="210"/>
      <c r="AG465" s="210" t="s">
        <v>176</v>
      </c>
      <c r="AH465" s="210">
        <v>5</v>
      </c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ht="22.5" outlineLevel="1" x14ac:dyDescent="0.2">
      <c r="A466" s="236">
        <v>109</v>
      </c>
      <c r="B466" s="237" t="s">
        <v>582</v>
      </c>
      <c r="C466" s="248" t="s">
        <v>583</v>
      </c>
      <c r="D466" s="238" t="s">
        <v>199</v>
      </c>
      <c r="E466" s="239">
        <v>8</v>
      </c>
      <c r="F466" s="240"/>
      <c r="G466" s="241">
        <f>ROUND(E466*F466,2)</f>
        <v>0</v>
      </c>
      <c r="H466" s="240"/>
      <c r="I466" s="241">
        <f>ROUND(E466*H466,2)</f>
        <v>0</v>
      </c>
      <c r="J466" s="240"/>
      <c r="K466" s="241">
        <f>ROUND(E466*J466,2)</f>
        <v>0</v>
      </c>
      <c r="L466" s="241">
        <v>21</v>
      </c>
      <c r="M466" s="241">
        <f>G466*(1+L466/100)</f>
        <v>0</v>
      </c>
      <c r="N466" s="239">
        <v>4.0000000000000003E-5</v>
      </c>
      <c r="O466" s="239">
        <f>ROUND(E466*N466,2)</f>
        <v>0</v>
      </c>
      <c r="P466" s="239">
        <v>0</v>
      </c>
      <c r="Q466" s="239">
        <f>ROUND(E466*P466,2)</f>
        <v>0</v>
      </c>
      <c r="R466" s="241" t="s">
        <v>575</v>
      </c>
      <c r="S466" s="241" t="s">
        <v>169</v>
      </c>
      <c r="T466" s="242" t="s">
        <v>169</v>
      </c>
      <c r="U466" s="220">
        <v>7.0000000000000007E-2</v>
      </c>
      <c r="V466" s="220">
        <f>ROUND(E466*U466,2)</f>
        <v>0.56000000000000005</v>
      </c>
      <c r="W466" s="220"/>
      <c r="X466" s="220" t="s">
        <v>170</v>
      </c>
      <c r="Y466" s="220" t="s">
        <v>171</v>
      </c>
      <c r="Z466" s="210"/>
      <c r="AA466" s="210"/>
      <c r="AB466" s="210"/>
      <c r="AC466" s="210"/>
      <c r="AD466" s="210"/>
      <c r="AE466" s="210"/>
      <c r="AF466" s="210"/>
      <c r="AG466" s="210" t="s">
        <v>172</v>
      </c>
      <c r="AH466" s="210"/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outlineLevel="2" x14ac:dyDescent="0.2">
      <c r="A467" s="217"/>
      <c r="B467" s="218"/>
      <c r="C467" s="249" t="s">
        <v>584</v>
      </c>
      <c r="D467" s="243"/>
      <c r="E467" s="243"/>
      <c r="F467" s="243"/>
      <c r="G467" s="243"/>
      <c r="H467" s="220"/>
      <c r="I467" s="220"/>
      <c r="J467" s="220"/>
      <c r="K467" s="220"/>
      <c r="L467" s="220"/>
      <c r="M467" s="220"/>
      <c r="N467" s="219"/>
      <c r="O467" s="219"/>
      <c r="P467" s="219"/>
      <c r="Q467" s="219"/>
      <c r="R467" s="220"/>
      <c r="S467" s="220"/>
      <c r="T467" s="220"/>
      <c r="U467" s="220"/>
      <c r="V467" s="220"/>
      <c r="W467" s="220"/>
      <c r="X467" s="220"/>
      <c r="Y467" s="220"/>
      <c r="Z467" s="210"/>
      <c r="AA467" s="210"/>
      <c r="AB467" s="210"/>
      <c r="AC467" s="210"/>
      <c r="AD467" s="210"/>
      <c r="AE467" s="210"/>
      <c r="AF467" s="210"/>
      <c r="AG467" s="210" t="s">
        <v>174</v>
      </c>
      <c r="AH467" s="210"/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</row>
    <row r="468" spans="1:60" outlineLevel="3" x14ac:dyDescent="0.2">
      <c r="A468" s="217"/>
      <c r="B468" s="218"/>
      <c r="C468" s="252" t="s">
        <v>470</v>
      </c>
      <c r="D468" s="246"/>
      <c r="E468" s="246"/>
      <c r="F468" s="246"/>
      <c r="G468" s="246"/>
      <c r="H468" s="220"/>
      <c r="I468" s="220"/>
      <c r="J468" s="220"/>
      <c r="K468" s="220"/>
      <c r="L468" s="220"/>
      <c r="M468" s="220"/>
      <c r="N468" s="219"/>
      <c r="O468" s="219"/>
      <c r="P468" s="219"/>
      <c r="Q468" s="219"/>
      <c r="R468" s="220"/>
      <c r="S468" s="220"/>
      <c r="T468" s="220"/>
      <c r="U468" s="220"/>
      <c r="V468" s="220"/>
      <c r="W468" s="220"/>
      <c r="X468" s="220"/>
      <c r="Y468" s="220"/>
      <c r="Z468" s="210"/>
      <c r="AA468" s="210"/>
      <c r="AB468" s="210"/>
      <c r="AC468" s="210"/>
      <c r="AD468" s="210"/>
      <c r="AE468" s="210"/>
      <c r="AF468" s="210"/>
      <c r="AG468" s="210" t="s">
        <v>174</v>
      </c>
      <c r="AH468" s="210"/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outlineLevel="3" x14ac:dyDescent="0.2">
      <c r="A469" s="217"/>
      <c r="B469" s="218"/>
      <c r="C469" s="252" t="s">
        <v>378</v>
      </c>
      <c r="D469" s="246"/>
      <c r="E469" s="246"/>
      <c r="F469" s="246"/>
      <c r="G469" s="246"/>
      <c r="H469" s="220"/>
      <c r="I469" s="220"/>
      <c r="J469" s="220"/>
      <c r="K469" s="220"/>
      <c r="L469" s="220"/>
      <c r="M469" s="220"/>
      <c r="N469" s="219"/>
      <c r="O469" s="219"/>
      <c r="P469" s="219"/>
      <c r="Q469" s="219"/>
      <c r="R469" s="220"/>
      <c r="S469" s="220"/>
      <c r="T469" s="220"/>
      <c r="U469" s="220"/>
      <c r="V469" s="220"/>
      <c r="W469" s="220"/>
      <c r="X469" s="220"/>
      <c r="Y469" s="220"/>
      <c r="Z469" s="210"/>
      <c r="AA469" s="210"/>
      <c r="AB469" s="210"/>
      <c r="AC469" s="210"/>
      <c r="AD469" s="210"/>
      <c r="AE469" s="210"/>
      <c r="AF469" s="210"/>
      <c r="AG469" s="210" t="s">
        <v>174</v>
      </c>
      <c r="AH469" s="210"/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outlineLevel="2" x14ac:dyDescent="0.2">
      <c r="A470" s="217"/>
      <c r="B470" s="218"/>
      <c r="C470" s="250" t="s">
        <v>585</v>
      </c>
      <c r="D470" s="224"/>
      <c r="E470" s="225">
        <v>8</v>
      </c>
      <c r="F470" s="220"/>
      <c r="G470" s="220"/>
      <c r="H470" s="220"/>
      <c r="I470" s="220"/>
      <c r="J470" s="220"/>
      <c r="K470" s="220"/>
      <c r="L470" s="220"/>
      <c r="M470" s="220"/>
      <c r="N470" s="219"/>
      <c r="O470" s="219"/>
      <c r="P470" s="219"/>
      <c r="Q470" s="219"/>
      <c r="R470" s="220"/>
      <c r="S470" s="220"/>
      <c r="T470" s="220"/>
      <c r="U470" s="220"/>
      <c r="V470" s="220"/>
      <c r="W470" s="220"/>
      <c r="X470" s="220"/>
      <c r="Y470" s="220"/>
      <c r="Z470" s="210"/>
      <c r="AA470" s="210"/>
      <c r="AB470" s="210"/>
      <c r="AC470" s="210"/>
      <c r="AD470" s="210"/>
      <c r="AE470" s="210"/>
      <c r="AF470" s="210"/>
      <c r="AG470" s="210" t="s">
        <v>176</v>
      </c>
      <c r="AH470" s="210">
        <v>0</v>
      </c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ht="22.5" outlineLevel="1" x14ac:dyDescent="0.2">
      <c r="A471" s="236">
        <v>110</v>
      </c>
      <c r="B471" s="237" t="s">
        <v>586</v>
      </c>
      <c r="C471" s="248" t="s">
        <v>587</v>
      </c>
      <c r="D471" s="238" t="s">
        <v>167</v>
      </c>
      <c r="E471" s="239">
        <v>70.400000000000006</v>
      </c>
      <c r="F471" s="240"/>
      <c r="G471" s="241">
        <f>ROUND(E471*F471,2)</f>
        <v>0</v>
      </c>
      <c r="H471" s="240"/>
      <c r="I471" s="241">
        <f>ROUND(E471*H471,2)</f>
        <v>0</v>
      </c>
      <c r="J471" s="240"/>
      <c r="K471" s="241">
        <f>ROUND(E471*J471,2)</f>
        <v>0</v>
      </c>
      <c r="L471" s="241">
        <v>21</v>
      </c>
      <c r="M471" s="241">
        <f>G471*(1+L471/100)</f>
        <v>0</v>
      </c>
      <c r="N471" s="239">
        <v>0</v>
      </c>
      <c r="O471" s="239">
        <f>ROUND(E471*N471,2)</f>
        <v>0</v>
      </c>
      <c r="P471" s="239">
        <v>0</v>
      </c>
      <c r="Q471" s="239">
        <f>ROUND(E471*P471,2)</f>
        <v>0</v>
      </c>
      <c r="R471" s="241" t="s">
        <v>575</v>
      </c>
      <c r="S471" s="241" t="s">
        <v>169</v>
      </c>
      <c r="T471" s="242" t="s">
        <v>169</v>
      </c>
      <c r="U471" s="220">
        <v>0.16600000000000001</v>
      </c>
      <c r="V471" s="220">
        <f>ROUND(E471*U471,2)</f>
        <v>11.69</v>
      </c>
      <c r="W471" s="220"/>
      <c r="X471" s="220" t="s">
        <v>170</v>
      </c>
      <c r="Y471" s="220" t="s">
        <v>171</v>
      </c>
      <c r="Z471" s="210"/>
      <c r="AA471" s="210"/>
      <c r="AB471" s="210"/>
      <c r="AC471" s="210"/>
      <c r="AD471" s="210"/>
      <c r="AE471" s="210"/>
      <c r="AF471" s="210"/>
      <c r="AG471" s="210" t="s">
        <v>172</v>
      </c>
      <c r="AH471" s="210"/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outlineLevel="2" x14ac:dyDescent="0.2">
      <c r="A472" s="217"/>
      <c r="B472" s="218"/>
      <c r="C472" s="249" t="s">
        <v>470</v>
      </c>
      <c r="D472" s="243"/>
      <c r="E472" s="243"/>
      <c r="F472" s="243"/>
      <c r="G472" s="243"/>
      <c r="H472" s="220"/>
      <c r="I472" s="220"/>
      <c r="J472" s="220"/>
      <c r="K472" s="220"/>
      <c r="L472" s="220"/>
      <c r="M472" s="220"/>
      <c r="N472" s="219"/>
      <c r="O472" s="219"/>
      <c r="P472" s="219"/>
      <c r="Q472" s="219"/>
      <c r="R472" s="220"/>
      <c r="S472" s="220"/>
      <c r="T472" s="220"/>
      <c r="U472" s="220"/>
      <c r="V472" s="220"/>
      <c r="W472" s="220"/>
      <c r="X472" s="220"/>
      <c r="Y472" s="220"/>
      <c r="Z472" s="210"/>
      <c r="AA472" s="210"/>
      <c r="AB472" s="210"/>
      <c r="AC472" s="210"/>
      <c r="AD472" s="210"/>
      <c r="AE472" s="210"/>
      <c r="AF472" s="210"/>
      <c r="AG472" s="210" t="s">
        <v>174</v>
      </c>
      <c r="AH472" s="210"/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</row>
    <row r="473" spans="1:60" outlineLevel="3" x14ac:dyDescent="0.2">
      <c r="A473" s="217"/>
      <c r="B473" s="218"/>
      <c r="C473" s="252" t="s">
        <v>378</v>
      </c>
      <c r="D473" s="246"/>
      <c r="E473" s="246"/>
      <c r="F473" s="246"/>
      <c r="G473" s="246"/>
      <c r="H473" s="220"/>
      <c r="I473" s="220"/>
      <c r="J473" s="220"/>
      <c r="K473" s="220"/>
      <c r="L473" s="220"/>
      <c r="M473" s="220"/>
      <c r="N473" s="219"/>
      <c r="O473" s="219"/>
      <c r="P473" s="219"/>
      <c r="Q473" s="219"/>
      <c r="R473" s="220"/>
      <c r="S473" s="220"/>
      <c r="T473" s="220"/>
      <c r="U473" s="220"/>
      <c r="V473" s="220"/>
      <c r="W473" s="220"/>
      <c r="X473" s="220"/>
      <c r="Y473" s="220"/>
      <c r="Z473" s="210"/>
      <c r="AA473" s="210"/>
      <c r="AB473" s="210"/>
      <c r="AC473" s="210"/>
      <c r="AD473" s="210"/>
      <c r="AE473" s="210"/>
      <c r="AF473" s="210"/>
      <c r="AG473" s="210" t="s">
        <v>174</v>
      </c>
      <c r="AH473" s="210"/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outlineLevel="2" x14ac:dyDescent="0.2">
      <c r="A474" s="217"/>
      <c r="B474" s="218"/>
      <c r="C474" s="250" t="s">
        <v>576</v>
      </c>
      <c r="D474" s="224"/>
      <c r="E474" s="225">
        <v>70.400000000000006</v>
      </c>
      <c r="F474" s="220"/>
      <c r="G474" s="220"/>
      <c r="H474" s="220"/>
      <c r="I474" s="220"/>
      <c r="J474" s="220"/>
      <c r="K474" s="220"/>
      <c r="L474" s="220"/>
      <c r="M474" s="220"/>
      <c r="N474" s="219"/>
      <c r="O474" s="219"/>
      <c r="P474" s="219"/>
      <c r="Q474" s="219"/>
      <c r="R474" s="220"/>
      <c r="S474" s="220"/>
      <c r="T474" s="220"/>
      <c r="U474" s="220"/>
      <c r="V474" s="220"/>
      <c r="W474" s="220"/>
      <c r="X474" s="220"/>
      <c r="Y474" s="220"/>
      <c r="Z474" s="210"/>
      <c r="AA474" s="210"/>
      <c r="AB474" s="210"/>
      <c r="AC474" s="210"/>
      <c r="AD474" s="210"/>
      <c r="AE474" s="210"/>
      <c r="AF474" s="210"/>
      <c r="AG474" s="210" t="s">
        <v>176</v>
      </c>
      <c r="AH474" s="210">
        <v>5</v>
      </c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ht="22.5" outlineLevel="1" x14ac:dyDescent="0.2">
      <c r="A475" s="236">
        <v>111</v>
      </c>
      <c r="B475" s="237" t="s">
        <v>588</v>
      </c>
      <c r="C475" s="248" t="s">
        <v>589</v>
      </c>
      <c r="D475" s="238" t="s">
        <v>325</v>
      </c>
      <c r="E475" s="239">
        <v>176</v>
      </c>
      <c r="F475" s="240"/>
      <c r="G475" s="241">
        <f>ROUND(E475*F475,2)</f>
        <v>0</v>
      </c>
      <c r="H475" s="240"/>
      <c r="I475" s="241">
        <f>ROUND(E475*H475,2)</f>
        <v>0</v>
      </c>
      <c r="J475" s="240"/>
      <c r="K475" s="241">
        <f>ROUND(E475*J475,2)</f>
        <v>0</v>
      </c>
      <c r="L475" s="241">
        <v>21</v>
      </c>
      <c r="M475" s="241">
        <f>G475*(1+L475/100)</f>
        <v>0</v>
      </c>
      <c r="N475" s="239">
        <v>1E-3</v>
      </c>
      <c r="O475" s="239">
        <f>ROUND(E475*N475,2)</f>
        <v>0.18</v>
      </c>
      <c r="P475" s="239">
        <v>0</v>
      </c>
      <c r="Q475" s="239">
        <f>ROUND(E475*P475,2)</f>
        <v>0</v>
      </c>
      <c r="R475" s="241" t="s">
        <v>326</v>
      </c>
      <c r="S475" s="241" t="s">
        <v>169</v>
      </c>
      <c r="T475" s="242" t="s">
        <v>169</v>
      </c>
      <c r="U475" s="220">
        <v>0</v>
      </c>
      <c r="V475" s="220">
        <f>ROUND(E475*U475,2)</f>
        <v>0</v>
      </c>
      <c r="W475" s="220"/>
      <c r="X475" s="220" t="s">
        <v>327</v>
      </c>
      <c r="Y475" s="220" t="s">
        <v>171</v>
      </c>
      <c r="Z475" s="210"/>
      <c r="AA475" s="210"/>
      <c r="AB475" s="210"/>
      <c r="AC475" s="210"/>
      <c r="AD475" s="210"/>
      <c r="AE475" s="210"/>
      <c r="AF475" s="210"/>
      <c r="AG475" s="210" t="s">
        <v>328</v>
      </c>
      <c r="AH475" s="210"/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</row>
    <row r="476" spans="1:60" outlineLevel="2" x14ac:dyDescent="0.2">
      <c r="A476" s="217"/>
      <c r="B476" s="218"/>
      <c r="C476" s="249" t="s">
        <v>470</v>
      </c>
      <c r="D476" s="243"/>
      <c r="E476" s="243"/>
      <c r="F476" s="243"/>
      <c r="G476" s="243"/>
      <c r="H476" s="220"/>
      <c r="I476" s="220"/>
      <c r="J476" s="220"/>
      <c r="K476" s="220"/>
      <c r="L476" s="220"/>
      <c r="M476" s="220"/>
      <c r="N476" s="219"/>
      <c r="O476" s="219"/>
      <c r="P476" s="219"/>
      <c r="Q476" s="219"/>
      <c r="R476" s="220"/>
      <c r="S476" s="220"/>
      <c r="T476" s="220"/>
      <c r="U476" s="220"/>
      <c r="V476" s="220"/>
      <c r="W476" s="220"/>
      <c r="X476" s="220"/>
      <c r="Y476" s="220"/>
      <c r="Z476" s="210"/>
      <c r="AA476" s="210"/>
      <c r="AB476" s="210"/>
      <c r="AC476" s="210"/>
      <c r="AD476" s="210"/>
      <c r="AE476" s="210"/>
      <c r="AF476" s="210"/>
      <c r="AG476" s="210" t="s">
        <v>174</v>
      </c>
      <c r="AH476" s="210"/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</row>
    <row r="477" spans="1:60" outlineLevel="3" x14ac:dyDescent="0.2">
      <c r="A477" s="217"/>
      <c r="B477" s="218"/>
      <c r="C477" s="252" t="s">
        <v>378</v>
      </c>
      <c r="D477" s="246"/>
      <c r="E477" s="246"/>
      <c r="F477" s="246"/>
      <c r="G477" s="246"/>
      <c r="H477" s="220"/>
      <c r="I477" s="220"/>
      <c r="J477" s="220"/>
      <c r="K477" s="220"/>
      <c r="L477" s="220"/>
      <c r="M477" s="220"/>
      <c r="N477" s="219"/>
      <c r="O477" s="219"/>
      <c r="P477" s="219"/>
      <c r="Q477" s="219"/>
      <c r="R477" s="220"/>
      <c r="S477" s="220"/>
      <c r="T477" s="220"/>
      <c r="U477" s="220"/>
      <c r="V477" s="220"/>
      <c r="W477" s="220"/>
      <c r="X477" s="220"/>
      <c r="Y477" s="220"/>
      <c r="Z477" s="210"/>
      <c r="AA477" s="210"/>
      <c r="AB477" s="210"/>
      <c r="AC477" s="210"/>
      <c r="AD477" s="210"/>
      <c r="AE477" s="210"/>
      <c r="AF477" s="210"/>
      <c r="AG477" s="210" t="s">
        <v>174</v>
      </c>
      <c r="AH477" s="210"/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</row>
    <row r="478" spans="1:60" outlineLevel="2" x14ac:dyDescent="0.2">
      <c r="A478" s="217"/>
      <c r="B478" s="218"/>
      <c r="C478" s="250" t="s">
        <v>590</v>
      </c>
      <c r="D478" s="224"/>
      <c r="E478" s="225">
        <v>176</v>
      </c>
      <c r="F478" s="220"/>
      <c r="G478" s="220"/>
      <c r="H478" s="220"/>
      <c r="I478" s="220"/>
      <c r="J478" s="220"/>
      <c r="K478" s="220"/>
      <c r="L478" s="220"/>
      <c r="M478" s="220"/>
      <c r="N478" s="219"/>
      <c r="O478" s="219"/>
      <c r="P478" s="219"/>
      <c r="Q478" s="219"/>
      <c r="R478" s="220"/>
      <c r="S478" s="220"/>
      <c r="T478" s="220"/>
      <c r="U478" s="220"/>
      <c r="V478" s="220"/>
      <c r="W478" s="220"/>
      <c r="X478" s="220"/>
      <c r="Y478" s="220"/>
      <c r="Z478" s="210"/>
      <c r="AA478" s="210"/>
      <c r="AB478" s="210"/>
      <c r="AC478" s="210"/>
      <c r="AD478" s="210"/>
      <c r="AE478" s="210"/>
      <c r="AF478" s="210"/>
      <c r="AG478" s="210" t="s">
        <v>176</v>
      </c>
      <c r="AH478" s="210">
        <v>5</v>
      </c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</row>
    <row r="479" spans="1:60" outlineLevel="1" x14ac:dyDescent="0.2">
      <c r="A479" s="236">
        <v>112</v>
      </c>
      <c r="B479" s="237" t="s">
        <v>591</v>
      </c>
      <c r="C479" s="248" t="s">
        <v>592</v>
      </c>
      <c r="D479" s="238" t="s">
        <v>167</v>
      </c>
      <c r="E479" s="239">
        <v>70.400000000000006</v>
      </c>
      <c r="F479" s="240"/>
      <c r="G479" s="241">
        <f>ROUND(E479*F479,2)</f>
        <v>0</v>
      </c>
      <c r="H479" s="240"/>
      <c r="I479" s="241">
        <f>ROUND(E479*H479,2)</f>
        <v>0</v>
      </c>
      <c r="J479" s="240"/>
      <c r="K479" s="241">
        <f>ROUND(E479*J479,2)</f>
        <v>0</v>
      </c>
      <c r="L479" s="241">
        <v>21</v>
      </c>
      <c r="M479" s="241">
        <f>G479*(1+L479/100)</f>
        <v>0</v>
      </c>
      <c r="N479" s="239">
        <v>1.9199999999999998E-2</v>
      </c>
      <c r="O479" s="239">
        <f>ROUND(E479*N479,2)</f>
        <v>1.35</v>
      </c>
      <c r="P479" s="239">
        <v>0</v>
      </c>
      <c r="Q479" s="239">
        <f>ROUND(E479*P479,2)</f>
        <v>0</v>
      </c>
      <c r="R479" s="241"/>
      <c r="S479" s="241" t="s">
        <v>321</v>
      </c>
      <c r="T479" s="242" t="s">
        <v>322</v>
      </c>
      <c r="U479" s="220">
        <v>0</v>
      </c>
      <c r="V479" s="220">
        <f>ROUND(E479*U479,2)</f>
        <v>0</v>
      </c>
      <c r="W479" s="220"/>
      <c r="X479" s="220" t="s">
        <v>327</v>
      </c>
      <c r="Y479" s="220" t="s">
        <v>171</v>
      </c>
      <c r="Z479" s="210"/>
      <c r="AA479" s="210"/>
      <c r="AB479" s="210"/>
      <c r="AC479" s="210"/>
      <c r="AD479" s="210"/>
      <c r="AE479" s="210"/>
      <c r="AF479" s="210"/>
      <c r="AG479" s="210" t="s">
        <v>328</v>
      </c>
      <c r="AH479" s="210"/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</row>
    <row r="480" spans="1:60" outlineLevel="2" x14ac:dyDescent="0.2">
      <c r="A480" s="217"/>
      <c r="B480" s="218"/>
      <c r="C480" s="249" t="s">
        <v>593</v>
      </c>
      <c r="D480" s="243"/>
      <c r="E480" s="243"/>
      <c r="F480" s="243"/>
      <c r="G480" s="243"/>
      <c r="H480" s="220"/>
      <c r="I480" s="220"/>
      <c r="J480" s="220"/>
      <c r="K480" s="220"/>
      <c r="L480" s="220"/>
      <c r="M480" s="220"/>
      <c r="N480" s="219"/>
      <c r="O480" s="219"/>
      <c r="P480" s="219"/>
      <c r="Q480" s="219"/>
      <c r="R480" s="220"/>
      <c r="S480" s="220"/>
      <c r="T480" s="220"/>
      <c r="U480" s="220"/>
      <c r="V480" s="220"/>
      <c r="W480" s="220"/>
      <c r="X480" s="220"/>
      <c r="Y480" s="220"/>
      <c r="Z480" s="210"/>
      <c r="AA480" s="210"/>
      <c r="AB480" s="210"/>
      <c r="AC480" s="210"/>
      <c r="AD480" s="210"/>
      <c r="AE480" s="210"/>
      <c r="AF480" s="210"/>
      <c r="AG480" s="210" t="s">
        <v>174</v>
      </c>
      <c r="AH480" s="210"/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outlineLevel="3" x14ac:dyDescent="0.2">
      <c r="A481" s="217"/>
      <c r="B481" s="218"/>
      <c r="C481" s="252" t="s">
        <v>594</v>
      </c>
      <c r="D481" s="246"/>
      <c r="E481" s="246"/>
      <c r="F481" s="246"/>
      <c r="G481" s="246"/>
      <c r="H481" s="220"/>
      <c r="I481" s="220"/>
      <c r="J481" s="220"/>
      <c r="K481" s="220"/>
      <c r="L481" s="220"/>
      <c r="M481" s="220"/>
      <c r="N481" s="219"/>
      <c r="O481" s="219"/>
      <c r="P481" s="219"/>
      <c r="Q481" s="219"/>
      <c r="R481" s="220"/>
      <c r="S481" s="220"/>
      <c r="T481" s="220"/>
      <c r="U481" s="220"/>
      <c r="V481" s="220"/>
      <c r="W481" s="220"/>
      <c r="X481" s="220"/>
      <c r="Y481" s="220"/>
      <c r="Z481" s="210"/>
      <c r="AA481" s="210"/>
      <c r="AB481" s="210"/>
      <c r="AC481" s="210"/>
      <c r="AD481" s="210"/>
      <c r="AE481" s="210"/>
      <c r="AF481" s="210"/>
      <c r="AG481" s="210" t="s">
        <v>174</v>
      </c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outlineLevel="3" x14ac:dyDescent="0.2">
      <c r="A482" s="217"/>
      <c r="B482" s="218"/>
      <c r="C482" s="254" t="s">
        <v>595</v>
      </c>
      <c r="D482" s="221"/>
      <c r="E482" s="222"/>
      <c r="F482" s="223"/>
      <c r="G482" s="223"/>
      <c r="H482" s="220"/>
      <c r="I482" s="220"/>
      <c r="J482" s="220"/>
      <c r="K482" s="220"/>
      <c r="L482" s="220"/>
      <c r="M482" s="220"/>
      <c r="N482" s="219"/>
      <c r="O482" s="219"/>
      <c r="P482" s="219"/>
      <c r="Q482" s="219"/>
      <c r="R482" s="220"/>
      <c r="S482" s="220"/>
      <c r="T482" s="220"/>
      <c r="U482" s="220"/>
      <c r="V482" s="220"/>
      <c r="W482" s="220"/>
      <c r="X482" s="220"/>
      <c r="Y482" s="220"/>
      <c r="Z482" s="210"/>
      <c r="AA482" s="210"/>
      <c r="AB482" s="210"/>
      <c r="AC482" s="210"/>
      <c r="AD482" s="210"/>
      <c r="AE482" s="210"/>
      <c r="AF482" s="210"/>
      <c r="AG482" s="210" t="s">
        <v>174</v>
      </c>
      <c r="AH482" s="210"/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outlineLevel="3" x14ac:dyDescent="0.2">
      <c r="A483" s="217"/>
      <c r="B483" s="218"/>
      <c r="C483" s="252" t="s">
        <v>470</v>
      </c>
      <c r="D483" s="246"/>
      <c r="E483" s="246"/>
      <c r="F483" s="246"/>
      <c r="G483" s="246"/>
      <c r="H483" s="220"/>
      <c r="I483" s="220"/>
      <c r="J483" s="220"/>
      <c r="K483" s="220"/>
      <c r="L483" s="220"/>
      <c r="M483" s="220"/>
      <c r="N483" s="219"/>
      <c r="O483" s="219"/>
      <c r="P483" s="219"/>
      <c r="Q483" s="219"/>
      <c r="R483" s="220"/>
      <c r="S483" s="220"/>
      <c r="T483" s="220"/>
      <c r="U483" s="220"/>
      <c r="V483" s="220"/>
      <c r="W483" s="220"/>
      <c r="X483" s="220"/>
      <c r="Y483" s="220"/>
      <c r="Z483" s="210"/>
      <c r="AA483" s="210"/>
      <c r="AB483" s="210"/>
      <c r="AC483" s="210"/>
      <c r="AD483" s="210"/>
      <c r="AE483" s="210"/>
      <c r="AF483" s="210"/>
      <c r="AG483" s="210" t="s">
        <v>174</v>
      </c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</row>
    <row r="484" spans="1:60" outlineLevel="3" x14ac:dyDescent="0.2">
      <c r="A484" s="217"/>
      <c r="B484" s="218"/>
      <c r="C484" s="252" t="s">
        <v>378</v>
      </c>
      <c r="D484" s="246"/>
      <c r="E484" s="246"/>
      <c r="F484" s="246"/>
      <c r="G484" s="246"/>
      <c r="H484" s="220"/>
      <c r="I484" s="220"/>
      <c r="J484" s="220"/>
      <c r="K484" s="220"/>
      <c r="L484" s="220"/>
      <c r="M484" s="220"/>
      <c r="N484" s="219"/>
      <c r="O484" s="219"/>
      <c r="P484" s="219"/>
      <c r="Q484" s="219"/>
      <c r="R484" s="220"/>
      <c r="S484" s="220"/>
      <c r="T484" s="220"/>
      <c r="U484" s="220"/>
      <c r="V484" s="220"/>
      <c r="W484" s="220"/>
      <c r="X484" s="220"/>
      <c r="Y484" s="220"/>
      <c r="Z484" s="210"/>
      <c r="AA484" s="210"/>
      <c r="AB484" s="210"/>
      <c r="AC484" s="210"/>
      <c r="AD484" s="210"/>
      <c r="AE484" s="210"/>
      <c r="AF484" s="210"/>
      <c r="AG484" s="210" t="s">
        <v>174</v>
      </c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</row>
    <row r="485" spans="1:60" outlineLevel="2" x14ac:dyDescent="0.2">
      <c r="A485" s="217"/>
      <c r="B485" s="218"/>
      <c r="C485" s="250" t="s">
        <v>576</v>
      </c>
      <c r="D485" s="224"/>
      <c r="E485" s="225">
        <v>70.400000000000006</v>
      </c>
      <c r="F485" s="220"/>
      <c r="G485" s="220"/>
      <c r="H485" s="220"/>
      <c r="I485" s="220"/>
      <c r="J485" s="220"/>
      <c r="K485" s="220"/>
      <c r="L485" s="220"/>
      <c r="M485" s="220"/>
      <c r="N485" s="219"/>
      <c r="O485" s="219"/>
      <c r="P485" s="219"/>
      <c r="Q485" s="219"/>
      <c r="R485" s="220"/>
      <c r="S485" s="220"/>
      <c r="T485" s="220"/>
      <c r="U485" s="220"/>
      <c r="V485" s="220"/>
      <c r="W485" s="220"/>
      <c r="X485" s="220"/>
      <c r="Y485" s="220"/>
      <c r="Z485" s="210"/>
      <c r="AA485" s="210"/>
      <c r="AB485" s="210"/>
      <c r="AC485" s="210"/>
      <c r="AD485" s="210"/>
      <c r="AE485" s="210"/>
      <c r="AF485" s="210"/>
      <c r="AG485" s="210" t="s">
        <v>176</v>
      </c>
      <c r="AH485" s="210">
        <v>5</v>
      </c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</row>
    <row r="486" spans="1:60" outlineLevel="1" x14ac:dyDescent="0.2">
      <c r="A486" s="236">
        <v>113</v>
      </c>
      <c r="B486" s="237" t="s">
        <v>596</v>
      </c>
      <c r="C486" s="248" t="s">
        <v>597</v>
      </c>
      <c r="D486" s="238" t="s">
        <v>332</v>
      </c>
      <c r="E486" s="239">
        <v>1.8976</v>
      </c>
      <c r="F486" s="240"/>
      <c r="G486" s="241">
        <f>ROUND(E486*F486,2)</f>
        <v>0</v>
      </c>
      <c r="H486" s="240"/>
      <c r="I486" s="241">
        <f>ROUND(E486*H486,2)</f>
        <v>0</v>
      </c>
      <c r="J486" s="240"/>
      <c r="K486" s="241">
        <f>ROUND(E486*J486,2)</f>
        <v>0</v>
      </c>
      <c r="L486" s="241">
        <v>21</v>
      </c>
      <c r="M486" s="241">
        <f>G486*(1+L486/100)</f>
        <v>0</v>
      </c>
      <c r="N486" s="239">
        <v>0</v>
      </c>
      <c r="O486" s="239">
        <f>ROUND(E486*N486,2)</f>
        <v>0</v>
      </c>
      <c r="P486" s="239">
        <v>0</v>
      </c>
      <c r="Q486" s="239">
        <f>ROUND(E486*P486,2)</f>
        <v>0</v>
      </c>
      <c r="R486" s="241" t="s">
        <v>575</v>
      </c>
      <c r="S486" s="241" t="s">
        <v>169</v>
      </c>
      <c r="T486" s="242" t="s">
        <v>169</v>
      </c>
      <c r="U486" s="220">
        <v>1.2649999999999999</v>
      </c>
      <c r="V486" s="220">
        <f>ROUND(E486*U486,2)</f>
        <v>2.4</v>
      </c>
      <c r="W486" s="220"/>
      <c r="X486" s="220" t="s">
        <v>598</v>
      </c>
      <c r="Y486" s="220" t="s">
        <v>171</v>
      </c>
      <c r="Z486" s="210"/>
      <c r="AA486" s="210"/>
      <c r="AB486" s="210"/>
      <c r="AC486" s="210"/>
      <c r="AD486" s="210"/>
      <c r="AE486" s="210"/>
      <c r="AF486" s="210"/>
      <c r="AG486" s="210" t="s">
        <v>599</v>
      </c>
      <c r="AH486" s="210"/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outlineLevel="2" x14ac:dyDescent="0.2">
      <c r="A487" s="217"/>
      <c r="B487" s="218"/>
      <c r="C487" s="251" t="s">
        <v>600</v>
      </c>
      <c r="D487" s="245"/>
      <c r="E487" s="245"/>
      <c r="F487" s="245"/>
      <c r="G487" s="245"/>
      <c r="H487" s="220"/>
      <c r="I487" s="220"/>
      <c r="J487" s="220"/>
      <c r="K487" s="220"/>
      <c r="L487" s="220"/>
      <c r="M487" s="220"/>
      <c r="N487" s="219"/>
      <c r="O487" s="219"/>
      <c r="P487" s="219"/>
      <c r="Q487" s="219"/>
      <c r="R487" s="220"/>
      <c r="S487" s="220"/>
      <c r="T487" s="220"/>
      <c r="U487" s="220"/>
      <c r="V487" s="220"/>
      <c r="W487" s="220"/>
      <c r="X487" s="220"/>
      <c r="Y487" s="220"/>
      <c r="Z487" s="210"/>
      <c r="AA487" s="210"/>
      <c r="AB487" s="210"/>
      <c r="AC487" s="210"/>
      <c r="AD487" s="210"/>
      <c r="AE487" s="210"/>
      <c r="AF487" s="210"/>
      <c r="AG487" s="210" t="s">
        <v>190</v>
      </c>
      <c r="AH487" s="210"/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</row>
    <row r="488" spans="1:60" ht="22.5" outlineLevel="1" x14ac:dyDescent="0.2">
      <c r="A488" s="236">
        <v>114</v>
      </c>
      <c r="B488" s="237" t="s">
        <v>601</v>
      </c>
      <c r="C488" s="248" t="s">
        <v>602</v>
      </c>
      <c r="D488" s="238" t="s">
        <v>332</v>
      </c>
      <c r="E488" s="239">
        <v>1.8976</v>
      </c>
      <c r="F488" s="240"/>
      <c r="G488" s="241">
        <f>ROUND(E488*F488,2)</f>
        <v>0</v>
      </c>
      <c r="H488" s="240"/>
      <c r="I488" s="241">
        <f>ROUND(E488*H488,2)</f>
        <v>0</v>
      </c>
      <c r="J488" s="240"/>
      <c r="K488" s="241">
        <f>ROUND(E488*J488,2)</f>
        <v>0</v>
      </c>
      <c r="L488" s="241">
        <v>21</v>
      </c>
      <c r="M488" s="241">
        <f>G488*(1+L488/100)</f>
        <v>0</v>
      </c>
      <c r="N488" s="239">
        <v>0</v>
      </c>
      <c r="O488" s="239">
        <f>ROUND(E488*N488,2)</f>
        <v>0</v>
      </c>
      <c r="P488" s="239">
        <v>0</v>
      </c>
      <c r="Q488" s="239">
        <f>ROUND(E488*P488,2)</f>
        <v>0</v>
      </c>
      <c r="R488" s="241" t="s">
        <v>575</v>
      </c>
      <c r="S488" s="241" t="s">
        <v>169</v>
      </c>
      <c r="T488" s="242" t="s">
        <v>169</v>
      </c>
      <c r="U488" s="220">
        <v>0.245</v>
      </c>
      <c r="V488" s="220">
        <f>ROUND(E488*U488,2)</f>
        <v>0.46</v>
      </c>
      <c r="W488" s="220"/>
      <c r="X488" s="220" t="s">
        <v>598</v>
      </c>
      <c r="Y488" s="220" t="s">
        <v>171</v>
      </c>
      <c r="Z488" s="210"/>
      <c r="AA488" s="210"/>
      <c r="AB488" s="210"/>
      <c r="AC488" s="210"/>
      <c r="AD488" s="210"/>
      <c r="AE488" s="210"/>
      <c r="AF488" s="210"/>
      <c r="AG488" s="210" t="s">
        <v>599</v>
      </c>
      <c r="AH488" s="210"/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</row>
    <row r="489" spans="1:60" outlineLevel="2" x14ac:dyDescent="0.2">
      <c r="A489" s="217"/>
      <c r="B489" s="218"/>
      <c r="C489" s="251" t="s">
        <v>600</v>
      </c>
      <c r="D489" s="245"/>
      <c r="E489" s="245"/>
      <c r="F489" s="245"/>
      <c r="G489" s="245"/>
      <c r="H489" s="220"/>
      <c r="I489" s="220"/>
      <c r="J489" s="220"/>
      <c r="K489" s="220"/>
      <c r="L489" s="220"/>
      <c r="M489" s="220"/>
      <c r="N489" s="219"/>
      <c r="O489" s="219"/>
      <c r="P489" s="219"/>
      <c r="Q489" s="219"/>
      <c r="R489" s="220"/>
      <c r="S489" s="220"/>
      <c r="T489" s="220"/>
      <c r="U489" s="220"/>
      <c r="V489" s="220"/>
      <c r="W489" s="220"/>
      <c r="X489" s="220"/>
      <c r="Y489" s="220"/>
      <c r="Z489" s="210"/>
      <c r="AA489" s="210"/>
      <c r="AB489" s="210"/>
      <c r="AC489" s="210"/>
      <c r="AD489" s="210"/>
      <c r="AE489" s="210"/>
      <c r="AF489" s="210"/>
      <c r="AG489" s="210" t="s">
        <v>190</v>
      </c>
      <c r="AH489" s="210"/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10"/>
      <c r="BB489" s="210"/>
      <c r="BC489" s="210"/>
      <c r="BD489" s="210"/>
      <c r="BE489" s="210"/>
      <c r="BF489" s="210"/>
      <c r="BG489" s="210"/>
      <c r="BH489" s="210"/>
    </row>
    <row r="490" spans="1:60" x14ac:dyDescent="0.2">
      <c r="A490" s="229" t="s">
        <v>163</v>
      </c>
      <c r="B490" s="230" t="s">
        <v>116</v>
      </c>
      <c r="C490" s="247" t="s">
        <v>117</v>
      </c>
      <c r="D490" s="231"/>
      <c r="E490" s="232"/>
      <c r="F490" s="233"/>
      <c r="G490" s="233">
        <f>SUMIF(AG491:AG511,"&lt;&gt;NOR",G491:G511)</f>
        <v>0</v>
      </c>
      <c r="H490" s="233"/>
      <c r="I490" s="233">
        <f>SUM(I491:I511)</f>
        <v>0</v>
      </c>
      <c r="J490" s="233"/>
      <c r="K490" s="233">
        <f>SUM(K491:K511)</f>
        <v>0</v>
      </c>
      <c r="L490" s="233"/>
      <c r="M490" s="233">
        <f>SUM(M491:M511)</f>
        <v>0</v>
      </c>
      <c r="N490" s="232"/>
      <c r="O490" s="232">
        <f>SUM(O491:O511)</f>
        <v>0.09</v>
      </c>
      <c r="P490" s="232"/>
      <c r="Q490" s="232">
        <f>SUM(Q491:Q511)</f>
        <v>0.14000000000000001</v>
      </c>
      <c r="R490" s="233"/>
      <c r="S490" s="233"/>
      <c r="T490" s="234"/>
      <c r="U490" s="228"/>
      <c r="V490" s="228">
        <f>SUM(V491:V511)</f>
        <v>10.25</v>
      </c>
      <c r="W490" s="228"/>
      <c r="X490" s="228"/>
      <c r="Y490" s="228"/>
      <c r="AG490" t="s">
        <v>164</v>
      </c>
    </row>
    <row r="491" spans="1:60" ht="22.5" outlineLevel="1" x14ac:dyDescent="0.2">
      <c r="A491" s="236">
        <v>115</v>
      </c>
      <c r="B491" s="237" t="s">
        <v>603</v>
      </c>
      <c r="C491" s="248" t="s">
        <v>604</v>
      </c>
      <c r="D491" s="238" t="s">
        <v>167</v>
      </c>
      <c r="E491" s="239">
        <v>7.5</v>
      </c>
      <c r="F491" s="240"/>
      <c r="G491" s="241">
        <f>ROUND(E491*F491,2)</f>
        <v>0</v>
      </c>
      <c r="H491" s="240"/>
      <c r="I491" s="241">
        <f>ROUND(E491*H491,2)</f>
        <v>0</v>
      </c>
      <c r="J491" s="240"/>
      <c r="K491" s="241">
        <f>ROUND(E491*J491,2)</f>
        <v>0</v>
      </c>
      <c r="L491" s="241">
        <v>21</v>
      </c>
      <c r="M491" s="241">
        <f>G491*(1+L491/100)</f>
        <v>0</v>
      </c>
      <c r="N491" s="239">
        <v>1.21E-2</v>
      </c>
      <c r="O491" s="239">
        <f>ROUND(E491*N491,2)</f>
        <v>0.09</v>
      </c>
      <c r="P491" s="239">
        <v>0</v>
      </c>
      <c r="Q491" s="239">
        <f>ROUND(E491*P491,2)</f>
        <v>0</v>
      </c>
      <c r="R491" s="241" t="s">
        <v>605</v>
      </c>
      <c r="S491" s="241" t="s">
        <v>169</v>
      </c>
      <c r="T491" s="242" t="s">
        <v>169</v>
      </c>
      <c r="U491" s="220">
        <v>0.35599999999999998</v>
      </c>
      <c r="V491" s="220">
        <f>ROUND(E491*U491,2)</f>
        <v>2.67</v>
      </c>
      <c r="W491" s="220"/>
      <c r="X491" s="220" t="s">
        <v>170</v>
      </c>
      <c r="Y491" s="220" t="s">
        <v>171</v>
      </c>
      <c r="Z491" s="210"/>
      <c r="AA491" s="210"/>
      <c r="AB491" s="210"/>
      <c r="AC491" s="210"/>
      <c r="AD491" s="210"/>
      <c r="AE491" s="210"/>
      <c r="AF491" s="210"/>
      <c r="AG491" s="210" t="s">
        <v>172</v>
      </c>
      <c r="AH491" s="210"/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outlineLevel="2" x14ac:dyDescent="0.2">
      <c r="A492" s="217"/>
      <c r="B492" s="218"/>
      <c r="C492" s="249" t="s">
        <v>470</v>
      </c>
      <c r="D492" s="243"/>
      <c r="E492" s="243"/>
      <c r="F492" s="243"/>
      <c r="G492" s="243"/>
      <c r="H492" s="220"/>
      <c r="I492" s="220"/>
      <c r="J492" s="220"/>
      <c r="K492" s="220"/>
      <c r="L492" s="220"/>
      <c r="M492" s="220"/>
      <c r="N492" s="219"/>
      <c r="O492" s="219"/>
      <c r="P492" s="219"/>
      <c r="Q492" s="219"/>
      <c r="R492" s="220"/>
      <c r="S492" s="220"/>
      <c r="T492" s="220"/>
      <c r="U492" s="220"/>
      <c r="V492" s="220"/>
      <c r="W492" s="220"/>
      <c r="X492" s="220"/>
      <c r="Y492" s="220"/>
      <c r="Z492" s="210"/>
      <c r="AA492" s="210"/>
      <c r="AB492" s="210"/>
      <c r="AC492" s="210"/>
      <c r="AD492" s="210"/>
      <c r="AE492" s="210"/>
      <c r="AF492" s="210"/>
      <c r="AG492" s="210" t="s">
        <v>174</v>
      </c>
      <c r="AH492" s="210"/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  <c r="BH492" s="210"/>
    </row>
    <row r="493" spans="1:60" outlineLevel="3" x14ac:dyDescent="0.2">
      <c r="A493" s="217"/>
      <c r="B493" s="218"/>
      <c r="C493" s="252" t="s">
        <v>378</v>
      </c>
      <c r="D493" s="246"/>
      <c r="E493" s="246"/>
      <c r="F493" s="246"/>
      <c r="G493" s="246"/>
      <c r="H493" s="220"/>
      <c r="I493" s="220"/>
      <c r="J493" s="220"/>
      <c r="K493" s="220"/>
      <c r="L493" s="220"/>
      <c r="M493" s="220"/>
      <c r="N493" s="219"/>
      <c r="O493" s="219"/>
      <c r="P493" s="219"/>
      <c r="Q493" s="219"/>
      <c r="R493" s="220"/>
      <c r="S493" s="220"/>
      <c r="T493" s="220"/>
      <c r="U493" s="220"/>
      <c r="V493" s="220"/>
      <c r="W493" s="220"/>
      <c r="X493" s="220"/>
      <c r="Y493" s="220"/>
      <c r="Z493" s="210"/>
      <c r="AA493" s="210"/>
      <c r="AB493" s="210"/>
      <c r="AC493" s="210"/>
      <c r="AD493" s="210"/>
      <c r="AE493" s="210"/>
      <c r="AF493" s="210"/>
      <c r="AG493" s="210" t="s">
        <v>174</v>
      </c>
      <c r="AH493" s="210"/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  <c r="BH493" s="210"/>
    </row>
    <row r="494" spans="1:60" outlineLevel="2" x14ac:dyDescent="0.2">
      <c r="A494" s="217"/>
      <c r="B494" s="218"/>
      <c r="C494" s="250" t="s">
        <v>606</v>
      </c>
      <c r="D494" s="224"/>
      <c r="E494" s="225">
        <v>7.5</v>
      </c>
      <c r="F494" s="220"/>
      <c r="G494" s="220"/>
      <c r="H494" s="220"/>
      <c r="I494" s="220"/>
      <c r="J494" s="220"/>
      <c r="K494" s="220"/>
      <c r="L494" s="220"/>
      <c r="M494" s="220"/>
      <c r="N494" s="219"/>
      <c r="O494" s="219"/>
      <c r="P494" s="219"/>
      <c r="Q494" s="219"/>
      <c r="R494" s="220"/>
      <c r="S494" s="220"/>
      <c r="T494" s="220"/>
      <c r="U494" s="220"/>
      <c r="V494" s="220"/>
      <c r="W494" s="220"/>
      <c r="X494" s="220"/>
      <c r="Y494" s="220"/>
      <c r="Z494" s="210"/>
      <c r="AA494" s="210"/>
      <c r="AB494" s="210"/>
      <c r="AC494" s="210"/>
      <c r="AD494" s="210"/>
      <c r="AE494" s="210"/>
      <c r="AF494" s="210"/>
      <c r="AG494" s="210" t="s">
        <v>176</v>
      </c>
      <c r="AH494" s="210">
        <v>5</v>
      </c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outlineLevel="1" x14ac:dyDescent="0.2">
      <c r="A495" s="236">
        <v>116</v>
      </c>
      <c r="B495" s="237" t="s">
        <v>607</v>
      </c>
      <c r="C495" s="248" t="s">
        <v>608</v>
      </c>
      <c r="D495" s="238" t="s">
        <v>167</v>
      </c>
      <c r="E495" s="239">
        <v>7.5</v>
      </c>
      <c r="F495" s="240"/>
      <c r="G495" s="241">
        <f>ROUND(E495*F495,2)</f>
        <v>0</v>
      </c>
      <c r="H495" s="240"/>
      <c r="I495" s="241">
        <f>ROUND(E495*H495,2)</f>
        <v>0</v>
      </c>
      <c r="J495" s="240"/>
      <c r="K495" s="241">
        <f>ROUND(E495*J495,2)</f>
        <v>0</v>
      </c>
      <c r="L495" s="241">
        <v>21</v>
      </c>
      <c r="M495" s="241">
        <f>G495*(1+L495/100)</f>
        <v>0</v>
      </c>
      <c r="N495" s="239">
        <v>0</v>
      </c>
      <c r="O495" s="239">
        <f>ROUND(E495*N495,2)</f>
        <v>0</v>
      </c>
      <c r="P495" s="239">
        <v>1.7999999999999999E-2</v>
      </c>
      <c r="Q495" s="239">
        <f>ROUND(E495*P495,2)</f>
        <v>0.14000000000000001</v>
      </c>
      <c r="R495" s="241" t="s">
        <v>605</v>
      </c>
      <c r="S495" s="241" t="s">
        <v>169</v>
      </c>
      <c r="T495" s="242" t="s">
        <v>169</v>
      </c>
      <c r="U495" s="220">
        <v>0.19500000000000001</v>
      </c>
      <c r="V495" s="220">
        <f>ROUND(E495*U495,2)</f>
        <v>1.46</v>
      </c>
      <c r="W495" s="220"/>
      <c r="X495" s="220" t="s">
        <v>170</v>
      </c>
      <c r="Y495" s="220" t="s">
        <v>171</v>
      </c>
      <c r="Z495" s="210"/>
      <c r="AA495" s="210"/>
      <c r="AB495" s="210"/>
      <c r="AC495" s="210"/>
      <c r="AD495" s="210"/>
      <c r="AE495" s="210"/>
      <c r="AF495" s="210"/>
      <c r="AG495" s="210" t="s">
        <v>172</v>
      </c>
      <c r="AH495" s="210"/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outlineLevel="2" x14ac:dyDescent="0.2">
      <c r="A496" s="217"/>
      <c r="B496" s="218"/>
      <c r="C496" s="249" t="s">
        <v>502</v>
      </c>
      <c r="D496" s="243"/>
      <c r="E496" s="243"/>
      <c r="F496" s="243"/>
      <c r="G496" s="243"/>
      <c r="H496" s="220"/>
      <c r="I496" s="220"/>
      <c r="J496" s="220"/>
      <c r="K496" s="220"/>
      <c r="L496" s="220"/>
      <c r="M496" s="220"/>
      <c r="N496" s="219"/>
      <c r="O496" s="219"/>
      <c r="P496" s="219"/>
      <c r="Q496" s="219"/>
      <c r="R496" s="220"/>
      <c r="S496" s="220"/>
      <c r="T496" s="220"/>
      <c r="U496" s="220"/>
      <c r="V496" s="220"/>
      <c r="W496" s="220"/>
      <c r="X496" s="220"/>
      <c r="Y496" s="220"/>
      <c r="Z496" s="210"/>
      <c r="AA496" s="210"/>
      <c r="AB496" s="210"/>
      <c r="AC496" s="210"/>
      <c r="AD496" s="210"/>
      <c r="AE496" s="210"/>
      <c r="AF496" s="210"/>
      <c r="AG496" s="210" t="s">
        <v>174</v>
      </c>
      <c r="AH496" s="210"/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  <c r="BH496" s="210"/>
    </row>
    <row r="497" spans="1:60" outlineLevel="3" x14ac:dyDescent="0.2">
      <c r="A497" s="217"/>
      <c r="B497" s="218"/>
      <c r="C497" s="252" t="s">
        <v>378</v>
      </c>
      <c r="D497" s="246"/>
      <c r="E497" s="246"/>
      <c r="F497" s="246"/>
      <c r="G497" s="246"/>
      <c r="H497" s="220"/>
      <c r="I497" s="220"/>
      <c r="J497" s="220"/>
      <c r="K497" s="220"/>
      <c r="L497" s="220"/>
      <c r="M497" s="220"/>
      <c r="N497" s="219"/>
      <c r="O497" s="219"/>
      <c r="P497" s="219"/>
      <c r="Q497" s="219"/>
      <c r="R497" s="220"/>
      <c r="S497" s="220"/>
      <c r="T497" s="220"/>
      <c r="U497" s="220"/>
      <c r="V497" s="220"/>
      <c r="W497" s="220"/>
      <c r="X497" s="220"/>
      <c r="Y497" s="220"/>
      <c r="Z497" s="210"/>
      <c r="AA497" s="210"/>
      <c r="AB497" s="210"/>
      <c r="AC497" s="210"/>
      <c r="AD497" s="210"/>
      <c r="AE497" s="210"/>
      <c r="AF497" s="210"/>
      <c r="AG497" s="210" t="s">
        <v>174</v>
      </c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outlineLevel="2" x14ac:dyDescent="0.2">
      <c r="A498" s="217"/>
      <c r="B498" s="218"/>
      <c r="C498" s="250" t="s">
        <v>609</v>
      </c>
      <c r="D498" s="224"/>
      <c r="E498" s="225">
        <v>7.5</v>
      </c>
      <c r="F498" s="220"/>
      <c r="G498" s="220"/>
      <c r="H498" s="220"/>
      <c r="I498" s="220"/>
      <c r="J498" s="220"/>
      <c r="K498" s="220"/>
      <c r="L498" s="220"/>
      <c r="M498" s="220"/>
      <c r="N498" s="219"/>
      <c r="O498" s="219"/>
      <c r="P498" s="219"/>
      <c r="Q498" s="219"/>
      <c r="R498" s="220"/>
      <c r="S498" s="220"/>
      <c r="T498" s="220"/>
      <c r="U498" s="220"/>
      <c r="V498" s="220"/>
      <c r="W498" s="220"/>
      <c r="X498" s="220"/>
      <c r="Y498" s="220"/>
      <c r="Z498" s="210"/>
      <c r="AA498" s="210"/>
      <c r="AB498" s="210"/>
      <c r="AC498" s="210"/>
      <c r="AD498" s="210"/>
      <c r="AE498" s="210"/>
      <c r="AF498" s="210"/>
      <c r="AG498" s="210" t="s">
        <v>176</v>
      </c>
      <c r="AH498" s="210">
        <v>0</v>
      </c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ht="22.5" outlineLevel="1" x14ac:dyDescent="0.2">
      <c r="A499" s="236">
        <v>117</v>
      </c>
      <c r="B499" s="237" t="s">
        <v>610</v>
      </c>
      <c r="C499" s="248" t="s">
        <v>611</v>
      </c>
      <c r="D499" s="238" t="s">
        <v>199</v>
      </c>
      <c r="E499" s="239">
        <v>5</v>
      </c>
      <c r="F499" s="240"/>
      <c r="G499" s="241">
        <f>ROUND(E499*F499,2)</f>
        <v>0</v>
      </c>
      <c r="H499" s="240"/>
      <c r="I499" s="241">
        <f>ROUND(E499*H499,2)</f>
        <v>0</v>
      </c>
      <c r="J499" s="240"/>
      <c r="K499" s="241">
        <f>ROUND(E499*J499,2)</f>
        <v>0</v>
      </c>
      <c r="L499" s="241">
        <v>21</v>
      </c>
      <c r="M499" s="241">
        <f>G499*(1+L499/100)</f>
        <v>0</v>
      </c>
      <c r="N499" s="239">
        <v>1.7000000000000001E-4</v>
      </c>
      <c r="O499" s="239">
        <f>ROUND(E499*N499,2)</f>
        <v>0</v>
      </c>
      <c r="P499" s="239">
        <v>0</v>
      </c>
      <c r="Q499" s="239">
        <f>ROUND(E499*P499,2)</f>
        <v>0</v>
      </c>
      <c r="R499" s="241" t="s">
        <v>612</v>
      </c>
      <c r="S499" s="241" t="s">
        <v>169</v>
      </c>
      <c r="T499" s="242" t="s">
        <v>169</v>
      </c>
      <c r="U499" s="220">
        <v>0.09</v>
      </c>
      <c r="V499" s="220">
        <f>ROUND(E499*U499,2)</f>
        <v>0.45</v>
      </c>
      <c r="W499" s="220"/>
      <c r="X499" s="220" t="s">
        <v>170</v>
      </c>
      <c r="Y499" s="220" t="s">
        <v>171</v>
      </c>
      <c r="Z499" s="210"/>
      <c r="AA499" s="210"/>
      <c r="AB499" s="210"/>
      <c r="AC499" s="210"/>
      <c r="AD499" s="210"/>
      <c r="AE499" s="210"/>
      <c r="AF499" s="210"/>
      <c r="AG499" s="210" t="s">
        <v>172</v>
      </c>
      <c r="AH499" s="210"/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</row>
    <row r="500" spans="1:60" outlineLevel="2" x14ac:dyDescent="0.2">
      <c r="A500" s="217"/>
      <c r="B500" s="218"/>
      <c r="C500" s="251" t="s">
        <v>613</v>
      </c>
      <c r="D500" s="245"/>
      <c r="E500" s="245"/>
      <c r="F500" s="245"/>
      <c r="G500" s="245"/>
      <c r="H500" s="220"/>
      <c r="I500" s="220"/>
      <c r="J500" s="220"/>
      <c r="K500" s="220"/>
      <c r="L500" s="220"/>
      <c r="M500" s="220"/>
      <c r="N500" s="219"/>
      <c r="O500" s="219"/>
      <c r="P500" s="219"/>
      <c r="Q500" s="219"/>
      <c r="R500" s="220"/>
      <c r="S500" s="220"/>
      <c r="T500" s="220"/>
      <c r="U500" s="220"/>
      <c r="V500" s="220"/>
      <c r="W500" s="220"/>
      <c r="X500" s="220"/>
      <c r="Y500" s="220"/>
      <c r="Z500" s="210"/>
      <c r="AA500" s="210"/>
      <c r="AB500" s="210"/>
      <c r="AC500" s="210"/>
      <c r="AD500" s="210"/>
      <c r="AE500" s="210"/>
      <c r="AF500" s="210"/>
      <c r="AG500" s="210" t="s">
        <v>190</v>
      </c>
      <c r="AH500" s="210"/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</row>
    <row r="501" spans="1:60" outlineLevel="2" x14ac:dyDescent="0.2">
      <c r="A501" s="217"/>
      <c r="B501" s="218"/>
      <c r="C501" s="252" t="s">
        <v>470</v>
      </c>
      <c r="D501" s="246"/>
      <c r="E501" s="246"/>
      <c r="F501" s="246"/>
      <c r="G501" s="246"/>
      <c r="H501" s="220"/>
      <c r="I501" s="220"/>
      <c r="J501" s="220"/>
      <c r="K501" s="220"/>
      <c r="L501" s="220"/>
      <c r="M501" s="220"/>
      <c r="N501" s="219"/>
      <c r="O501" s="219"/>
      <c r="P501" s="219"/>
      <c r="Q501" s="219"/>
      <c r="R501" s="220"/>
      <c r="S501" s="220"/>
      <c r="T501" s="220"/>
      <c r="U501" s="220"/>
      <c r="V501" s="220"/>
      <c r="W501" s="220"/>
      <c r="X501" s="220"/>
      <c r="Y501" s="220"/>
      <c r="Z501" s="210"/>
      <c r="AA501" s="210"/>
      <c r="AB501" s="210"/>
      <c r="AC501" s="210"/>
      <c r="AD501" s="210"/>
      <c r="AE501" s="210"/>
      <c r="AF501" s="210"/>
      <c r="AG501" s="210" t="s">
        <v>174</v>
      </c>
      <c r="AH501" s="210"/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</row>
    <row r="502" spans="1:60" outlineLevel="3" x14ac:dyDescent="0.2">
      <c r="A502" s="217"/>
      <c r="B502" s="218"/>
      <c r="C502" s="252" t="s">
        <v>378</v>
      </c>
      <c r="D502" s="246"/>
      <c r="E502" s="246"/>
      <c r="F502" s="246"/>
      <c r="G502" s="246"/>
      <c r="H502" s="220"/>
      <c r="I502" s="220"/>
      <c r="J502" s="220"/>
      <c r="K502" s="220"/>
      <c r="L502" s="220"/>
      <c r="M502" s="220"/>
      <c r="N502" s="219"/>
      <c r="O502" s="219"/>
      <c r="P502" s="219"/>
      <c r="Q502" s="219"/>
      <c r="R502" s="220"/>
      <c r="S502" s="220"/>
      <c r="T502" s="220"/>
      <c r="U502" s="220"/>
      <c r="V502" s="220"/>
      <c r="W502" s="220"/>
      <c r="X502" s="220"/>
      <c r="Y502" s="220"/>
      <c r="Z502" s="210"/>
      <c r="AA502" s="210"/>
      <c r="AB502" s="210"/>
      <c r="AC502" s="210"/>
      <c r="AD502" s="210"/>
      <c r="AE502" s="210"/>
      <c r="AF502" s="210"/>
      <c r="AG502" s="210" t="s">
        <v>174</v>
      </c>
      <c r="AH502" s="210"/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</row>
    <row r="503" spans="1:60" outlineLevel="2" x14ac:dyDescent="0.2">
      <c r="A503" s="217"/>
      <c r="B503" s="218"/>
      <c r="C503" s="250" t="s">
        <v>78</v>
      </c>
      <c r="D503" s="224"/>
      <c r="E503" s="225">
        <v>5</v>
      </c>
      <c r="F503" s="220"/>
      <c r="G503" s="220"/>
      <c r="H503" s="220"/>
      <c r="I503" s="220"/>
      <c r="J503" s="220"/>
      <c r="K503" s="220"/>
      <c r="L503" s="220"/>
      <c r="M503" s="220"/>
      <c r="N503" s="219"/>
      <c r="O503" s="219"/>
      <c r="P503" s="219"/>
      <c r="Q503" s="219"/>
      <c r="R503" s="220"/>
      <c r="S503" s="220"/>
      <c r="T503" s="220"/>
      <c r="U503" s="220"/>
      <c r="V503" s="220"/>
      <c r="W503" s="220"/>
      <c r="X503" s="220"/>
      <c r="Y503" s="220"/>
      <c r="Z503" s="210"/>
      <c r="AA503" s="210"/>
      <c r="AB503" s="210"/>
      <c r="AC503" s="210"/>
      <c r="AD503" s="210"/>
      <c r="AE503" s="210"/>
      <c r="AF503" s="210"/>
      <c r="AG503" s="210" t="s">
        <v>176</v>
      </c>
      <c r="AH503" s="210">
        <v>0</v>
      </c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</row>
    <row r="504" spans="1:60" outlineLevel="1" x14ac:dyDescent="0.2">
      <c r="A504" s="236">
        <v>118</v>
      </c>
      <c r="B504" s="237" t="s">
        <v>614</v>
      </c>
      <c r="C504" s="248" t="s">
        <v>615</v>
      </c>
      <c r="D504" s="238" t="s">
        <v>167</v>
      </c>
      <c r="E504" s="239">
        <v>7.5</v>
      </c>
      <c r="F504" s="240"/>
      <c r="G504" s="241">
        <f>ROUND(E504*F504,2)</f>
        <v>0</v>
      </c>
      <c r="H504" s="240"/>
      <c r="I504" s="241">
        <f>ROUND(E504*H504,2)</f>
        <v>0</v>
      </c>
      <c r="J504" s="240"/>
      <c r="K504" s="241">
        <f>ROUND(E504*J504,2)</f>
        <v>0</v>
      </c>
      <c r="L504" s="241">
        <v>21</v>
      </c>
      <c r="M504" s="241">
        <f>G504*(1+L504/100)</f>
        <v>0</v>
      </c>
      <c r="N504" s="239">
        <v>4.6000000000000001E-4</v>
      </c>
      <c r="O504" s="239">
        <f>ROUND(E504*N504,2)</f>
        <v>0</v>
      </c>
      <c r="P504" s="239">
        <v>0</v>
      </c>
      <c r="Q504" s="239">
        <f>ROUND(E504*P504,2)</f>
        <v>0</v>
      </c>
      <c r="R504" s="241" t="s">
        <v>612</v>
      </c>
      <c r="S504" s="241" t="s">
        <v>169</v>
      </c>
      <c r="T504" s="242" t="s">
        <v>169</v>
      </c>
      <c r="U504" s="220">
        <v>0.72499999999999998</v>
      </c>
      <c r="V504" s="220">
        <f>ROUND(E504*U504,2)</f>
        <v>5.44</v>
      </c>
      <c r="W504" s="220"/>
      <c r="X504" s="220" t="s">
        <v>170</v>
      </c>
      <c r="Y504" s="220" t="s">
        <v>171</v>
      </c>
      <c r="Z504" s="210"/>
      <c r="AA504" s="210"/>
      <c r="AB504" s="210"/>
      <c r="AC504" s="210"/>
      <c r="AD504" s="210"/>
      <c r="AE504" s="210"/>
      <c r="AF504" s="210"/>
      <c r="AG504" s="210" t="s">
        <v>172</v>
      </c>
      <c r="AH504" s="210"/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</row>
    <row r="505" spans="1:60" outlineLevel="2" x14ac:dyDescent="0.2">
      <c r="A505" s="217"/>
      <c r="B505" s="218"/>
      <c r="C505" s="249" t="s">
        <v>470</v>
      </c>
      <c r="D505" s="243"/>
      <c r="E505" s="243"/>
      <c r="F505" s="243"/>
      <c r="G505" s="243"/>
      <c r="H505" s="220"/>
      <c r="I505" s="220"/>
      <c r="J505" s="220"/>
      <c r="K505" s="220"/>
      <c r="L505" s="220"/>
      <c r="M505" s="220"/>
      <c r="N505" s="219"/>
      <c r="O505" s="219"/>
      <c r="P505" s="219"/>
      <c r="Q505" s="219"/>
      <c r="R505" s="220"/>
      <c r="S505" s="220"/>
      <c r="T505" s="220"/>
      <c r="U505" s="220"/>
      <c r="V505" s="220"/>
      <c r="W505" s="220"/>
      <c r="X505" s="220"/>
      <c r="Y505" s="220"/>
      <c r="Z505" s="210"/>
      <c r="AA505" s="210"/>
      <c r="AB505" s="210"/>
      <c r="AC505" s="210"/>
      <c r="AD505" s="210"/>
      <c r="AE505" s="210"/>
      <c r="AF505" s="210"/>
      <c r="AG505" s="210" t="s">
        <v>174</v>
      </c>
      <c r="AH505" s="210"/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</row>
    <row r="506" spans="1:60" outlineLevel="3" x14ac:dyDescent="0.2">
      <c r="A506" s="217"/>
      <c r="B506" s="218"/>
      <c r="C506" s="252" t="s">
        <v>378</v>
      </c>
      <c r="D506" s="246"/>
      <c r="E506" s="246"/>
      <c r="F506" s="246"/>
      <c r="G506" s="246"/>
      <c r="H506" s="220"/>
      <c r="I506" s="220"/>
      <c r="J506" s="220"/>
      <c r="K506" s="220"/>
      <c r="L506" s="220"/>
      <c r="M506" s="220"/>
      <c r="N506" s="219"/>
      <c r="O506" s="219"/>
      <c r="P506" s="219"/>
      <c r="Q506" s="219"/>
      <c r="R506" s="220"/>
      <c r="S506" s="220"/>
      <c r="T506" s="220"/>
      <c r="U506" s="220"/>
      <c r="V506" s="220"/>
      <c r="W506" s="220"/>
      <c r="X506" s="220"/>
      <c r="Y506" s="220"/>
      <c r="Z506" s="210"/>
      <c r="AA506" s="210"/>
      <c r="AB506" s="210"/>
      <c r="AC506" s="210"/>
      <c r="AD506" s="210"/>
      <c r="AE506" s="210"/>
      <c r="AF506" s="210"/>
      <c r="AG506" s="210" t="s">
        <v>174</v>
      </c>
      <c r="AH506" s="210"/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</row>
    <row r="507" spans="1:60" outlineLevel="2" x14ac:dyDescent="0.2">
      <c r="A507" s="217"/>
      <c r="B507" s="218"/>
      <c r="C507" s="250" t="s">
        <v>616</v>
      </c>
      <c r="D507" s="224"/>
      <c r="E507" s="225">
        <v>7.5</v>
      </c>
      <c r="F507" s="220"/>
      <c r="G507" s="220"/>
      <c r="H507" s="220"/>
      <c r="I507" s="220"/>
      <c r="J507" s="220"/>
      <c r="K507" s="220"/>
      <c r="L507" s="220"/>
      <c r="M507" s="220"/>
      <c r="N507" s="219"/>
      <c r="O507" s="219"/>
      <c r="P507" s="219"/>
      <c r="Q507" s="219"/>
      <c r="R507" s="220"/>
      <c r="S507" s="220"/>
      <c r="T507" s="220"/>
      <c r="U507" s="220"/>
      <c r="V507" s="220"/>
      <c r="W507" s="220"/>
      <c r="X507" s="220"/>
      <c r="Y507" s="220"/>
      <c r="Z507" s="210"/>
      <c r="AA507" s="210"/>
      <c r="AB507" s="210"/>
      <c r="AC507" s="210"/>
      <c r="AD507" s="210"/>
      <c r="AE507" s="210"/>
      <c r="AF507" s="210"/>
      <c r="AG507" s="210" t="s">
        <v>176</v>
      </c>
      <c r="AH507" s="210">
        <v>5</v>
      </c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</row>
    <row r="508" spans="1:60" outlineLevel="1" x14ac:dyDescent="0.2">
      <c r="A508" s="236">
        <v>119</v>
      </c>
      <c r="B508" s="237" t="s">
        <v>617</v>
      </c>
      <c r="C508" s="248" t="s">
        <v>618</v>
      </c>
      <c r="D508" s="238" t="s">
        <v>332</v>
      </c>
      <c r="E508" s="239">
        <v>9.5049999999999996E-2</v>
      </c>
      <c r="F508" s="240"/>
      <c r="G508" s="241">
        <f>ROUND(E508*F508,2)</f>
        <v>0</v>
      </c>
      <c r="H508" s="240"/>
      <c r="I508" s="241">
        <f>ROUND(E508*H508,2)</f>
        <v>0</v>
      </c>
      <c r="J508" s="240"/>
      <c r="K508" s="241">
        <f>ROUND(E508*J508,2)</f>
        <v>0</v>
      </c>
      <c r="L508" s="241">
        <v>21</v>
      </c>
      <c r="M508" s="241">
        <f>G508*(1+L508/100)</f>
        <v>0</v>
      </c>
      <c r="N508" s="239">
        <v>0</v>
      </c>
      <c r="O508" s="239">
        <f>ROUND(E508*N508,2)</f>
        <v>0</v>
      </c>
      <c r="P508" s="239">
        <v>0</v>
      </c>
      <c r="Q508" s="239">
        <f>ROUND(E508*P508,2)</f>
        <v>0</v>
      </c>
      <c r="R508" s="241" t="s">
        <v>612</v>
      </c>
      <c r="S508" s="241" t="s">
        <v>169</v>
      </c>
      <c r="T508" s="242" t="s">
        <v>169</v>
      </c>
      <c r="U508" s="220">
        <v>2.42</v>
      </c>
      <c r="V508" s="220">
        <f>ROUND(E508*U508,2)</f>
        <v>0.23</v>
      </c>
      <c r="W508" s="220"/>
      <c r="X508" s="220" t="s">
        <v>598</v>
      </c>
      <c r="Y508" s="220" t="s">
        <v>171</v>
      </c>
      <c r="Z508" s="210"/>
      <c r="AA508" s="210"/>
      <c r="AB508" s="210"/>
      <c r="AC508" s="210"/>
      <c r="AD508" s="210"/>
      <c r="AE508" s="210"/>
      <c r="AF508" s="210"/>
      <c r="AG508" s="210" t="s">
        <v>599</v>
      </c>
      <c r="AH508" s="210"/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outlineLevel="2" x14ac:dyDescent="0.2">
      <c r="A509" s="217"/>
      <c r="B509" s="218"/>
      <c r="C509" s="251" t="s">
        <v>600</v>
      </c>
      <c r="D509" s="245"/>
      <c r="E509" s="245"/>
      <c r="F509" s="245"/>
      <c r="G509" s="245"/>
      <c r="H509" s="220"/>
      <c r="I509" s="220"/>
      <c r="J509" s="220"/>
      <c r="K509" s="220"/>
      <c r="L509" s="220"/>
      <c r="M509" s="220"/>
      <c r="N509" s="219"/>
      <c r="O509" s="219"/>
      <c r="P509" s="219"/>
      <c r="Q509" s="219"/>
      <c r="R509" s="220"/>
      <c r="S509" s="220"/>
      <c r="T509" s="220"/>
      <c r="U509" s="220"/>
      <c r="V509" s="220"/>
      <c r="W509" s="220"/>
      <c r="X509" s="220"/>
      <c r="Y509" s="220"/>
      <c r="Z509" s="210"/>
      <c r="AA509" s="210"/>
      <c r="AB509" s="210"/>
      <c r="AC509" s="210"/>
      <c r="AD509" s="210"/>
      <c r="AE509" s="210"/>
      <c r="AF509" s="210"/>
      <c r="AG509" s="210" t="s">
        <v>190</v>
      </c>
      <c r="AH509" s="210"/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</row>
    <row r="510" spans="1:60" ht="22.5" outlineLevel="1" x14ac:dyDescent="0.2">
      <c r="A510" s="236">
        <v>120</v>
      </c>
      <c r="B510" s="237" t="s">
        <v>619</v>
      </c>
      <c r="C510" s="248" t="s">
        <v>620</v>
      </c>
      <c r="D510" s="238" t="s">
        <v>332</v>
      </c>
      <c r="E510" s="239">
        <v>9.5049999999999996E-2</v>
      </c>
      <c r="F510" s="240"/>
      <c r="G510" s="241">
        <f>ROUND(E510*F510,2)</f>
        <v>0</v>
      </c>
      <c r="H510" s="240"/>
      <c r="I510" s="241">
        <f>ROUND(E510*H510,2)</f>
        <v>0</v>
      </c>
      <c r="J510" s="240"/>
      <c r="K510" s="241">
        <f>ROUND(E510*J510,2)</f>
        <v>0</v>
      </c>
      <c r="L510" s="241">
        <v>21</v>
      </c>
      <c r="M510" s="241">
        <f>G510*(1+L510/100)</f>
        <v>0</v>
      </c>
      <c r="N510" s="239">
        <v>0</v>
      </c>
      <c r="O510" s="239">
        <f>ROUND(E510*N510,2)</f>
        <v>0</v>
      </c>
      <c r="P510" s="239">
        <v>0</v>
      </c>
      <c r="Q510" s="239">
        <f>ROUND(E510*P510,2)</f>
        <v>0</v>
      </c>
      <c r="R510" s="241" t="s">
        <v>612</v>
      </c>
      <c r="S510" s="241" t="s">
        <v>169</v>
      </c>
      <c r="T510" s="242" t="s">
        <v>169</v>
      </c>
      <c r="U510" s="220">
        <v>0</v>
      </c>
      <c r="V510" s="220">
        <f>ROUND(E510*U510,2)</f>
        <v>0</v>
      </c>
      <c r="W510" s="220"/>
      <c r="X510" s="220" t="s">
        <v>598</v>
      </c>
      <c r="Y510" s="220" t="s">
        <v>171</v>
      </c>
      <c r="Z510" s="210"/>
      <c r="AA510" s="210"/>
      <c r="AB510" s="210"/>
      <c r="AC510" s="210"/>
      <c r="AD510" s="210"/>
      <c r="AE510" s="210"/>
      <c r="AF510" s="210"/>
      <c r="AG510" s="210" t="s">
        <v>599</v>
      </c>
      <c r="AH510" s="210"/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</row>
    <row r="511" spans="1:60" outlineLevel="2" x14ac:dyDescent="0.2">
      <c r="A511" s="217"/>
      <c r="B511" s="218"/>
      <c r="C511" s="251" t="s">
        <v>600</v>
      </c>
      <c r="D511" s="245"/>
      <c r="E511" s="245"/>
      <c r="F511" s="245"/>
      <c r="G511" s="245"/>
      <c r="H511" s="220"/>
      <c r="I511" s="220"/>
      <c r="J511" s="220"/>
      <c r="K511" s="220"/>
      <c r="L511" s="220"/>
      <c r="M511" s="220"/>
      <c r="N511" s="219"/>
      <c r="O511" s="219"/>
      <c r="P511" s="219"/>
      <c r="Q511" s="219"/>
      <c r="R511" s="220"/>
      <c r="S511" s="220"/>
      <c r="T511" s="220"/>
      <c r="U511" s="220"/>
      <c r="V511" s="220"/>
      <c r="W511" s="220"/>
      <c r="X511" s="220"/>
      <c r="Y511" s="220"/>
      <c r="Z511" s="210"/>
      <c r="AA511" s="210"/>
      <c r="AB511" s="210"/>
      <c r="AC511" s="210"/>
      <c r="AD511" s="210"/>
      <c r="AE511" s="210"/>
      <c r="AF511" s="210"/>
      <c r="AG511" s="210" t="s">
        <v>190</v>
      </c>
      <c r="AH511" s="210"/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</row>
    <row r="512" spans="1:60" x14ac:dyDescent="0.2">
      <c r="A512" s="229" t="s">
        <v>163</v>
      </c>
      <c r="B512" s="230" t="s">
        <v>128</v>
      </c>
      <c r="C512" s="247" t="s">
        <v>129</v>
      </c>
      <c r="D512" s="231"/>
      <c r="E512" s="232"/>
      <c r="F512" s="233"/>
      <c r="G512" s="233">
        <f>SUMIF(AG513:AG515,"&lt;&gt;NOR",G513:G515)</f>
        <v>0</v>
      </c>
      <c r="H512" s="233"/>
      <c r="I512" s="233">
        <f>SUM(I513:I515)</f>
        <v>0</v>
      </c>
      <c r="J512" s="233"/>
      <c r="K512" s="233">
        <f>SUM(K513:K515)</f>
        <v>0</v>
      </c>
      <c r="L512" s="233"/>
      <c r="M512" s="233">
        <f>SUM(M513:M515)</f>
        <v>0</v>
      </c>
      <c r="N512" s="232"/>
      <c r="O512" s="232">
        <f>SUM(O513:O515)</f>
        <v>0</v>
      </c>
      <c r="P512" s="232"/>
      <c r="Q512" s="232">
        <f>SUM(Q513:Q515)</f>
        <v>0</v>
      </c>
      <c r="R512" s="233"/>
      <c r="S512" s="233"/>
      <c r="T512" s="234"/>
      <c r="U512" s="228"/>
      <c r="V512" s="228">
        <f>SUM(V513:V515)</f>
        <v>1.86</v>
      </c>
      <c r="W512" s="228"/>
      <c r="X512" s="228"/>
      <c r="Y512" s="228"/>
      <c r="AG512" t="s">
        <v>164</v>
      </c>
    </row>
    <row r="513" spans="1:60" outlineLevel="1" x14ac:dyDescent="0.2">
      <c r="A513" s="236">
        <v>121</v>
      </c>
      <c r="B513" s="237" t="s">
        <v>621</v>
      </c>
      <c r="C513" s="248" t="s">
        <v>622</v>
      </c>
      <c r="D513" s="238" t="s">
        <v>339</v>
      </c>
      <c r="E513" s="239">
        <v>1</v>
      </c>
      <c r="F513" s="240"/>
      <c r="G513" s="241">
        <f>ROUND(E513*F513,2)</f>
        <v>0</v>
      </c>
      <c r="H513" s="240"/>
      <c r="I513" s="241">
        <f>ROUND(E513*H513,2)</f>
        <v>0</v>
      </c>
      <c r="J513" s="240"/>
      <c r="K513" s="241">
        <f>ROUND(E513*J513,2)</f>
        <v>0</v>
      </c>
      <c r="L513" s="241">
        <v>21</v>
      </c>
      <c r="M513" s="241">
        <f>G513*(1+L513/100)</f>
        <v>0</v>
      </c>
      <c r="N513" s="239">
        <v>0</v>
      </c>
      <c r="O513" s="239">
        <f>ROUND(E513*N513,2)</f>
        <v>0</v>
      </c>
      <c r="P513" s="239">
        <v>0</v>
      </c>
      <c r="Q513" s="239">
        <f>ROUND(E513*P513,2)</f>
        <v>0</v>
      </c>
      <c r="R513" s="241"/>
      <c r="S513" s="241" t="s">
        <v>321</v>
      </c>
      <c r="T513" s="242" t="s">
        <v>322</v>
      </c>
      <c r="U513" s="220">
        <v>1.86</v>
      </c>
      <c r="V513" s="220">
        <f>ROUND(E513*U513,2)</f>
        <v>1.86</v>
      </c>
      <c r="W513" s="220"/>
      <c r="X513" s="220" t="s">
        <v>170</v>
      </c>
      <c r="Y513" s="220" t="s">
        <v>171</v>
      </c>
      <c r="Z513" s="210"/>
      <c r="AA513" s="210"/>
      <c r="AB513" s="210"/>
      <c r="AC513" s="210"/>
      <c r="AD513" s="210"/>
      <c r="AE513" s="210"/>
      <c r="AF513" s="210"/>
      <c r="AG513" s="210" t="s">
        <v>172</v>
      </c>
      <c r="AH513" s="210"/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</row>
    <row r="514" spans="1:60" outlineLevel="2" x14ac:dyDescent="0.2">
      <c r="A514" s="217"/>
      <c r="B514" s="218"/>
      <c r="C514" s="249" t="s">
        <v>623</v>
      </c>
      <c r="D514" s="243"/>
      <c r="E514" s="243"/>
      <c r="F514" s="243"/>
      <c r="G514" s="243"/>
      <c r="H514" s="220"/>
      <c r="I514" s="220"/>
      <c r="J514" s="220"/>
      <c r="K514" s="220"/>
      <c r="L514" s="220"/>
      <c r="M514" s="220"/>
      <c r="N514" s="219"/>
      <c r="O514" s="219"/>
      <c r="P514" s="219"/>
      <c r="Q514" s="219"/>
      <c r="R514" s="220"/>
      <c r="S514" s="220"/>
      <c r="T514" s="220"/>
      <c r="U514" s="220"/>
      <c r="V514" s="220"/>
      <c r="W514" s="220"/>
      <c r="X514" s="220"/>
      <c r="Y514" s="220"/>
      <c r="Z514" s="210"/>
      <c r="AA514" s="210"/>
      <c r="AB514" s="210"/>
      <c r="AC514" s="210"/>
      <c r="AD514" s="210"/>
      <c r="AE514" s="210"/>
      <c r="AF514" s="210"/>
      <c r="AG514" s="210" t="s">
        <v>174</v>
      </c>
      <c r="AH514" s="210"/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</row>
    <row r="515" spans="1:60" outlineLevel="2" x14ac:dyDescent="0.2">
      <c r="A515" s="217"/>
      <c r="B515" s="218"/>
      <c r="C515" s="250" t="s">
        <v>70</v>
      </c>
      <c r="D515" s="224"/>
      <c r="E515" s="225">
        <v>1</v>
      </c>
      <c r="F515" s="220"/>
      <c r="G515" s="220"/>
      <c r="H515" s="220"/>
      <c r="I515" s="220"/>
      <c r="J515" s="220"/>
      <c r="K515" s="220"/>
      <c r="L515" s="220"/>
      <c r="M515" s="220"/>
      <c r="N515" s="219"/>
      <c r="O515" s="219"/>
      <c r="P515" s="219"/>
      <c r="Q515" s="219"/>
      <c r="R515" s="220"/>
      <c r="S515" s="220"/>
      <c r="T515" s="220"/>
      <c r="U515" s="220"/>
      <c r="V515" s="220"/>
      <c r="W515" s="220"/>
      <c r="X515" s="220"/>
      <c r="Y515" s="220"/>
      <c r="Z515" s="210"/>
      <c r="AA515" s="210"/>
      <c r="AB515" s="210"/>
      <c r="AC515" s="210"/>
      <c r="AD515" s="210"/>
      <c r="AE515" s="210"/>
      <c r="AF515" s="210"/>
      <c r="AG515" s="210" t="s">
        <v>176</v>
      </c>
      <c r="AH515" s="210">
        <v>0</v>
      </c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</row>
    <row r="516" spans="1:60" x14ac:dyDescent="0.2">
      <c r="A516" s="229" t="s">
        <v>163</v>
      </c>
      <c r="B516" s="230" t="s">
        <v>130</v>
      </c>
      <c r="C516" s="247" t="s">
        <v>131</v>
      </c>
      <c r="D516" s="231"/>
      <c r="E516" s="232"/>
      <c r="F516" s="233"/>
      <c r="G516" s="233">
        <f>SUMIF(AG517:AG568,"&lt;&gt;NOR",G517:G568)</f>
        <v>0</v>
      </c>
      <c r="H516" s="233"/>
      <c r="I516" s="233">
        <f>SUM(I517:I568)</f>
        <v>0</v>
      </c>
      <c r="J516" s="233"/>
      <c r="K516" s="233">
        <f>SUM(K517:K568)</f>
        <v>0</v>
      </c>
      <c r="L516" s="233"/>
      <c r="M516" s="233">
        <f>SUM(M517:M568)</f>
        <v>0</v>
      </c>
      <c r="N516" s="232"/>
      <c r="O516" s="232">
        <f>SUM(O517:O568)</f>
        <v>0</v>
      </c>
      <c r="P516" s="232"/>
      <c r="Q516" s="232">
        <f>SUM(Q517:Q568)</f>
        <v>0</v>
      </c>
      <c r="R516" s="233"/>
      <c r="S516" s="233"/>
      <c r="T516" s="234"/>
      <c r="U516" s="228"/>
      <c r="V516" s="228">
        <f>SUM(V517:V568)</f>
        <v>331.9</v>
      </c>
      <c r="W516" s="228"/>
      <c r="X516" s="228"/>
      <c r="Y516" s="228"/>
      <c r="AG516" t="s">
        <v>164</v>
      </c>
    </row>
    <row r="517" spans="1:60" outlineLevel="1" x14ac:dyDescent="0.2">
      <c r="A517" s="236">
        <v>122</v>
      </c>
      <c r="B517" s="237" t="s">
        <v>624</v>
      </c>
      <c r="C517" s="248" t="s">
        <v>625</v>
      </c>
      <c r="D517" s="238" t="s">
        <v>332</v>
      </c>
      <c r="E517" s="239">
        <v>51.326000000000001</v>
      </c>
      <c r="F517" s="240"/>
      <c r="G517" s="241">
        <f>ROUND(E517*F517,2)</f>
        <v>0</v>
      </c>
      <c r="H517" s="240"/>
      <c r="I517" s="241">
        <f>ROUND(E517*H517,2)</f>
        <v>0</v>
      </c>
      <c r="J517" s="240"/>
      <c r="K517" s="241">
        <f>ROUND(E517*J517,2)</f>
        <v>0</v>
      </c>
      <c r="L517" s="241">
        <v>21</v>
      </c>
      <c r="M517" s="241">
        <f>G517*(1+L517/100)</f>
        <v>0</v>
      </c>
      <c r="N517" s="239">
        <v>0</v>
      </c>
      <c r="O517" s="239">
        <f>ROUND(E517*N517,2)</f>
        <v>0</v>
      </c>
      <c r="P517" s="239">
        <v>0</v>
      </c>
      <c r="Q517" s="239">
        <f>ROUND(E517*P517,2)</f>
        <v>0</v>
      </c>
      <c r="R517" s="241" t="s">
        <v>168</v>
      </c>
      <c r="S517" s="241" t="s">
        <v>169</v>
      </c>
      <c r="T517" s="242" t="s">
        <v>169</v>
      </c>
      <c r="U517" s="220">
        <v>0</v>
      </c>
      <c r="V517" s="220">
        <f>ROUND(E517*U517,2)</f>
        <v>0</v>
      </c>
      <c r="W517" s="220"/>
      <c r="X517" s="220" t="s">
        <v>170</v>
      </c>
      <c r="Y517" s="220" t="s">
        <v>171</v>
      </c>
      <c r="Z517" s="210"/>
      <c r="AA517" s="210"/>
      <c r="AB517" s="210"/>
      <c r="AC517" s="210"/>
      <c r="AD517" s="210"/>
      <c r="AE517" s="210"/>
      <c r="AF517" s="210"/>
      <c r="AG517" s="210" t="s">
        <v>172</v>
      </c>
      <c r="AH517" s="210"/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10"/>
      <c r="BB517" s="210"/>
      <c r="BC517" s="210"/>
      <c r="BD517" s="210"/>
      <c r="BE517" s="210"/>
      <c r="BF517" s="210"/>
      <c r="BG517" s="210"/>
      <c r="BH517" s="210"/>
    </row>
    <row r="518" spans="1:60" outlineLevel="2" x14ac:dyDescent="0.2">
      <c r="A518" s="217"/>
      <c r="B518" s="218"/>
      <c r="C518" s="250" t="s">
        <v>626</v>
      </c>
      <c r="D518" s="224"/>
      <c r="E518" s="225">
        <v>1.958</v>
      </c>
      <c r="F518" s="220"/>
      <c r="G518" s="220"/>
      <c r="H518" s="220"/>
      <c r="I518" s="220"/>
      <c r="J518" s="220"/>
      <c r="K518" s="220"/>
      <c r="L518" s="220"/>
      <c r="M518" s="220"/>
      <c r="N518" s="219"/>
      <c r="O518" s="219"/>
      <c r="P518" s="219"/>
      <c r="Q518" s="219"/>
      <c r="R518" s="220"/>
      <c r="S518" s="220"/>
      <c r="T518" s="220"/>
      <c r="U518" s="220"/>
      <c r="V518" s="220"/>
      <c r="W518" s="220"/>
      <c r="X518" s="220"/>
      <c r="Y518" s="220"/>
      <c r="Z518" s="210"/>
      <c r="AA518" s="210"/>
      <c r="AB518" s="210"/>
      <c r="AC518" s="210"/>
      <c r="AD518" s="210"/>
      <c r="AE518" s="210"/>
      <c r="AF518" s="210"/>
      <c r="AG518" s="210" t="s">
        <v>176</v>
      </c>
      <c r="AH518" s="210">
        <v>7</v>
      </c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</row>
    <row r="519" spans="1:60" outlineLevel="3" x14ac:dyDescent="0.2">
      <c r="A519" s="217"/>
      <c r="B519" s="218"/>
      <c r="C519" s="250" t="s">
        <v>627</v>
      </c>
      <c r="D519" s="224"/>
      <c r="E519" s="225">
        <v>13.2</v>
      </c>
      <c r="F519" s="220"/>
      <c r="G519" s="220"/>
      <c r="H519" s="220"/>
      <c r="I519" s="220"/>
      <c r="J519" s="220"/>
      <c r="K519" s="220"/>
      <c r="L519" s="220"/>
      <c r="M519" s="220"/>
      <c r="N519" s="219"/>
      <c r="O519" s="219"/>
      <c r="P519" s="219"/>
      <c r="Q519" s="219"/>
      <c r="R519" s="220"/>
      <c r="S519" s="220"/>
      <c r="T519" s="220"/>
      <c r="U519" s="220"/>
      <c r="V519" s="220"/>
      <c r="W519" s="220"/>
      <c r="X519" s="220"/>
      <c r="Y519" s="220"/>
      <c r="Z519" s="210"/>
      <c r="AA519" s="210"/>
      <c r="AB519" s="210"/>
      <c r="AC519" s="210"/>
      <c r="AD519" s="210"/>
      <c r="AE519" s="210"/>
      <c r="AF519" s="210"/>
      <c r="AG519" s="210" t="s">
        <v>176</v>
      </c>
      <c r="AH519" s="210">
        <v>7</v>
      </c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</row>
    <row r="520" spans="1:60" outlineLevel="3" x14ac:dyDescent="0.2">
      <c r="A520" s="217"/>
      <c r="B520" s="218"/>
      <c r="C520" s="250" t="s">
        <v>628</v>
      </c>
      <c r="D520" s="224"/>
      <c r="E520" s="225">
        <v>25.673999999999999</v>
      </c>
      <c r="F520" s="220"/>
      <c r="G520" s="220"/>
      <c r="H520" s="220"/>
      <c r="I520" s="220"/>
      <c r="J520" s="220"/>
      <c r="K520" s="220"/>
      <c r="L520" s="220"/>
      <c r="M520" s="220"/>
      <c r="N520" s="219"/>
      <c r="O520" s="219"/>
      <c r="P520" s="219"/>
      <c r="Q520" s="219"/>
      <c r="R520" s="220"/>
      <c r="S520" s="220"/>
      <c r="T520" s="220"/>
      <c r="U520" s="220"/>
      <c r="V520" s="220"/>
      <c r="W520" s="220"/>
      <c r="X520" s="220"/>
      <c r="Y520" s="220"/>
      <c r="Z520" s="210"/>
      <c r="AA520" s="210"/>
      <c r="AB520" s="210"/>
      <c r="AC520" s="210"/>
      <c r="AD520" s="210"/>
      <c r="AE520" s="210"/>
      <c r="AF520" s="210"/>
      <c r="AG520" s="210" t="s">
        <v>176</v>
      </c>
      <c r="AH520" s="210">
        <v>7</v>
      </c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</row>
    <row r="521" spans="1:60" outlineLevel="3" x14ac:dyDescent="0.2">
      <c r="A521" s="217"/>
      <c r="B521" s="218"/>
      <c r="C521" s="250" t="s">
        <v>629</v>
      </c>
      <c r="D521" s="224"/>
      <c r="E521" s="225">
        <v>10.494</v>
      </c>
      <c r="F521" s="220"/>
      <c r="G521" s="220"/>
      <c r="H521" s="220"/>
      <c r="I521" s="220"/>
      <c r="J521" s="220"/>
      <c r="K521" s="220"/>
      <c r="L521" s="220"/>
      <c r="M521" s="220"/>
      <c r="N521" s="219"/>
      <c r="O521" s="219"/>
      <c r="P521" s="219"/>
      <c r="Q521" s="219"/>
      <c r="R521" s="220"/>
      <c r="S521" s="220"/>
      <c r="T521" s="220"/>
      <c r="U521" s="220"/>
      <c r="V521" s="220"/>
      <c r="W521" s="220"/>
      <c r="X521" s="220"/>
      <c r="Y521" s="220"/>
      <c r="Z521" s="210"/>
      <c r="AA521" s="210"/>
      <c r="AB521" s="210"/>
      <c r="AC521" s="210"/>
      <c r="AD521" s="210"/>
      <c r="AE521" s="210"/>
      <c r="AF521" s="210"/>
      <c r="AG521" s="210" t="s">
        <v>176</v>
      </c>
      <c r="AH521" s="210">
        <v>7</v>
      </c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</row>
    <row r="522" spans="1:60" outlineLevel="1" x14ac:dyDescent="0.2">
      <c r="A522" s="236">
        <v>123</v>
      </c>
      <c r="B522" s="237" t="s">
        <v>630</v>
      </c>
      <c r="C522" s="248" t="s">
        <v>631</v>
      </c>
      <c r="D522" s="238" t="s">
        <v>332</v>
      </c>
      <c r="E522" s="239">
        <v>306.46845999999999</v>
      </c>
      <c r="F522" s="240"/>
      <c r="G522" s="241">
        <f>ROUND(E522*F522,2)</f>
        <v>0</v>
      </c>
      <c r="H522" s="240"/>
      <c r="I522" s="241">
        <f>ROUND(E522*H522,2)</f>
        <v>0</v>
      </c>
      <c r="J522" s="240"/>
      <c r="K522" s="241">
        <f>ROUND(E522*J522,2)</f>
        <v>0</v>
      </c>
      <c r="L522" s="241">
        <v>21</v>
      </c>
      <c r="M522" s="241">
        <f>G522*(1+L522/100)</f>
        <v>0</v>
      </c>
      <c r="N522" s="239">
        <v>0</v>
      </c>
      <c r="O522" s="239">
        <f>ROUND(E522*N522,2)</f>
        <v>0</v>
      </c>
      <c r="P522" s="239">
        <v>0</v>
      </c>
      <c r="Q522" s="239">
        <f>ROUND(E522*P522,2)</f>
        <v>0</v>
      </c>
      <c r="R522" s="241" t="s">
        <v>495</v>
      </c>
      <c r="S522" s="241" t="s">
        <v>169</v>
      </c>
      <c r="T522" s="242" t="s">
        <v>169</v>
      </c>
      <c r="U522" s="220">
        <v>0.94199999999999995</v>
      </c>
      <c r="V522" s="220">
        <f>ROUND(E522*U522,2)</f>
        <v>288.69</v>
      </c>
      <c r="W522" s="220"/>
      <c r="X522" s="220" t="s">
        <v>170</v>
      </c>
      <c r="Y522" s="220" t="s">
        <v>171</v>
      </c>
      <c r="Z522" s="210"/>
      <c r="AA522" s="210"/>
      <c r="AB522" s="210"/>
      <c r="AC522" s="210"/>
      <c r="AD522" s="210"/>
      <c r="AE522" s="210"/>
      <c r="AF522" s="210"/>
      <c r="AG522" s="210" t="s">
        <v>172</v>
      </c>
      <c r="AH522" s="210"/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</row>
    <row r="523" spans="1:60" outlineLevel="2" x14ac:dyDescent="0.2">
      <c r="A523" s="217"/>
      <c r="B523" s="218"/>
      <c r="C523" s="250" t="s">
        <v>632</v>
      </c>
      <c r="D523" s="224"/>
      <c r="E523" s="225">
        <v>306.46845999999999</v>
      </c>
      <c r="F523" s="220"/>
      <c r="G523" s="220"/>
      <c r="H523" s="220"/>
      <c r="I523" s="220"/>
      <c r="J523" s="220"/>
      <c r="K523" s="220"/>
      <c r="L523" s="220"/>
      <c r="M523" s="220"/>
      <c r="N523" s="219"/>
      <c r="O523" s="219"/>
      <c r="P523" s="219"/>
      <c r="Q523" s="219"/>
      <c r="R523" s="220"/>
      <c r="S523" s="220"/>
      <c r="T523" s="220"/>
      <c r="U523" s="220"/>
      <c r="V523" s="220"/>
      <c r="W523" s="220"/>
      <c r="X523" s="220"/>
      <c r="Y523" s="220"/>
      <c r="Z523" s="210"/>
      <c r="AA523" s="210"/>
      <c r="AB523" s="210"/>
      <c r="AC523" s="210"/>
      <c r="AD523" s="210"/>
      <c r="AE523" s="210"/>
      <c r="AF523" s="210"/>
      <c r="AG523" s="210" t="s">
        <v>176</v>
      </c>
      <c r="AH523" s="210">
        <v>5</v>
      </c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</row>
    <row r="524" spans="1:60" outlineLevel="1" x14ac:dyDescent="0.2">
      <c r="A524" s="236">
        <v>124</v>
      </c>
      <c r="B524" s="237" t="s">
        <v>633</v>
      </c>
      <c r="C524" s="248" t="s">
        <v>634</v>
      </c>
      <c r="D524" s="238" t="s">
        <v>332</v>
      </c>
      <c r="E524" s="239">
        <v>306.46845999999999</v>
      </c>
      <c r="F524" s="240"/>
      <c r="G524" s="241">
        <f>ROUND(E524*F524,2)</f>
        <v>0</v>
      </c>
      <c r="H524" s="240"/>
      <c r="I524" s="241">
        <f>ROUND(E524*H524,2)</f>
        <v>0</v>
      </c>
      <c r="J524" s="240"/>
      <c r="K524" s="241">
        <f>ROUND(E524*J524,2)</f>
        <v>0</v>
      </c>
      <c r="L524" s="241">
        <v>21</v>
      </c>
      <c r="M524" s="241">
        <f>G524*(1+L524/100)</f>
        <v>0</v>
      </c>
      <c r="N524" s="239">
        <v>0</v>
      </c>
      <c r="O524" s="239">
        <f>ROUND(E524*N524,2)</f>
        <v>0</v>
      </c>
      <c r="P524" s="239">
        <v>0</v>
      </c>
      <c r="Q524" s="239">
        <f>ROUND(E524*P524,2)</f>
        <v>0</v>
      </c>
      <c r="R524" s="241" t="s">
        <v>538</v>
      </c>
      <c r="S524" s="241" t="s">
        <v>169</v>
      </c>
      <c r="T524" s="242" t="s">
        <v>169</v>
      </c>
      <c r="U524" s="220">
        <v>4.2000000000000003E-2</v>
      </c>
      <c r="V524" s="220">
        <f>ROUND(E524*U524,2)</f>
        <v>12.87</v>
      </c>
      <c r="W524" s="220"/>
      <c r="X524" s="220" t="s">
        <v>170</v>
      </c>
      <c r="Y524" s="220" t="s">
        <v>171</v>
      </c>
      <c r="Z524" s="210"/>
      <c r="AA524" s="210"/>
      <c r="AB524" s="210"/>
      <c r="AC524" s="210"/>
      <c r="AD524" s="210"/>
      <c r="AE524" s="210"/>
      <c r="AF524" s="210"/>
      <c r="AG524" s="210" t="s">
        <v>172</v>
      </c>
      <c r="AH524" s="210"/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</row>
    <row r="525" spans="1:60" outlineLevel="2" x14ac:dyDescent="0.2">
      <c r="A525" s="217"/>
      <c r="B525" s="218"/>
      <c r="C525" s="251" t="s">
        <v>635</v>
      </c>
      <c r="D525" s="245"/>
      <c r="E525" s="245"/>
      <c r="F525" s="245"/>
      <c r="G525" s="245"/>
      <c r="H525" s="220"/>
      <c r="I525" s="220"/>
      <c r="J525" s="220"/>
      <c r="K525" s="220"/>
      <c r="L525" s="220"/>
      <c r="M525" s="220"/>
      <c r="N525" s="219"/>
      <c r="O525" s="219"/>
      <c r="P525" s="219"/>
      <c r="Q525" s="219"/>
      <c r="R525" s="220"/>
      <c r="S525" s="220"/>
      <c r="T525" s="220"/>
      <c r="U525" s="220"/>
      <c r="V525" s="220"/>
      <c r="W525" s="220"/>
      <c r="X525" s="220"/>
      <c r="Y525" s="220"/>
      <c r="Z525" s="210"/>
      <c r="AA525" s="210"/>
      <c r="AB525" s="210"/>
      <c r="AC525" s="210"/>
      <c r="AD525" s="210"/>
      <c r="AE525" s="210"/>
      <c r="AF525" s="210"/>
      <c r="AG525" s="210" t="s">
        <v>190</v>
      </c>
      <c r="AH525" s="210"/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</row>
    <row r="526" spans="1:60" outlineLevel="2" x14ac:dyDescent="0.2">
      <c r="A526" s="217"/>
      <c r="B526" s="218"/>
      <c r="C526" s="250" t="s">
        <v>632</v>
      </c>
      <c r="D526" s="224"/>
      <c r="E526" s="225">
        <v>306.46845999999999</v>
      </c>
      <c r="F526" s="220"/>
      <c r="G526" s="220"/>
      <c r="H526" s="220"/>
      <c r="I526" s="220"/>
      <c r="J526" s="220"/>
      <c r="K526" s="220"/>
      <c r="L526" s="220"/>
      <c r="M526" s="220"/>
      <c r="N526" s="219"/>
      <c r="O526" s="219"/>
      <c r="P526" s="219"/>
      <c r="Q526" s="219"/>
      <c r="R526" s="220"/>
      <c r="S526" s="220"/>
      <c r="T526" s="220"/>
      <c r="U526" s="220"/>
      <c r="V526" s="220"/>
      <c r="W526" s="220"/>
      <c r="X526" s="220"/>
      <c r="Y526" s="220"/>
      <c r="Z526" s="210"/>
      <c r="AA526" s="210"/>
      <c r="AB526" s="210"/>
      <c r="AC526" s="210"/>
      <c r="AD526" s="210"/>
      <c r="AE526" s="210"/>
      <c r="AF526" s="210"/>
      <c r="AG526" s="210" t="s">
        <v>176</v>
      </c>
      <c r="AH526" s="210">
        <v>5</v>
      </c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</row>
    <row r="527" spans="1:60" outlineLevel="1" x14ac:dyDescent="0.2">
      <c r="A527" s="236">
        <v>125</v>
      </c>
      <c r="B527" s="237" t="s">
        <v>636</v>
      </c>
      <c r="C527" s="248" t="s">
        <v>637</v>
      </c>
      <c r="D527" s="238" t="s">
        <v>332</v>
      </c>
      <c r="E527" s="239">
        <v>306.46845000000002</v>
      </c>
      <c r="F527" s="240"/>
      <c r="G527" s="241">
        <f>ROUND(E527*F527,2)</f>
        <v>0</v>
      </c>
      <c r="H527" s="240"/>
      <c r="I527" s="241">
        <f>ROUND(E527*H527,2)</f>
        <v>0</v>
      </c>
      <c r="J527" s="240"/>
      <c r="K527" s="241">
        <f>ROUND(E527*J527,2)</f>
        <v>0</v>
      </c>
      <c r="L527" s="241">
        <v>21</v>
      </c>
      <c r="M527" s="241">
        <f>G527*(1+L527/100)</f>
        <v>0</v>
      </c>
      <c r="N527" s="239">
        <v>0</v>
      </c>
      <c r="O527" s="239">
        <f>ROUND(E527*N527,2)</f>
        <v>0</v>
      </c>
      <c r="P527" s="239">
        <v>0</v>
      </c>
      <c r="Q527" s="239">
        <f>ROUND(E527*P527,2)</f>
        <v>0</v>
      </c>
      <c r="R527" s="241" t="s">
        <v>538</v>
      </c>
      <c r="S527" s="241" t="s">
        <v>169</v>
      </c>
      <c r="T527" s="242" t="s">
        <v>169</v>
      </c>
      <c r="U527" s="220">
        <v>0</v>
      </c>
      <c r="V527" s="220">
        <f>ROUND(E527*U527,2)</f>
        <v>0</v>
      </c>
      <c r="W527" s="220"/>
      <c r="X527" s="220" t="s">
        <v>170</v>
      </c>
      <c r="Y527" s="220" t="s">
        <v>171</v>
      </c>
      <c r="Z527" s="210"/>
      <c r="AA527" s="210"/>
      <c r="AB527" s="210"/>
      <c r="AC527" s="210"/>
      <c r="AD527" s="210"/>
      <c r="AE527" s="210"/>
      <c r="AF527" s="210"/>
      <c r="AG527" s="210" t="s">
        <v>172</v>
      </c>
      <c r="AH527" s="210"/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</row>
    <row r="528" spans="1:60" outlineLevel="2" x14ac:dyDescent="0.2">
      <c r="A528" s="217"/>
      <c r="B528" s="218"/>
      <c r="C528" s="251" t="s">
        <v>635</v>
      </c>
      <c r="D528" s="245"/>
      <c r="E528" s="245"/>
      <c r="F528" s="245"/>
      <c r="G528" s="245"/>
      <c r="H528" s="220"/>
      <c r="I528" s="220"/>
      <c r="J528" s="220"/>
      <c r="K528" s="220"/>
      <c r="L528" s="220"/>
      <c r="M528" s="220"/>
      <c r="N528" s="219"/>
      <c r="O528" s="219"/>
      <c r="P528" s="219"/>
      <c r="Q528" s="219"/>
      <c r="R528" s="220"/>
      <c r="S528" s="220"/>
      <c r="T528" s="220"/>
      <c r="U528" s="220"/>
      <c r="V528" s="220"/>
      <c r="W528" s="220"/>
      <c r="X528" s="220"/>
      <c r="Y528" s="220"/>
      <c r="Z528" s="210"/>
      <c r="AA528" s="210"/>
      <c r="AB528" s="210"/>
      <c r="AC528" s="210"/>
      <c r="AD528" s="210"/>
      <c r="AE528" s="210"/>
      <c r="AF528" s="210"/>
      <c r="AG528" s="210" t="s">
        <v>190</v>
      </c>
      <c r="AH528" s="210"/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</row>
    <row r="529" spans="1:60" outlineLevel="2" x14ac:dyDescent="0.2">
      <c r="A529" s="217"/>
      <c r="B529" s="218"/>
      <c r="C529" s="250" t="s">
        <v>638</v>
      </c>
      <c r="D529" s="224"/>
      <c r="E529" s="225">
        <v>306.46845999999999</v>
      </c>
      <c r="F529" s="220"/>
      <c r="G529" s="220"/>
      <c r="H529" s="220"/>
      <c r="I529" s="220"/>
      <c r="J529" s="220"/>
      <c r="K529" s="220"/>
      <c r="L529" s="220"/>
      <c r="M529" s="220"/>
      <c r="N529" s="219"/>
      <c r="O529" s="219"/>
      <c r="P529" s="219"/>
      <c r="Q529" s="219"/>
      <c r="R529" s="220"/>
      <c r="S529" s="220"/>
      <c r="T529" s="220"/>
      <c r="U529" s="220"/>
      <c r="V529" s="220"/>
      <c r="W529" s="220"/>
      <c r="X529" s="220"/>
      <c r="Y529" s="220"/>
      <c r="Z529" s="210"/>
      <c r="AA529" s="210"/>
      <c r="AB529" s="210"/>
      <c r="AC529" s="210"/>
      <c r="AD529" s="210"/>
      <c r="AE529" s="210"/>
      <c r="AF529" s="210"/>
      <c r="AG529" s="210" t="s">
        <v>176</v>
      </c>
      <c r="AH529" s="210">
        <v>5</v>
      </c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10"/>
      <c r="BB529" s="210"/>
      <c r="BC529" s="210"/>
      <c r="BD529" s="210"/>
      <c r="BE529" s="210"/>
      <c r="BF529" s="210"/>
      <c r="BG529" s="210"/>
      <c r="BH529" s="210"/>
    </row>
    <row r="530" spans="1:60" ht="22.5" outlineLevel="1" x14ac:dyDescent="0.2">
      <c r="A530" s="236">
        <v>126</v>
      </c>
      <c r="B530" s="237" t="s">
        <v>639</v>
      </c>
      <c r="C530" s="248" t="s">
        <v>640</v>
      </c>
      <c r="D530" s="238" t="s">
        <v>332</v>
      </c>
      <c r="E530" s="239">
        <v>15.342499999999999</v>
      </c>
      <c r="F530" s="240"/>
      <c r="G530" s="241">
        <f>ROUND(E530*F530,2)</f>
        <v>0</v>
      </c>
      <c r="H530" s="240"/>
      <c r="I530" s="241">
        <f>ROUND(E530*H530,2)</f>
        <v>0</v>
      </c>
      <c r="J530" s="240"/>
      <c r="K530" s="241">
        <f>ROUND(E530*J530,2)</f>
        <v>0</v>
      </c>
      <c r="L530" s="241">
        <v>21</v>
      </c>
      <c r="M530" s="241">
        <f>G530*(1+L530/100)</f>
        <v>0</v>
      </c>
      <c r="N530" s="239">
        <v>0</v>
      </c>
      <c r="O530" s="239">
        <f>ROUND(E530*N530,2)</f>
        <v>0</v>
      </c>
      <c r="P530" s="239">
        <v>0</v>
      </c>
      <c r="Q530" s="239">
        <f>ROUND(E530*P530,2)</f>
        <v>0</v>
      </c>
      <c r="R530" s="241" t="s">
        <v>495</v>
      </c>
      <c r="S530" s="241" t="s">
        <v>169</v>
      </c>
      <c r="T530" s="242" t="s">
        <v>169</v>
      </c>
      <c r="U530" s="220">
        <v>0</v>
      </c>
      <c r="V530" s="220">
        <f>ROUND(E530*U530,2)</f>
        <v>0</v>
      </c>
      <c r="W530" s="220"/>
      <c r="X530" s="220" t="s">
        <v>170</v>
      </c>
      <c r="Y530" s="220" t="s">
        <v>171</v>
      </c>
      <c r="Z530" s="210"/>
      <c r="AA530" s="210"/>
      <c r="AB530" s="210"/>
      <c r="AC530" s="210"/>
      <c r="AD530" s="210"/>
      <c r="AE530" s="210"/>
      <c r="AF530" s="210"/>
      <c r="AG530" s="210" t="s">
        <v>172</v>
      </c>
      <c r="AH530" s="210"/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</row>
    <row r="531" spans="1:60" outlineLevel="2" x14ac:dyDescent="0.2">
      <c r="A531" s="217"/>
      <c r="B531" s="218"/>
      <c r="C531" s="249" t="s">
        <v>641</v>
      </c>
      <c r="D531" s="243"/>
      <c r="E531" s="243"/>
      <c r="F531" s="243"/>
      <c r="G531" s="243"/>
      <c r="H531" s="220"/>
      <c r="I531" s="220"/>
      <c r="J531" s="220"/>
      <c r="K531" s="220"/>
      <c r="L531" s="220"/>
      <c r="M531" s="220"/>
      <c r="N531" s="219"/>
      <c r="O531" s="219"/>
      <c r="P531" s="219"/>
      <c r="Q531" s="219"/>
      <c r="R531" s="220"/>
      <c r="S531" s="220"/>
      <c r="T531" s="220"/>
      <c r="U531" s="220"/>
      <c r="V531" s="220"/>
      <c r="W531" s="220"/>
      <c r="X531" s="220"/>
      <c r="Y531" s="220"/>
      <c r="Z531" s="210"/>
      <c r="AA531" s="210"/>
      <c r="AB531" s="210"/>
      <c r="AC531" s="210"/>
      <c r="AD531" s="210"/>
      <c r="AE531" s="210"/>
      <c r="AF531" s="210"/>
      <c r="AG531" s="210" t="s">
        <v>174</v>
      </c>
      <c r="AH531" s="210"/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</row>
    <row r="532" spans="1:60" outlineLevel="2" x14ac:dyDescent="0.2">
      <c r="A532" s="217"/>
      <c r="B532" s="218"/>
      <c r="C532" s="250" t="s">
        <v>642</v>
      </c>
      <c r="D532" s="224"/>
      <c r="E532" s="225">
        <v>15.342499999999999</v>
      </c>
      <c r="F532" s="220"/>
      <c r="G532" s="220"/>
      <c r="H532" s="220"/>
      <c r="I532" s="220"/>
      <c r="J532" s="220"/>
      <c r="K532" s="220"/>
      <c r="L532" s="220"/>
      <c r="M532" s="220"/>
      <c r="N532" s="219"/>
      <c r="O532" s="219"/>
      <c r="P532" s="219"/>
      <c r="Q532" s="219"/>
      <c r="R532" s="220"/>
      <c r="S532" s="220"/>
      <c r="T532" s="220"/>
      <c r="U532" s="220"/>
      <c r="V532" s="220"/>
      <c r="W532" s="220"/>
      <c r="X532" s="220"/>
      <c r="Y532" s="220"/>
      <c r="Z532" s="210"/>
      <c r="AA532" s="210"/>
      <c r="AB532" s="210"/>
      <c r="AC532" s="210"/>
      <c r="AD532" s="210"/>
      <c r="AE532" s="210"/>
      <c r="AF532" s="210"/>
      <c r="AG532" s="210" t="s">
        <v>176</v>
      </c>
      <c r="AH532" s="210">
        <v>7</v>
      </c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</row>
    <row r="533" spans="1:60" outlineLevel="1" x14ac:dyDescent="0.2">
      <c r="A533" s="236">
        <v>127</v>
      </c>
      <c r="B533" s="237" t="s">
        <v>643</v>
      </c>
      <c r="C533" s="248" t="s">
        <v>644</v>
      </c>
      <c r="D533" s="238" t="s">
        <v>332</v>
      </c>
      <c r="E533" s="239">
        <v>1.90991</v>
      </c>
      <c r="F533" s="240"/>
      <c r="G533" s="241">
        <f>ROUND(E533*F533,2)</f>
        <v>0</v>
      </c>
      <c r="H533" s="240"/>
      <c r="I533" s="241">
        <f>ROUND(E533*H533,2)</f>
        <v>0</v>
      </c>
      <c r="J533" s="240"/>
      <c r="K533" s="241">
        <f>ROUND(E533*J533,2)</f>
        <v>0</v>
      </c>
      <c r="L533" s="241">
        <v>21</v>
      </c>
      <c r="M533" s="241">
        <f>G533*(1+L533/100)</f>
        <v>0</v>
      </c>
      <c r="N533" s="239">
        <v>0</v>
      </c>
      <c r="O533" s="239">
        <f>ROUND(E533*N533,2)</f>
        <v>0</v>
      </c>
      <c r="P533" s="239">
        <v>0</v>
      </c>
      <c r="Q533" s="239">
        <f>ROUND(E533*P533,2)</f>
        <v>0</v>
      </c>
      <c r="R533" s="241" t="s">
        <v>495</v>
      </c>
      <c r="S533" s="241" t="s">
        <v>169</v>
      </c>
      <c r="T533" s="242" t="s">
        <v>169</v>
      </c>
      <c r="U533" s="220">
        <v>0</v>
      </c>
      <c r="V533" s="220">
        <f>ROUND(E533*U533,2)</f>
        <v>0</v>
      </c>
      <c r="W533" s="220"/>
      <c r="X533" s="220" t="s">
        <v>170</v>
      </c>
      <c r="Y533" s="220" t="s">
        <v>171</v>
      </c>
      <c r="Z533" s="210"/>
      <c r="AA533" s="210"/>
      <c r="AB533" s="210"/>
      <c r="AC533" s="210"/>
      <c r="AD533" s="210"/>
      <c r="AE533" s="210"/>
      <c r="AF533" s="210"/>
      <c r="AG533" s="210" t="s">
        <v>172</v>
      </c>
      <c r="AH533" s="210"/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  <c r="BH533" s="210"/>
    </row>
    <row r="534" spans="1:60" outlineLevel="2" x14ac:dyDescent="0.2">
      <c r="A534" s="217"/>
      <c r="B534" s="218"/>
      <c r="C534" s="249" t="s">
        <v>645</v>
      </c>
      <c r="D534" s="243"/>
      <c r="E534" s="243"/>
      <c r="F534" s="243"/>
      <c r="G534" s="243"/>
      <c r="H534" s="220"/>
      <c r="I534" s="220"/>
      <c r="J534" s="220"/>
      <c r="K534" s="220"/>
      <c r="L534" s="220"/>
      <c r="M534" s="220"/>
      <c r="N534" s="219"/>
      <c r="O534" s="219"/>
      <c r="P534" s="219"/>
      <c r="Q534" s="219"/>
      <c r="R534" s="220"/>
      <c r="S534" s="220"/>
      <c r="T534" s="220"/>
      <c r="U534" s="220"/>
      <c r="V534" s="220"/>
      <c r="W534" s="220"/>
      <c r="X534" s="220"/>
      <c r="Y534" s="220"/>
      <c r="Z534" s="210"/>
      <c r="AA534" s="210"/>
      <c r="AB534" s="210"/>
      <c r="AC534" s="210"/>
      <c r="AD534" s="210"/>
      <c r="AE534" s="210"/>
      <c r="AF534" s="210"/>
      <c r="AG534" s="210" t="s">
        <v>174</v>
      </c>
      <c r="AH534" s="210"/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  <c r="BH534" s="210"/>
    </row>
    <row r="535" spans="1:60" outlineLevel="2" x14ac:dyDescent="0.2">
      <c r="A535" s="217"/>
      <c r="B535" s="218"/>
      <c r="C535" s="250" t="s">
        <v>646</v>
      </c>
      <c r="D535" s="224"/>
      <c r="E535" s="225">
        <v>1.2311399999999999</v>
      </c>
      <c r="F535" s="220"/>
      <c r="G535" s="220"/>
      <c r="H535" s="220"/>
      <c r="I535" s="220"/>
      <c r="J535" s="220"/>
      <c r="K535" s="220"/>
      <c r="L535" s="220"/>
      <c r="M535" s="220"/>
      <c r="N535" s="219"/>
      <c r="O535" s="219"/>
      <c r="P535" s="219"/>
      <c r="Q535" s="219"/>
      <c r="R535" s="220"/>
      <c r="S535" s="220"/>
      <c r="T535" s="220"/>
      <c r="U535" s="220"/>
      <c r="V535" s="220"/>
      <c r="W535" s="220"/>
      <c r="X535" s="220"/>
      <c r="Y535" s="220"/>
      <c r="Z535" s="210"/>
      <c r="AA535" s="210"/>
      <c r="AB535" s="210"/>
      <c r="AC535" s="210"/>
      <c r="AD535" s="210"/>
      <c r="AE535" s="210"/>
      <c r="AF535" s="210"/>
      <c r="AG535" s="210" t="s">
        <v>176</v>
      </c>
      <c r="AH535" s="210">
        <v>7</v>
      </c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  <c r="BH535" s="210"/>
    </row>
    <row r="536" spans="1:60" outlineLevel="3" x14ac:dyDescent="0.2">
      <c r="A536" s="217"/>
      <c r="B536" s="218"/>
      <c r="C536" s="250" t="s">
        <v>647</v>
      </c>
      <c r="D536" s="224"/>
      <c r="E536" s="225">
        <v>0.67876999999999998</v>
      </c>
      <c r="F536" s="220"/>
      <c r="G536" s="220"/>
      <c r="H536" s="220"/>
      <c r="I536" s="220"/>
      <c r="J536" s="220"/>
      <c r="K536" s="220"/>
      <c r="L536" s="220"/>
      <c r="M536" s="220"/>
      <c r="N536" s="219"/>
      <c r="O536" s="219"/>
      <c r="P536" s="219"/>
      <c r="Q536" s="219"/>
      <c r="R536" s="220"/>
      <c r="S536" s="220"/>
      <c r="T536" s="220"/>
      <c r="U536" s="220"/>
      <c r="V536" s="220"/>
      <c r="W536" s="220"/>
      <c r="X536" s="220"/>
      <c r="Y536" s="220"/>
      <c r="Z536" s="210"/>
      <c r="AA536" s="210"/>
      <c r="AB536" s="210"/>
      <c r="AC536" s="210"/>
      <c r="AD536" s="210"/>
      <c r="AE536" s="210"/>
      <c r="AF536" s="210"/>
      <c r="AG536" s="210" t="s">
        <v>176</v>
      </c>
      <c r="AH536" s="210">
        <v>7</v>
      </c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</row>
    <row r="537" spans="1:60" outlineLevel="1" x14ac:dyDescent="0.2">
      <c r="A537" s="236">
        <v>128</v>
      </c>
      <c r="B537" s="237" t="s">
        <v>648</v>
      </c>
      <c r="C537" s="248" t="s">
        <v>649</v>
      </c>
      <c r="D537" s="238" t="s">
        <v>332</v>
      </c>
      <c r="E537" s="239">
        <v>0.13500000000000001</v>
      </c>
      <c r="F537" s="240"/>
      <c r="G537" s="241">
        <f>ROUND(E537*F537,2)</f>
        <v>0</v>
      </c>
      <c r="H537" s="240"/>
      <c r="I537" s="241">
        <f>ROUND(E537*H537,2)</f>
        <v>0</v>
      </c>
      <c r="J537" s="240"/>
      <c r="K537" s="241">
        <f>ROUND(E537*J537,2)</f>
        <v>0</v>
      </c>
      <c r="L537" s="241">
        <v>21</v>
      </c>
      <c r="M537" s="241">
        <f>G537*(1+L537/100)</f>
        <v>0</v>
      </c>
      <c r="N537" s="239">
        <v>0</v>
      </c>
      <c r="O537" s="239">
        <f>ROUND(E537*N537,2)</f>
        <v>0</v>
      </c>
      <c r="P537" s="239">
        <v>0</v>
      </c>
      <c r="Q537" s="239">
        <f>ROUND(E537*P537,2)</f>
        <v>0</v>
      </c>
      <c r="R537" s="241" t="s">
        <v>495</v>
      </c>
      <c r="S537" s="241" t="s">
        <v>169</v>
      </c>
      <c r="T537" s="242" t="s">
        <v>169</v>
      </c>
      <c r="U537" s="220">
        <v>0</v>
      </c>
      <c r="V537" s="220">
        <f>ROUND(E537*U537,2)</f>
        <v>0</v>
      </c>
      <c r="W537" s="220"/>
      <c r="X537" s="220" t="s">
        <v>170</v>
      </c>
      <c r="Y537" s="220" t="s">
        <v>171</v>
      </c>
      <c r="Z537" s="210"/>
      <c r="AA537" s="210"/>
      <c r="AB537" s="210"/>
      <c r="AC537" s="210"/>
      <c r="AD537" s="210"/>
      <c r="AE537" s="210"/>
      <c r="AF537" s="210"/>
      <c r="AG537" s="210" t="s">
        <v>172</v>
      </c>
      <c r="AH537" s="210"/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</row>
    <row r="538" spans="1:60" outlineLevel="2" x14ac:dyDescent="0.2">
      <c r="A538" s="217"/>
      <c r="B538" s="218"/>
      <c r="C538" s="249" t="s">
        <v>650</v>
      </c>
      <c r="D538" s="243"/>
      <c r="E538" s="243"/>
      <c r="F538" s="243"/>
      <c r="G538" s="243"/>
      <c r="H538" s="220"/>
      <c r="I538" s="220"/>
      <c r="J538" s="220"/>
      <c r="K538" s="220"/>
      <c r="L538" s="220"/>
      <c r="M538" s="220"/>
      <c r="N538" s="219"/>
      <c r="O538" s="219"/>
      <c r="P538" s="219"/>
      <c r="Q538" s="219"/>
      <c r="R538" s="220"/>
      <c r="S538" s="220"/>
      <c r="T538" s="220"/>
      <c r="U538" s="220"/>
      <c r="V538" s="220"/>
      <c r="W538" s="220"/>
      <c r="X538" s="220"/>
      <c r="Y538" s="220"/>
      <c r="Z538" s="210"/>
      <c r="AA538" s="210"/>
      <c r="AB538" s="210"/>
      <c r="AC538" s="210"/>
      <c r="AD538" s="210"/>
      <c r="AE538" s="210"/>
      <c r="AF538" s="210"/>
      <c r="AG538" s="210" t="s">
        <v>174</v>
      </c>
      <c r="AH538" s="210"/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</row>
    <row r="539" spans="1:60" outlineLevel="2" x14ac:dyDescent="0.2">
      <c r="A539" s="217"/>
      <c r="B539" s="218"/>
      <c r="C539" s="250" t="s">
        <v>651</v>
      </c>
      <c r="D539" s="224"/>
      <c r="E539" s="225">
        <v>0.13500000000000001</v>
      </c>
      <c r="F539" s="220"/>
      <c r="G539" s="220"/>
      <c r="H539" s="220"/>
      <c r="I539" s="220"/>
      <c r="J539" s="220"/>
      <c r="K539" s="220"/>
      <c r="L539" s="220"/>
      <c r="M539" s="220"/>
      <c r="N539" s="219"/>
      <c r="O539" s="219"/>
      <c r="P539" s="219"/>
      <c r="Q539" s="219"/>
      <c r="R539" s="220"/>
      <c r="S539" s="220"/>
      <c r="T539" s="220"/>
      <c r="U539" s="220"/>
      <c r="V539" s="220"/>
      <c r="W539" s="220"/>
      <c r="X539" s="220"/>
      <c r="Y539" s="220"/>
      <c r="Z539" s="210"/>
      <c r="AA539" s="210"/>
      <c r="AB539" s="210"/>
      <c r="AC539" s="210"/>
      <c r="AD539" s="210"/>
      <c r="AE539" s="210"/>
      <c r="AF539" s="210"/>
      <c r="AG539" s="210" t="s">
        <v>176</v>
      </c>
      <c r="AH539" s="210">
        <v>7</v>
      </c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  <c r="BH539" s="210"/>
    </row>
    <row r="540" spans="1:60" ht="22.5" outlineLevel="1" x14ac:dyDescent="0.2">
      <c r="A540" s="236">
        <v>129</v>
      </c>
      <c r="B540" s="237" t="s">
        <v>652</v>
      </c>
      <c r="C540" s="248" t="s">
        <v>653</v>
      </c>
      <c r="D540" s="238" t="s">
        <v>332</v>
      </c>
      <c r="E540" s="239">
        <v>17.16</v>
      </c>
      <c r="F540" s="240"/>
      <c r="G540" s="241">
        <f>ROUND(E540*F540,2)</f>
        <v>0</v>
      </c>
      <c r="H540" s="240"/>
      <c r="I540" s="241">
        <f>ROUND(E540*H540,2)</f>
        <v>0</v>
      </c>
      <c r="J540" s="240"/>
      <c r="K540" s="241">
        <f>ROUND(E540*J540,2)</f>
        <v>0</v>
      </c>
      <c r="L540" s="241">
        <v>21</v>
      </c>
      <c r="M540" s="241">
        <f>G540*(1+L540/100)</f>
        <v>0</v>
      </c>
      <c r="N540" s="239">
        <v>0</v>
      </c>
      <c r="O540" s="239">
        <f>ROUND(E540*N540,2)</f>
        <v>0</v>
      </c>
      <c r="P540" s="239">
        <v>0</v>
      </c>
      <c r="Q540" s="239">
        <f>ROUND(E540*P540,2)</f>
        <v>0</v>
      </c>
      <c r="R540" s="241" t="s">
        <v>495</v>
      </c>
      <c r="S540" s="241" t="s">
        <v>169</v>
      </c>
      <c r="T540" s="242" t="s">
        <v>169</v>
      </c>
      <c r="U540" s="220">
        <v>0</v>
      </c>
      <c r="V540" s="220">
        <f>ROUND(E540*U540,2)</f>
        <v>0</v>
      </c>
      <c r="W540" s="220"/>
      <c r="X540" s="220" t="s">
        <v>170</v>
      </c>
      <c r="Y540" s="220" t="s">
        <v>171</v>
      </c>
      <c r="Z540" s="210"/>
      <c r="AA540" s="210"/>
      <c r="AB540" s="210"/>
      <c r="AC540" s="210"/>
      <c r="AD540" s="210"/>
      <c r="AE540" s="210"/>
      <c r="AF540" s="210"/>
      <c r="AG540" s="210" t="s">
        <v>172</v>
      </c>
      <c r="AH540" s="210"/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</row>
    <row r="541" spans="1:60" outlineLevel="2" x14ac:dyDescent="0.2">
      <c r="A541" s="217"/>
      <c r="B541" s="218"/>
      <c r="C541" s="250" t="s">
        <v>654</v>
      </c>
      <c r="D541" s="224"/>
      <c r="E541" s="225">
        <v>17.16</v>
      </c>
      <c r="F541" s="220"/>
      <c r="G541" s="220"/>
      <c r="H541" s="220"/>
      <c r="I541" s="220"/>
      <c r="J541" s="220"/>
      <c r="K541" s="220"/>
      <c r="L541" s="220"/>
      <c r="M541" s="220"/>
      <c r="N541" s="219"/>
      <c r="O541" s="219"/>
      <c r="P541" s="219"/>
      <c r="Q541" s="219"/>
      <c r="R541" s="220"/>
      <c r="S541" s="220"/>
      <c r="T541" s="220"/>
      <c r="U541" s="220"/>
      <c r="V541" s="220"/>
      <c r="W541" s="220"/>
      <c r="X541" s="220"/>
      <c r="Y541" s="220"/>
      <c r="Z541" s="210"/>
      <c r="AA541" s="210"/>
      <c r="AB541" s="210"/>
      <c r="AC541" s="210"/>
      <c r="AD541" s="210"/>
      <c r="AE541" s="210"/>
      <c r="AF541" s="210"/>
      <c r="AG541" s="210" t="s">
        <v>176</v>
      </c>
      <c r="AH541" s="210">
        <v>7</v>
      </c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</row>
    <row r="542" spans="1:60" ht="22.5" outlineLevel="1" x14ac:dyDescent="0.2">
      <c r="A542" s="236">
        <v>130</v>
      </c>
      <c r="B542" s="237" t="s">
        <v>655</v>
      </c>
      <c r="C542" s="248" t="s">
        <v>656</v>
      </c>
      <c r="D542" s="238" t="s">
        <v>332</v>
      </c>
      <c r="E542" s="239">
        <v>62.77505</v>
      </c>
      <c r="F542" s="240"/>
      <c r="G542" s="241">
        <f>ROUND(E542*F542,2)</f>
        <v>0</v>
      </c>
      <c r="H542" s="240"/>
      <c r="I542" s="241">
        <f>ROUND(E542*H542,2)</f>
        <v>0</v>
      </c>
      <c r="J542" s="240"/>
      <c r="K542" s="241">
        <f>ROUND(E542*J542,2)</f>
        <v>0</v>
      </c>
      <c r="L542" s="241">
        <v>21</v>
      </c>
      <c r="M542" s="241">
        <f>G542*(1+L542/100)</f>
        <v>0</v>
      </c>
      <c r="N542" s="239">
        <v>0</v>
      </c>
      <c r="O542" s="239">
        <f>ROUND(E542*N542,2)</f>
        <v>0</v>
      </c>
      <c r="P542" s="239">
        <v>0</v>
      </c>
      <c r="Q542" s="239">
        <f>ROUND(E542*P542,2)</f>
        <v>0</v>
      </c>
      <c r="R542" s="241" t="s">
        <v>495</v>
      </c>
      <c r="S542" s="241" t="s">
        <v>169</v>
      </c>
      <c r="T542" s="242" t="s">
        <v>169</v>
      </c>
      <c r="U542" s="220">
        <v>0</v>
      </c>
      <c r="V542" s="220">
        <f>ROUND(E542*U542,2)</f>
        <v>0</v>
      </c>
      <c r="W542" s="220"/>
      <c r="X542" s="220" t="s">
        <v>170</v>
      </c>
      <c r="Y542" s="220" t="s">
        <v>171</v>
      </c>
      <c r="Z542" s="210"/>
      <c r="AA542" s="210"/>
      <c r="AB542" s="210"/>
      <c r="AC542" s="210"/>
      <c r="AD542" s="210"/>
      <c r="AE542" s="210"/>
      <c r="AF542" s="210"/>
      <c r="AG542" s="210" t="s">
        <v>172</v>
      </c>
      <c r="AH542" s="210"/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</row>
    <row r="543" spans="1:60" outlineLevel="2" x14ac:dyDescent="0.2">
      <c r="A543" s="217"/>
      <c r="B543" s="218"/>
      <c r="C543" s="250" t="s">
        <v>657</v>
      </c>
      <c r="D543" s="224"/>
      <c r="E543" s="225">
        <v>18.48</v>
      </c>
      <c r="F543" s="220"/>
      <c r="G543" s="220"/>
      <c r="H543" s="220"/>
      <c r="I543" s="220"/>
      <c r="J543" s="220"/>
      <c r="K543" s="220"/>
      <c r="L543" s="220"/>
      <c r="M543" s="220"/>
      <c r="N543" s="219"/>
      <c r="O543" s="219"/>
      <c r="P543" s="219"/>
      <c r="Q543" s="219"/>
      <c r="R543" s="220"/>
      <c r="S543" s="220"/>
      <c r="T543" s="220"/>
      <c r="U543" s="220"/>
      <c r="V543" s="220"/>
      <c r="W543" s="220"/>
      <c r="X543" s="220"/>
      <c r="Y543" s="220"/>
      <c r="Z543" s="210"/>
      <c r="AA543" s="210"/>
      <c r="AB543" s="210"/>
      <c r="AC543" s="210"/>
      <c r="AD543" s="210"/>
      <c r="AE543" s="210"/>
      <c r="AF543" s="210"/>
      <c r="AG543" s="210" t="s">
        <v>176</v>
      </c>
      <c r="AH543" s="210">
        <v>7</v>
      </c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  <c r="BH543" s="210"/>
    </row>
    <row r="544" spans="1:60" outlineLevel="3" x14ac:dyDescent="0.2">
      <c r="A544" s="217"/>
      <c r="B544" s="218"/>
      <c r="C544" s="250" t="s">
        <v>658</v>
      </c>
      <c r="D544" s="224"/>
      <c r="E544" s="225">
        <v>12.18</v>
      </c>
      <c r="F544" s="220"/>
      <c r="G544" s="220"/>
      <c r="H544" s="220"/>
      <c r="I544" s="220"/>
      <c r="J544" s="220"/>
      <c r="K544" s="220"/>
      <c r="L544" s="220"/>
      <c r="M544" s="220"/>
      <c r="N544" s="219"/>
      <c r="O544" s="219"/>
      <c r="P544" s="219"/>
      <c r="Q544" s="219"/>
      <c r="R544" s="220"/>
      <c r="S544" s="220"/>
      <c r="T544" s="220"/>
      <c r="U544" s="220"/>
      <c r="V544" s="220"/>
      <c r="W544" s="220"/>
      <c r="X544" s="220"/>
      <c r="Y544" s="220"/>
      <c r="Z544" s="210"/>
      <c r="AA544" s="210"/>
      <c r="AB544" s="210"/>
      <c r="AC544" s="210"/>
      <c r="AD544" s="210"/>
      <c r="AE544" s="210"/>
      <c r="AF544" s="210"/>
      <c r="AG544" s="210" t="s">
        <v>176</v>
      </c>
      <c r="AH544" s="210">
        <v>7</v>
      </c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  <c r="BH544" s="210"/>
    </row>
    <row r="545" spans="1:60" outlineLevel="3" x14ac:dyDescent="0.2">
      <c r="A545" s="217"/>
      <c r="B545" s="218"/>
      <c r="C545" s="250" t="s">
        <v>659</v>
      </c>
      <c r="D545" s="224"/>
      <c r="E545" s="225">
        <v>5.7619999999999996</v>
      </c>
      <c r="F545" s="220"/>
      <c r="G545" s="220"/>
      <c r="H545" s="220"/>
      <c r="I545" s="220"/>
      <c r="J545" s="220"/>
      <c r="K545" s="220"/>
      <c r="L545" s="220"/>
      <c r="M545" s="220"/>
      <c r="N545" s="219"/>
      <c r="O545" s="219"/>
      <c r="P545" s="219"/>
      <c r="Q545" s="219"/>
      <c r="R545" s="220"/>
      <c r="S545" s="220"/>
      <c r="T545" s="220"/>
      <c r="U545" s="220"/>
      <c r="V545" s="220"/>
      <c r="W545" s="220"/>
      <c r="X545" s="220"/>
      <c r="Y545" s="220"/>
      <c r="Z545" s="210"/>
      <c r="AA545" s="210"/>
      <c r="AB545" s="210"/>
      <c r="AC545" s="210"/>
      <c r="AD545" s="210"/>
      <c r="AE545" s="210"/>
      <c r="AF545" s="210"/>
      <c r="AG545" s="210" t="s">
        <v>176</v>
      </c>
      <c r="AH545" s="210">
        <v>7</v>
      </c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  <c r="BH545" s="210"/>
    </row>
    <row r="546" spans="1:60" outlineLevel="3" x14ac:dyDescent="0.2">
      <c r="A546" s="217"/>
      <c r="B546" s="218"/>
      <c r="C546" s="250" t="s">
        <v>660</v>
      </c>
      <c r="D546" s="224"/>
      <c r="E546" s="225">
        <v>11.7</v>
      </c>
      <c r="F546" s="220"/>
      <c r="G546" s="220"/>
      <c r="H546" s="220"/>
      <c r="I546" s="220"/>
      <c r="J546" s="220"/>
      <c r="K546" s="220"/>
      <c r="L546" s="220"/>
      <c r="M546" s="220"/>
      <c r="N546" s="219"/>
      <c r="O546" s="219"/>
      <c r="P546" s="219"/>
      <c r="Q546" s="219"/>
      <c r="R546" s="220"/>
      <c r="S546" s="220"/>
      <c r="T546" s="220"/>
      <c r="U546" s="220"/>
      <c r="V546" s="220"/>
      <c r="W546" s="220"/>
      <c r="X546" s="220"/>
      <c r="Y546" s="220"/>
      <c r="Z546" s="210"/>
      <c r="AA546" s="210"/>
      <c r="AB546" s="210"/>
      <c r="AC546" s="210"/>
      <c r="AD546" s="210"/>
      <c r="AE546" s="210"/>
      <c r="AF546" s="210"/>
      <c r="AG546" s="210" t="s">
        <v>176</v>
      </c>
      <c r="AH546" s="210">
        <v>7</v>
      </c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</row>
    <row r="547" spans="1:60" outlineLevel="3" x14ac:dyDescent="0.2">
      <c r="A547" s="217"/>
      <c r="B547" s="218"/>
      <c r="C547" s="250" t="s">
        <v>661</v>
      </c>
      <c r="D547" s="224"/>
      <c r="E547" s="225">
        <v>4.2419999999999999E-2</v>
      </c>
      <c r="F547" s="220"/>
      <c r="G547" s="220"/>
      <c r="H547" s="220"/>
      <c r="I547" s="220"/>
      <c r="J547" s="220"/>
      <c r="K547" s="220"/>
      <c r="L547" s="220"/>
      <c r="M547" s="220"/>
      <c r="N547" s="219"/>
      <c r="O547" s="219"/>
      <c r="P547" s="219"/>
      <c r="Q547" s="219"/>
      <c r="R547" s="220"/>
      <c r="S547" s="220"/>
      <c r="T547" s="220"/>
      <c r="U547" s="220"/>
      <c r="V547" s="220"/>
      <c r="W547" s="220"/>
      <c r="X547" s="220"/>
      <c r="Y547" s="220"/>
      <c r="Z547" s="210"/>
      <c r="AA547" s="210"/>
      <c r="AB547" s="210"/>
      <c r="AC547" s="210"/>
      <c r="AD547" s="210"/>
      <c r="AE547" s="210"/>
      <c r="AF547" s="210"/>
      <c r="AG547" s="210" t="s">
        <v>176</v>
      </c>
      <c r="AH547" s="210">
        <v>7</v>
      </c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</row>
    <row r="548" spans="1:60" outlineLevel="3" x14ac:dyDescent="0.2">
      <c r="A548" s="217"/>
      <c r="B548" s="218"/>
      <c r="C548" s="250" t="s">
        <v>662</v>
      </c>
      <c r="D548" s="224"/>
      <c r="E548" s="225">
        <v>14.61063</v>
      </c>
      <c r="F548" s="220"/>
      <c r="G548" s="220"/>
      <c r="H548" s="220"/>
      <c r="I548" s="220"/>
      <c r="J548" s="220"/>
      <c r="K548" s="220"/>
      <c r="L548" s="220"/>
      <c r="M548" s="220"/>
      <c r="N548" s="219"/>
      <c r="O548" s="219"/>
      <c r="P548" s="219"/>
      <c r="Q548" s="219"/>
      <c r="R548" s="220"/>
      <c r="S548" s="220"/>
      <c r="T548" s="220"/>
      <c r="U548" s="220"/>
      <c r="V548" s="220"/>
      <c r="W548" s="220"/>
      <c r="X548" s="220"/>
      <c r="Y548" s="220"/>
      <c r="Z548" s="210"/>
      <c r="AA548" s="210"/>
      <c r="AB548" s="210"/>
      <c r="AC548" s="210"/>
      <c r="AD548" s="210"/>
      <c r="AE548" s="210"/>
      <c r="AF548" s="210"/>
      <c r="AG548" s="210" t="s">
        <v>176</v>
      </c>
      <c r="AH548" s="210">
        <v>7</v>
      </c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</row>
    <row r="549" spans="1:60" ht="22.5" outlineLevel="1" x14ac:dyDescent="0.2">
      <c r="A549" s="236">
        <v>131</v>
      </c>
      <c r="B549" s="237" t="s">
        <v>663</v>
      </c>
      <c r="C549" s="248" t="s">
        <v>664</v>
      </c>
      <c r="D549" s="238" t="s">
        <v>332</v>
      </c>
      <c r="E549" s="239">
        <v>26.532</v>
      </c>
      <c r="F549" s="240"/>
      <c r="G549" s="241">
        <f>ROUND(E549*F549,2)</f>
        <v>0</v>
      </c>
      <c r="H549" s="240"/>
      <c r="I549" s="241">
        <f>ROUND(E549*H549,2)</f>
        <v>0</v>
      </c>
      <c r="J549" s="240"/>
      <c r="K549" s="241">
        <f>ROUND(E549*J549,2)</f>
        <v>0</v>
      </c>
      <c r="L549" s="241">
        <v>21</v>
      </c>
      <c r="M549" s="241">
        <f>G549*(1+L549/100)</f>
        <v>0</v>
      </c>
      <c r="N549" s="239">
        <v>0</v>
      </c>
      <c r="O549" s="239">
        <f>ROUND(E549*N549,2)</f>
        <v>0</v>
      </c>
      <c r="P549" s="239">
        <v>0</v>
      </c>
      <c r="Q549" s="239">
        <f>ROUND(E549*P549,2)</f>
        <v>0</v>
      </c>
      <c r="R549" s="241" t="s">
        <v>495</v>
      </c>
      <c r="S549" s="241" t="s">
        <v>169</v>
      </c>
      <c r="T549" s="242" t="s">
        <v>169</v>
      </c>
      <c r="U549" s="220">
        <v>0</v>
      </c>
      <c r="V549" s="220">
        <f>ROUND(E549*U549,2)</f>
        <v>0</v>
      </c>
      <c r="W549" s="220"/>
      <c r="X549" s="220" t="s">
        <v>170</v>
      </c>
      <c r="Y549" s="220" t="s">
        <v>171</v>
      </c>
      <c r="Z549" s="210"/>
      <c r="AA549" s="210"/>
      <c r="AB549" s="210"/>
      <c r="AC549" s="210"/>
      <c r="AD549" s="210"/>
      <c r="AE549" s="210"/>
      <c r="AF549" s="210"/>
      <c r="AG549" s="210" t="s">
        <v>172</v>
      </c>
      <c r="AH549" s="210"/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</row>
    <row r="550" spans="1:60" outlineLevel="2" x14ac:dyDescent="0.2">
      <c r="A550" s="217"/>
      <c r="B550" s="218"/>
      <c r="C550" s="250" t="s">
        <v>665</v>
      </c>
      <c r="D550" s="224"/>
      <c r="E550" s="225">
        <v>0.79200000000000004</v>
      </c>
      <c r="F550" s="220"/>
      <c r="G550" s="220"/>
      <c r="H550" s="220"/>
      <c r="I550" s="220"/>
      <c r="J550" s="220"/>
      <c r="K550" s="220"/>
      <c r="L550" s="220"/>
      <c r="M550" s="220"/>
      <c r="N550" s="219"/>
      <c r="O550" s="219"/>
      <c r="P550" s="219"/>
      <c r="Q550" s="219"/>
      <c r="R550" s="220"/>
      <c r="S550" s="220"/>
      <c r="T550" s="220"/>
      <c r="U550" s="220"/>
      <c r="V550" s="220"/>
      <c r="W550" s="220"/>
      <c r="X550" s="220"/>
      <c r="Y550" s="220"/>
      <c r="Z550" s="210"/>
      <c r="AA550" s="210"/>
      <c r="AB550" s="210"/>
      <c r="AC550" s="210"/>
      <c r="AD550" s="210"/>
      <c r="AE550" s="210"/>
      <c r="AF550" s="210"/>
      <c r="AG550" s="210" t="s">
        <v>176</v>
      </c>
      <c r="AH550" s="210">
        <v>7</v>
      </c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</row>
    <row r="551" spans="1:60" outlineLevel="3" x14ac:dyDescent="0.2">
      <c r="A551" s="217"/>
      <c r="B551" s="218"/>
      <c r="C551" s="250" t="s">
        <v>666</v>
      </c>
      <c r="D551" s="224"/>
      <c r="E551" s="225">
        <v>17.16</v>
      </c>
      <c r="F551" s="220"/>
      <c r="G551" s="220"/>
      <c r="H551" s="220"/>
      <c r="I551" s="220"/>
      <c r="J551" s="220"/>
      <c r="K551" s="220"/>
      <c r="L551" s="220"/>
      <c r="M551" s="220"/>
      <c r="N551" s="219"/>
      <c r="O551" s="219"/>
      <c r="P551" s="219"/>
      <c r="Q551" s="219"/>
      <c r="R551" s="220"/>
      <c r="S551" s="220"/>
      <c r="T551" s="220"/>
      <c r="U551" s="220"/>
      <c r="V551" s="220"/>
      <c r="W551" s="220"/>
      <c r="X551" s="220"/>
      <c r="Y551" s="220"/>
      <c r="Z551" s="210"/>
      <c r="AA551" s="210"/>
      <c r="AB551" s="210"/>
      <c r="AC551" s="210"/>
      <c r="AD551" s="210"/>
      <c r="AE551" s="210"/>
      <c r="AF551" s="210"/>
      <c r="AG551" s="210" t="s">
        <v>176</v>
      </c>
      <c r="AH551" s="210">
        <v>7</v>
      </c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</row>
    <row r="552" spans="1:60" outlineLevel="3" x14ac:dyDescent="0.2">
      <c r="A552" s="217"/>
      <c r="B552" s="218"/>
      <c r="C552" s="250" t="s">
        <v>667</v>
      </c>
      <c r="D552" s="224"/>
      <c r="E552" s="225">
        <v>8.58</v>
      </c>
      <c r="F552" s="220"/>
      <c r="G552" s="220"/>
      <c r="H552" s="220"/>
      <c r="I552" s="220"/>
      <c r="J552" s="220"/>
      <c r="K552" s="220"/>
      <c r="L552" s="220"/>
      <c r="M552" s="220"/>
      <c r="N552" s="219"/>
      <c r="O552" s="219"/>
      <c r="P552" s="219"/>
      <c r="Q552" s="219"/>
      <c r="R552" s="220"/>
      <c r="S552" s="220"/>
      <c r="T552" s="220"/>
      <c r="U552" s="220"/>
      <c r="V552" s="220"/>
      <c r="W552" s="220"/>
      <c r="X552" s="220"/>
      <c r="Y552" s="220"/>
      <c r="Z552" s="210"/>
      <c r="AA552" s="210"/>
      <c r="AB552" s="210"/>
      <c r="AC552" s="210"/>
      <c r="AD552" s="210"/>
      <c r="AE552" s="210"/>
      <c r="AF552" s="210"/>
      <c r="AG552" s="210" t="s">
        <v>176</v>
      </c>
      <c r="AH552" s="210">
        <v>7</v>
      </c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</row>
    <row r="553" spans="1:60" ht="22.5" outlineLevel="1" x14ac:dyDescent="0.2">
      <c r="A553" s="236">
        <v>132</v>
      </c>
      <c r="B553" s="237" t="s">
        <v>668</v>
      </c>
      <c r="C553" s="248" t="s">
        <v>669</v>
      </c>
      <c r="D553" s="238" t="s">
        <v>332</v>
      </c>
      <c r="E553" s="239">
        <v>1.4079999999999999</v>
      </c>
      <c r="F553" s="240"/>
      <c r="G553" s="241">
        <f>ROUND(E553*F553,2)</f>
        <v>0</v>
      </c>
      <c r="H553" s="240"/>
      <c r="I553" s="241">
        <f>ROUND(E553*H553,2)</f>
        <v>0</v>
      </c>
      <c r="J553" s="240"/>
      <c r="K553" s="241">
        <f>ROUND(E553*J553,2)</f>
        <v>0</v>
      </c>
      <c r="L553" s="241">
        <v>21</v>
      </c>
      <c r="M553" s="241">
        <f>G553*(1+L553/100)</f>
        <v>0</v>
      </c>
      <c r="N553" s="239">
        <v>0</v>
      </c>
      <c r="O553" s="239">
        <f>ROUND(E553*N553,2)</f>
        <v>0</v>
      </c>
      <c r="P553" s="239">
        <v>0</v>
      </c>
      <c r="Q553" s="239">
        <f>ROUND(E553*P553,2)</f>
        <v>0</v>
      </c>
      <c r="R553" s="241" t="s">
        <v>495</v>
      </c>
      <c r="S553" s="241" t="s">
        <v>169</v>
      </c>
      <c r="T553" s="242" t="s">
        <v>169</v>
      </c>
      <c r="U553" s="220">
        <v>0</v>
      </c>
      <c r="V553" s="220">
        <f>ROUND(E553*U553,2)</f>
        <v>0</v>
      </c>
      <c r="W553" s="220"/>
      <c r="X553" s="220" t="s">
        <v>170</v>
      </c>
      <c r="Y553" s="220" t="s">
        <v>171</v>
      </c>
      <c r="Z553" s="210"/>
      <c r="AA553" s="210"/>
      <c r="AB553" s="210"/>
      <c r="AC553" s="210"/>
      <c r="AD553" s="210"/>
      <c r="AE553" s="210"/>
      <c r="AF553" s="210"/>
      <c r="AG553" s="210" t="s">
        <v>172</v>
      </c>
      <c r="AH553" s="210"/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</row>
    <row r="554" spans="1:60" outlineLevel="2" x14ac:dyDescent="0.2">
      <c r="A554" s="217"/>
      <c r="B554" s="218"/>
      <c r="C554" s="250" t="s">
        <v>670</v>
      </c>
      <c r="D554" s="224"/>
      <c r="E554" s="225">
        <v>1.4079999999999999</v>
      </c>
      <c r="F554" s="220"/>
      <c r="G554" s="220"/>
      <c r="H554" s="220"/>
      <c r="I554" s="220"/>
      <c r="J554" s="220"/>
      <c r="K554" s="220"/>
      <c r="L554" s="220"/>
      <c r="M554" s="220"/>
      <c r="N554" s="219"/>
      <c r="O554" s="219"/>
      <c r="P554" s="219"/>
      <c r="Q554" s="219"/>
      <c r="R554" s="220"/>
      <c r="S554" s="220"/>
      <c r="T554" s="220"/>
      <c r="U554" s="220"/>
      <c r="V554" s="220"/>
      <c r="W554" s="220"/>
      <c r="X554" s="220"/>
      <c r="Y554" s="220"/>
      <c r="Z554" s="210"/>
      <c r="AA554" s="210"/>
      <c r="AB554" s="210"/>
      <c r="AC554" s="210"/>
      <c r="AD554" s="210"/>
      <c r="AE554" s="210"/>
      <c r="AF554" s="210"/>
      <c r="AG554" s="210" t="s">
        <v>176</v>
      </c>
      <c r="AH554" s="210">
        <v>7</v>
      </c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</row>
    <row r="555" spans="1:60" ht="22.5" outlineLevel="1" x14ac:dyDescent="0.2">
      <c r="A555" s="236">
        <v>133</v>
      </c>
      <c r="B555" s="237" t="s">
        <v>671</v>
      </c>
      <c r="C555" s="248" t="s">
        <v>672</v>
      </c>
      <c r="D555" s="238" t="s">
        <v>332</v>
      </c>
      <c r="E555" s="239">
        <v>1.2</v>
      </c>
      <c r="F555" s="240"/>
      <c r="G555" s="241">
        <f>ROUND(E555*F555,2)</f>
        <v>0</v>
      </c>
      <c r="H555" s="240"/>
      <c r="I555" s="241">
        <f>ROUND(E555*H555,2)</f>
        <v>0</v>
      </c>
      <c r="J555" s="240"/>
      <c r="K555" s="241">
        <f>ROUND(E555*J555,2)</f>
        <v>0</v>
      </c>
      <c r="L555" s="241">
        <v>21</v>
      </c>
      <c r="M555" s="241">
        <f>G555*(1+L555/100)</f>
        <v>0</v>
      </c>
      <c r="N555" s="239">
        <v>0</v>
      </c>
      <c r="O555" s="239">
        <f>ROUND(E555*N555,2)</f>
        <v>0</v>
      </c>
      <c r="P555" s="239">
        <v>0</v>
      </c>
      <c r="Q555" s="239">
        <f>ROUND(E555*P555,2)</f>
        <v>0</v>
      </c>
      <c r="R555" s="241" t="s">
        <v>495</v>
      </c>
      <c r="S555" s="241" t="s">
        <v>169</v>
      </c>
      <c r="T555" s="242" t="s">
        <v>169</v>
      </c>
      <c r="U555" s="220">
        <v>0</v>
      </c>
      <c r="V555" s="220">
        <f>ROUND(E555*U555,2)</f>
        <v>0</v>
      </c>
      <c r="W555" s="220"/>
      <c r="X555" s="220" t="s">
        <v>170</v>
      </c>
      <c r="Y555" s="220" t="s">
        <v>171</v>
      </c>
      <c r="Z555" s="210"/>
      <c r="AA555" s="210"/>
      <c r="AB555" s="210"/>
      <c r="AC555" s="210"/>
      <c r="AD555" s="210"/>
      <c r="AE555" s="210"/>
      <c r="AF555" s="210"/>
      <c r="AG555" s="210" t="s">
        <v>172</v>
      </c>
      <c r="AH555" s="210"/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</row>
    <row r="556" spans="1:60" outlineLevel="2" x14ac:dyDescent="0.2">
      <c r="A556" s="217"/>
      <c r="B556" s="218"/>
      <c r="C556" s="250" t="s">
        <v>673</v>
      </c>
      <c r="D556" s="224"/>
      <c r="E556" s="225">
        <v>1.2</v>
      </c>
      <c r="F556" s="220"/>
      <c r="G556" s="220"/>
      <c r="H556" s="220"/>
      <c r="I556" s="220"/>
      <c r="J556" s="220"/>
      <c r="K556" s="220"/>
      <c r="L556" s="220"/>
      <c r="M556" s="220"/>
      <c r="N556" s="219"/>
      <c r="O556" s="219"/>
      <c r="P556" s="219"/>
      <c r="Q556" s="219"/>
      <c r="R556" s="220"/>
      <c r="S556" s="220"/>
      <c r="T556" s="220"/>
      <c r="U556" s="220"/>
      <c r="V556" s="220"/>
      <c r="W556" s="220"/>
      <c r="X556" s="220"/>
      <c r="Y556" s="220"/>
      <c r="Z556" s="210"/>
      <c r="AA556" s="210"/>
      <c r="AB556" s="210"/>
      <c r="AC556" s="210"/>
      <c r="AD556" s="210"/>
      <c r="AE556" s="210"/>
      <c r="AF556" s="210"/>
      <c r="AG556" s="210" t="s">
        <v>176</v>
      </c>
      <c r="AH556" s="210">
        <v>0</v>
      </c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</row>
    <row r="557" spans="1:60" ht="22.5" outlineLevel="1" x14ac:dyDescent="0.2">
      <c r="A557" s="236">
        <v>134</v>
      </c>
      <c r="B557" s="237" t="s">
        <v>674</v>
      </c>
      <c r="C557" s="248" t="s">
        <v>675</v>
      </c>
      <c r="D557" s="238" t="s">
        <v>332</v>
      </c>
      <c r="E557" s="239">
        <v>306.46845999999999</v>
      </c>
      <c r="F557" s="240"/>
      <c r="G557" s="241">
        <f>ROUND(E557*F557,2)</f>
        <v>0</v>
      </c>
      <c r="H557" s="240"/>
      <c r="I557" s="241">
        <f>ROUND(E557*H557,2)</f>
        <v>0</v>
      </c>
      <c r="J557" s="240"/>
      <c r="K557" s="241">
        <f>ROUND(E557*J557,2)</f>
        <v>0</v>
      </c>
      <c r="L557" s="241">
        <v>21</v>
      </c>
      <c r="M557" s="241">
        <f>G557*(1+L557/100)</f>
        <v>0</v>
      </c>
      <c r="N557" s="239">
        <v>0</v>
      </c>
      <c r="O557" s="239">
        <f>ROUND(E557*N557,2)</f>
        <v>0</v>
      </c>
      <c r="P557" s="239">
        <v>0</v>
      </c>
      <c r="Q557" s="239">
        <f>ROUND(E557*P557,2)</f>
        <v>0</v>
      </c>
      <c r="R557" s="241" t="s">
        <v>415</v>
      </c>
      <c r="S557" s="241" t="s">
        <v>169</v>
      </c>
      <c r="T557" s="242" t="s">
        <v>169</v>
      </c>
      <c r="U557" s="220">
        <v>9.9000000000000005E-2</v>
      </c>
      <c r="V557" s="220">
        <f>ROUND(E557*U557,2)</f>
        <v>30.34</v>
      </c>
      <c r="W557" s="220"/>
      <c r="X557" s="220" t="s">
        <v>170</v>
      </c>
      <c r="Y557" s="220" t="s">
        <v>171</v>
      </c>
      <c r="Z557" s="210"/>
      <c r="AA557" s="210"/>
      <c r="AB557" s="210"/>
      <c r="AC557" s="210"/>
      <c r="AD557" s="210"/>
      <c r="AE557" s="210"/>
      <c r="AF557" s="210"/>
      <c r="AG557" s="210" t="s">
        <v>172</v>
      </c>
      <c r="AH557" s="210"/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</row>
    <row r="558" spans="1:60" outlineLevel="2" x14ac:dyDescent="0.2">
      <c r="A558" s="217"/>
      <c r="B558" s="218"/>
      <c r="C558" s="251" t="s">
        <v>676</v>
      </c>
      <c r="D558" s="245"/>
      <c r="E558" s="245"/>
      <c r="F558" s="245"/>
      <c r="G558" s="245"/>
      <c r="H558" s="220"/>
      <c r="I558" s="220"/>
      <c r="J558" s="220"/>
      <c r="K558" s="220"/>
      <c r="L558" s="220"/>
      <c r="M558" s="220"/>
      <c r="N558" s="219"/>
      <c r="O558" s="219"/>
      <c r="P558" s="219"/>
      <c r="Q558" s="219"/>
      <c r="R558" s="220"/>
      <c r="S558" s="220"/>
      <c r="T558" s="220"/>
      <c r="U558" s="220"/>
      <c r="V558" s="220"/>
      <c r="W558" s="220"/>
      <c r="X558" s="220"/>
      <c r="Y558" s="220"/>
      <c r="Z558" s="210"/>
      <c r="AA558" s="210"/>
      <c r="AB558" s="210"/>
      <c r="AC558" s="210"/>
      <c r="AD558" s="210"/>
      <c r="AE558" s="210"/>
      <c r="AF558" s="210"/>
      <c r="AG558" s="210" t="s">
        <v>190</v>
      </c>
      <c r="AH558" s="210"/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</row>
    <row r="559" spans="1:60" outlineLevel="2" x14ac:dyDescent="0.2">
      <c r="A559" s="217"/>
      <c r="B559" s="218"/>
      <c r="C559" s="250" t="s">
        <v>677</v>
      </c>
      <c r="D559" s="224"/>
      <c r="E559" s="225">
        <v>128.68</v>
      </c>
      <c r="F559" s="220"/>
      <c r="G559" s="220"/>
      <c r="H559" s="220"/>
      <c r="I559" s="220"/>
      <c r="J559" s="220"/>
      <c r="K559" s="220"/>
      <c r="L559" s="220"/>
      <c r="M559" s="220"/>
      <c r="N559" s="219"/>
      <c r="O559" s="219"/>
      <c r="P559" s="219"/>
      <c r="Q559" s="219"/>
      <c r="R559" s="220"/>
      <c r="S559" s="220"/>
      <c r="T559" s="220"/>
      <c r="U559" s="220"/>
      <c r="V559" s="220"/>
      <c r="W559" s="220"/>
      <c r="X559" s="220"/>
      <c r="Y559" s="220"/>
      <c r="Z559" s="210"/>
      <c r="AA559" s="210"/>
      <c r="AB559" s="210"/>
      <c r="AC559" s="210"/>
      <c r="AD559" s="210"/>
      <c r="AE559" s="210"/>
      <c r="AF559" s="210"/>
      <c r="AG559" s="210" t="s">
        <v>176</v>
      </c>
      <c r="AH559" s="210">
        <v>5</v>
      </c>
      <c r="AI559" s="210"/>
      <c r="AJ559" s="210"/>
      <c r="AK559" s="210"/>
      <c r="AL559" s="210"/>
      <c r="AM559" s="210"/>
      <c r="AN559" s="210"/>
      <c r="AO559" s="210"/>
      <c r="AP559" s="210"/>
      <c r="AQ559" s="210"/>
      <c r="AR559" s="210"/>
      <c r="AS559" s="210"/>
      <c r="AT559" s="210"/>
      <c r="AU559" s="210"/>
      <c r="AV559" s="210"/>
      <c r="AW559" s="210"/>
      <c r="AX559" s="210"/>
      <c r="AY559" s="210"/>
      <c r="AZ559" s="210"/>
      <c r="BA559" s="210"/>
      <c r="BB559" s="210"/>
      <c r="BC559" s="210"/>
      <c r="BD559" s="210"/>
      <c r="BE559" s="210"/>
      <c r="BF559" s="210"/>
      <c r="BG559" s="210"/>
      <c r="BH559" s="210"/>
    </row>
    <row r="560" spans="1:60" outlineLevel="3" x14ac:dyDescent="0.2">
      <c r="A560" s="217"/>
      <c r="B560" s="218"/>
      <c r="C560" s="250" t="s">
        <v>678</v>
      </c>
      <c r="D560" s="224"/>
      <c r="E560" s="225">
        <v>51.326000000000001</v>
      </c>
      <c r="F560" s="220"/>
      <c r="G560" s="220"/>
      <c r="H560" s="220"/>
      <c r="I560" s="220"/>
      <c r="J560" s="220"/>
      <c r="K560" s="220"/>
      <c r="L560" s="220"/>
      <c r="M560" s="220"/>
      <c r="N560" s="219"/>
      <c r="O560" s="219"/>
      <c r="P560" s="219"/>
      <c r="Q560" s="219"/>
      <c r="R560" s="220"/>
      <c r="S560" s="220"/>
      <c r="T560" s="220"/>
      <c r="U560" s="220"/>
      <c r="V560" s="220"/>
      <c r="W560" s="220"/>
      <c r="X560" s="220"/>
      <c r="Y560" s="220"/>
      <c r="Z560" s="210"/>
      <c r="AA560" s="210"/>
      <c r="AB560" s="210"/>
      <c r="AC560" s="210"/>
      <c r="AD560" s="210"/>
      <c r="AE560" s="210"/>
      <c r="AF560" s="210"/>
      <c r="AG560" s="210" t="s">
        <v>176</v>
      </c>
      <c r="AH560" s="210">
        <v>5</v>
      </c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  <c r="BH560" s="210"/>
    </row>
    <row r="561" spans="1:60" outlineLevel="3" x14ac:dyDescent="0.2">
      <c r="A561" s="217"/>
      <c r="B561" s="218"/>
      <c r="C561" s="250" t="s">
        <v>679</v>
      </c>
      <c r="D561" s="224"/>
      <c r="E561" s="225">
        <v>15.342499999999999</v>
      </c>
      <c r="F561" s="220"/>
      <c r="G561" s="220"/>
      <c r="H561" s="220"/>
      <c r="I561" s="220"/>
      <c r="J561" s="220"/>
      <c r="K561" s="220"/>
      <c r="L561" s="220"/>
      <c r="M561" s="220"/>
      <c r="N561" s="219"/>
      <c r="O561" s="219"/>
      <c r="P561" s="219"/>
      <c r="Q561" s="219"/>
      <c r="R561" s="220"/>
      <c r="S561" s="220"/>
      <c r="T561" s="220"/>
      <c r="U561" s="220"/>
      <c r="V561" s="220"/>
      <c r="W561" s="220"/>
      <c r="X561" s="220"/>
      <c r="Y561" s="220"/>
      <c r="Z561" s="210"/>
      <c r="AA561" s="210"/>
      <c r="AB561" s="210"/>
      <c r="AC561" s="210"/>
      <c r="AD561" s="210"/>
      <c r="AE561" s="210"/>
      <c r="AF561" s="210"/>
      <c r="AG561" s="210" t="s">
        <v>176</v>
      </c>
      <c r="AH561" s="210">
        <v>5</v>
      </c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  <c r="BH561" s="210"/>
    </row>
    <row r="562" spans="1:60" outlineLevel="3" x14ac:dyDescent="0.2">
      <c r="A562" s="217"/>
      <c r="B562" s="218"/>
      <c r="C562" s="250" t="s">
        <v>680</v>
      </c>
      <c r="D562" s="224"/>
      <c r="E562" s="225">
        <v>1.90991</v>
      </c>
      <c r="F562" s="220"/>
      <c r="G562" s="220"/>
      <c r="H562" s="220"/>
      <c r="I562" s="220"/>
      <c r="J562" s="220"/>
      <c r="K562" s="220"/>
      <c r="L562" s="220"/>
      <c r="M562" s="220"/>
      <c r="N562" s="219"/>
      <c r="O562" s="219"/>
      <c r="P562" s="219"/>
      <c r="Q562" s="219"/>
      <c r="R562" s="220"/>
      <c r="S562" s="220"/>
      <c r="T562" s="220"/>
      <c r="U562" s="220"/>
      <c r="V562" s="220"/>
      <c r="W562" s="220"/>
      <c r="X562" s="220"/>
      <c r="Y562" s="220"/>
      <c r="Z562" s="210"/>
      <c r="AA562" s="210"/>
      <c r="AB562" s="210"/>
      <c r="AC562" s="210"/>
      <c r="AD562" s="210"/>
      <c r="AE562" s="210"/>
      <c r="AF562" s="210"/>
      <c r="AG562" s="210" t="s">
        <v>176</v>
      </c>
      <c r="AH562" s="210">
        <v>5</v>
      </c>
      <c r="AI562" s="210"/>
      <c r="AJ562" s="210"/>
      <c r="AK562" s="210"/>
      <c r="AL562" s="210"/>
      <c r="AM562" s="210"/>
      <c r="AN562" s="210"/>
      <c r="AO562" s="210"/>
      <c r="AP562" s="210"/>
      <c r="AQ562" s="210"/>
      <c r="AR562" s="210"/>
      <c r="AS562" s="210"/>
      <c r="AT562" s="210"/>
      <c r="AU562" s="210"/>
      <c r="AV562" s="210"/>
      <c r="AW562" s="210"/>
      <c r="AX562" s="210"/>
      <c r="AY562" s="210"/>
      <c r="AZ562" s="210"/>
      <c r="BA562" s="210"/>
      <c r="BB562" s="210"/>
      <c r="BC562" s="210"/>
      <c r="BD562" s="210"/>
      <c r="BE562" s="210"/>
      <c r="BF562" s="210"/>
      <c r="BG562" s="210"/>
      <c r="BH562" s="210"/>
    </row>
    <row r="563" spans="1:60" outlineLevel="3" x14ac:dyDescent="0.2">
      <c r="A563" s="217"/>
      <c r="B563" s="218"/>
      <c r="C563" s="250" t="s">
        <v>681</v>
      </c>
      <c r="D563" s="224"/>
      <c r="E563" s="225">
        <v>0.13500000000000001</v>
      </c>
      <c r="F563" s="220"/>
      <c r="G563" s="220"/>
      <c r="H563" s="220"/>
      <c r="I563" s="220"/>
      <c r="J563" s="220"/>
      <c r="K563" s="220"/>
      <c r="L563" s="220"/>
      <c r="M563" s="220"/>
      <c r="N563" s="219"/>
      <c r="O563" s="219"/>
      <c r="P563" s="219"/>
      <c r="Q563" s="219"/>
      <c r="R563" s="220"/>
      <c r="S563" s="220"/>
      <c r="T563" s="220"/>
      <c r="U563" s="220"/>
      <c r="V563" s="220"/>
      <c r="W563" s="220"/>
      <c r="X563" s="220"/>
      <c r="Y563" s="220"/>
      <c r="Z563" s="210"/>
      <c r="AA563" s="210"/>
      <c r="AB563" s="210"/>
      <c r="AC563" s="210"/>
      <c r="AD563" s="210"/>
      <c r="AE563" s="210"/>
      <c r="AF563" s="210"/>
      <c r="AG563" s="210" t="s">
        <v>176</v>
      </c>
      <c r="AH563" s="210">
        <v>5</v>
      </c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  <c r="BH563" s="210"/>
    </row>
    <row r="564" spans="1:60" outlineLevel="3" x14ac:dyDescent="0.2">
      <c r="A564" s="217"/>
      <c r="B564" s="218"/>
      <c r="C564" s="250" t="s">
        <v>682</v>
      </c>
      <c r="D564" s="224"/>
      <c r="E564" s="225">
        <v>17.16</v>
      </c>
      <c r="F564" s="220"/>
      <c r="G564" s="220"/>
      <c r="H564" s="220"/>
      <c r="I564" s="220"/>
      <c r="J564" s="220"/>
      <c r="K564" s="220"/>
      <c r="L564" s="220"/>
      <c r="M564" s="220"/>
      <c r="N564" s="219"/>
      <c r="O564" s="219"/>
      <c r="P564" s="219"/>
      <c r="Q564" s="219"/>
      <c r="R564" s="220"/>
      <c r="S564" s="220"/>
      <c r="T564" s="220"/>
      <c r="U564" s="220"/>
      <c r="V564" s="220"/>
      <c r="W564" s="220"/>
      <c r="X564" s="220"/>
      <c r="Y564" s="220"/>
      <c r="Z564" s="210"/>
      <c r="AA564" s="210"/>
      <c r="AB564" s="210"/>
      <c r="AC564" s="210"/>
      <c r="AD564" s="210"/>
      <c r="AE564" s="210"/>
      <c r="AF564" s="210"/>
      <c r="AG564" s="210" t="s">
        <v>176</v>
      </c>
      <c r="AH564" s="210">
        <v>5</v>
      </c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</row>
    <row r="565" spans="1:60" outlineLevel="3" x14ac:dyDescent="0.2">
      <c r="A565" s="217"/>
      <c r="B565" s="218"/>
      <c r="C565" s="250" t="s">
        <v>683</v>
      </c>
      <c r="D565" s="224"/>
      <c r="E565" s="225">
        <v>62.77505</v>
      </c>
      <c r="F565" s="220"/>
      <c r="G565" s="220"/>
      <c r="H565" s="220"/>
      <c r="I565" s="220"/>
      <c r="J565" s="220"/>
      <c r="K565" s="220"/>
      <c r="L565" s="220"/>
      <c r="M565" s="220"/>
      <c r="N565" s="219"/>
      <c r="O565" s="219"/>
      <c r="P565" s="219"/>
      <c r="Q565" s="219"/>
      <c r="R565" s="220"/>
      <c r="S565" s="220"/>
      <c r="T565" s="220"/>
      <c r="U565" s="220"/>
      <c r="V565" s="220"/>
      <c r="W565" s="220"/>
      <c r="X565" s="220"/>
      <c r="Y565" s="220"/>
      <c r="Z565" s="210"/>
      <c r="AA565" s="210"/>
      <c r="AB565" s="210"/>
      <c r="AC565" s="210"/>
      <c r="AD565" s="210"/>
      <c r="AE565" s="210"/>
      <c r="AF565" s="210"/>
      <c r="AG565" s="210" t="s">
        <v>176</v>
      </c>
      <c r="AH565" s="210">
        <v>5</v>
      </c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10"/>
      <c r="BB565" s="210"/>
      <c r="BC565" s="210"/>
      <c r="BD565" s="210"/>
      <c r="BE565" s="210"/>
      <c r="BF565" s="210"/>
      <c r="BG565" s="210"/>
      <c r="BH565" s="210"/>
    </row>
    <row r="566" spans="1:60" outlineLevel="3" x14ac:dyDescent="0.2">
      <c r="A566" s="217"/>
      <c r="B566" s="218"/>
      <c r="C566" s="250" t="s">
        <v>684</v>
      </c>
      <c r="D566" s="224"/>
      <c r="E566" s="225">
        <v>26.532</v>
      </c>
      <c r="F566" s="220"/>
      <c r="G566" s="220"/>
      <c r="H566" s="220"/>
      <c r="I566" s="220"/>
      <c r="J566" s="220"/>
      <c r="K566" s="220"/>
      <c r="L566" s="220"/>
      <c r="M566" s="220"/>
      <c r="N566" s="219"/>
      <c r="O566" s="219"/>
      <c r="P566" s="219"/>
      <c r="Q566" s="219"/>
      <c r="R566" s="220"/>
      <c r="S566" s="220"/>
      <c r="T566" s="220"/>
      <c r="U566" s="220"/>
      <c r="V566" s="220"/>
      <c r="W566" s="220"/>
      <c r="X566" s="220"/>
      <c r="Y566" s="220"/>
      <c r="Z566" s="210"/>
      <c r="AA566" s="210"/>
      <c r="AB566" s="210"/>
      <c r="AC566" s="210"/>
      <c r="AD566" s="210"/>
      <c r="AE566" s="210"/>
      <c r="AF566" s="210"/>
      <c r="AG566" s="210" t="s">
        <v>176</v>
      </c>
      <c r="AH566" s="210">
        <v>5</v>
      </c>
      <c r="AI566" s="210"/>
      <c r="AJ566" s="210"/>
      <c r="AK566" s="210"/>
      <c r="AL566" s="210"/>
      <c r="AM566" s="210"/>
      <c r="AN566" s="210"/>
      <c r="AO566" s="210"/>
      <c r="AP566" s="210"/>
      <c r="AQ566" s="210"/>
      <c r="AR566" s="210"/>
      <c r="AS566" s="210"/>
      <c r="AT566" s="210"/>
      <c r="AU566" s="210"/>
      <c r="AV566" s="210"/>
      <c r="AW566" s="210"/>
      <c r="AX566" s="210"/>
      <c r="AY566" s="210"/>
      <c r="AZ566" s="210"/>
      <c r="BA566" s="210"/>
      <c r="BB566" s="210"/>
      <c r="BC566" s="210"/>
      <c r="BD566" s="210"/>
      <c r="BE566" s="210"/>
      <c r="BF566" s="210"/>
      <c r="BG566" s="210"/>
      <c r="BH566" s="210"/>
    </row>
    <row r="567" spans="1:60" outlineLevel="3" x14ac:dyDescent="0.2">
      <c r="A567" s="217"/>
      <c r="B567" s="218"/>
      <c r="C567" s="250" t="s">
        <v>685</v>
      </c>
      <c r="D567" s="224"/>
      <c r="E567" s="225">
        <v>1.4079999999999999</v>
      </c>
      <c r="F567" s="220"/>
      <c r="G567" s="220"/>
      <c r="H567" s="220"/>
      <c r="I567" s="220"/>
      <c r="J567" s="220"/>
      <c r="K567" s="220"/>
      <c r="L567" s="220"/>
      <c r="M567" s="220"/>
      <c r="N567" s="219"/>
      <c r="O567" s="219"/>
      <c r="P567" s="219"/>
      <c r="Q567" s="219"/>
      <c r="R567" s="220"/>
      <c r="S567" s="220"/>
      <c r="T567" s="220"/>
      <c r="U567" s="220"/>
      <c r="V567" s="220"/>
      <c r="W567" s="220"/>
      <c r="X567" s="220"/>
      <c r="Y567" s="220"/>
      <c r="Z567" s="210"/>
      <c r="AA567" s="210"/>
      <c r="AB567" s="210"/>
      <c r="AC567" s="210"/>
      <c r="AD567" s="210"/>
      <c r="AE567" s="210"/>
      <c r="AF567" s="210"/>
      <c r="AG567" s="210" t="s">
        <v>176</v>
      </c>
      <c r="AH567" s="210">
        <v>5</v>
      </c>
      <c r="AI567" s="210"/>
      <c r="AJ567" s="210"/>
      <c r="AK567" s="210"/>
      <c r="AL567" s="210"/>
      <c r="AM567" s="210"/>
      <c r="AN567" s="210"/>
      <c r="AO567" s="210"/>
      <c r="AP567" s="210"/>
      <c r="AQ567" s="210"/>
      <c r="AR567" s="210"/>
      <c r="AS567" s="210"/>
      <c r="AT567" s="210"/>
      <c r="AU567" s="210"/>
      <c r="AV567" s="210"/>
      <c r="AW567" s="210"/>
      <c r="AX567" s="210"/>
      <c r="AY567" s="210"/>
      <c r="AZ567" s="210"/>
      <c r="BA567" s="210"/>
      <c r="BB567" s="210"/>
      <c r="BC567" s="210"/>
      <c r="BD567" s="210"/>
      <c r="BE567" s="210"/>
      <c r="BF567" s="210"/>
      <c r="BG567" s="210"/>
      <c r="BH567" s="210"/>
    </row>
    <row r="568" spans="1:60" outlineLevel="3" x14ac:dyDescent="0.2">
      <c r="A568" s="217"/>
      <c r="B568" s="218"/>
      <c r="C568" s="250" t="s">
        <v>686</v>
      </c>
      <c r="D568" s="224"/>
      <c r="E568" s="225">
        <v>1.2</v>
      </c>
      <c r="F568" s="220"/>
      <c r="G568" s="220"/>
      <c r="H568" s="220"/>
      <c r="I568" s="220"/>
      <c r="J568" s="220"/>
      <c r="K568" s="220"/>
      <c r="L568" s="220"/>
      <c r="M568" s="220"/>
      <c r="N568" s="219"/>
      <c r="O568" s="219"/>
      <c r="P568" s="219"/>
      <c r="Q568" s="219"/>
      <c r="R568" s="220"/>
      <c r="S568" s="220"/>
      <c r="T568" s="220"/>
      <c r="U568" s="220"/>
      <c r="V568" s="220"/>
      <c r="W568" s="220"/>
      <c r="X568" s="220"/>
      <c r="Y568" s="220"/>
      <c r="Z568" s="210"/>
      <c r="AA568" s="210"/>
      <c r="AB568" s="210"/>
      <c r="AC568" s="210"/>
      <c r="AD568" s="210"/>
      <c r="AE568" s="210"/>
      <c r="AF568" s="210"/>
      <c r="AG568" s="210" t="s">
        <v>176</v>
      </c>
      <c r="AH568" s="210">
        <v>5</v>
      </c>
      <c r="AI568" s="210"/>
      <c r="AJ568" s="210"/>
      <c r="AK568" s="210"/>
      <c r="AL568" s="210"/>
      <c r="AM568" s="210"/>
      <c r="AN568" s="210"/>
      <c r="AO568" s="210"/>
      <c r="AP568" s="210"/>
      <c r="AQ568" s="210"/>
      <c r="AR568" s="210"/>
      <c r="AS568" s="210"/>
      <c r="AT568" s="210"/>
      <c r="AU568" s="210"/>
      <c r="AV568" s="210"/>
      <c r="AW568" s="210"/>
      <c r="AX568" s="210"/>
      <c r="AY568" s="210"/>
      <c r="AZ568" s="210"/>
      <c r="BA568" s="210"/>
      <c r="BB568" s="210"/>
      <c r="BC568" s="210"/>
      <c r="BD568" s="210"/>
      <c r="BE568" s="210"/>
      <c r="BF568" s="210"/>
      <c r="BG568" s="210"/>
      <c r="BH568" s="210"/>
    </row>
    <row r="569" spans="1:60" x14ac:dyDescent="0.2">
      <c r="A569" s="229" t="s">
        <v>163</v>
      </c>
      <c r="B569" s="230" t="s">
        <v>134</v>
      </c>
      <c r="C569" s="247" t="s">
        <v>28</v>
      </c>
      <c r="D569" s="231"/>
      <c r="E569" s="232"/>
      <c r="F569" s="233"/>
      <c r="G569" s="233">
        <f>SUMIF(AG570:AG572,"&lt;&gt;NOR",G570:G572)</f>
        <v>0</v>
      </c>
      <c r="H569" s="233"/>
      <c r="I569" s="233">
        <f>SUM(I570:I572)</f>
        <v>0</v>
      </c>
      <c r="J569" s="233"/>
      <c r="K569" s="233">
        <f>SUM(K570:K572)</f>
        <v>0</v>
      </c>
      <c r="L569" s="233"/>
      <c r="M569" s="233">
        <f>SUM(M570:M572)</f>
        <v>0</v>
      </c>
      <c r="N569" s="232"/>
      <c r="O569" s="232">
        <f>SUM(O570:O572)</f>
        <v>0</v>
      </c>
      <c r="P569" s="232"/>
      <c r="Q569" s="232">
        <f>SUM(Q570:Q572)</f>
        <v>0</v>
      </c>
      <c r="R569" s="233"/>
      <c r="S569" s="233"/>
      <c r="T569" s="234"/>
      <c r="U569" s="228"/>
      <c r="V569" s="228">
        <f>SUM(V570:V572)</f>
        <v>0</v>
      </c>
      <c r="W569" s="228"/>
      <c r="X569" s="228"/>
      <c r="Y569" s="228"/>
      <c r="AG569" t="s">
        <v>164</v>
      </c>
    </row>
    <row r="570" spans="1:60" outlineLevel="1" x14ac:dyDescent="0.2">
      <c r="A570" s="236">
        <v>135</v>
      </c>
      <c r="B570" s="237" t="s">
        <v>687</v>
      </c>
      <c r="C570" s="248" t="s">
        <v>688</v>
      </c>
      <c r="D570" s="238" t="s">
        <v>689</v>
      </c>
      <c r="E570" s="239">
        <v>1</v>
      </c>
      <c r="F570" s="240"/>
      <c r="G570" s="241">
        <f>ROUND(E570*F570,2)</f>
        <v>0</v>
      </c>
      <c r="H570" s="240"/>
      <c r="I570" s="241">
        <f>ROUND(E570*H570,2)</f>
        <v>0</v>
      </c>
      <c r="J570" s="240"/>
      <c r="K570" s="241">
        <f>ROUND(E570*J570,2)</f>
        <v>0</v>
      </c>
      <c r="L570" s="241">
        <v>21</v>
      </c>
      <c r="M570" s="241">
        <f>G570*(1+L570/100)</f>
        <v>0</v>
      </c>
      <c r="N570" s="239">
        <v>0</v>
      </c>
      <c r="O570" s="239">
        <f>ROUND(E570*N570,2)</f>
        <v>0</v>
      </c>
      <c r="P570" s="239">
        <v>0</v>
      </c>
      <c r="Q570" s="239">
        <f>ROUND(E570*P570,2)</f>
        <v>0</v>
      </c>
      <c r="R570" s="241"/>
      <c r="S570" s="241" t="s">
        <v>169</v>
      </c>
      <c r="T570" s="242" t="s">
        <v>322</v>
      </c>
      <c r="U570" s="220">
        <v>0</v>
      </c>
      <c r="V570" s="220">
        <f>ROUND(E570*U570,2)</f>
        <v>0</v>
      </c>
      <c r="W570" s="220"/>
      <c r="X570" s="220" t="s">
        <v>690</v>
      </c>
      <c r="Y570" s="220" t="s">
        <v>171</v>
      </c>
      <c r="Z570" s="210"/>
      <c r="AA570" s="210"/>
      <c r="AB570" s="210"/>
      <c r="AC570" s="210"/>
      <c r="AD570" s="210"/>
      <c r="AE570" s="210"/>
      <c r="AF570" s="210"/>
      <c r="AG570" s="210" t="s">
        <v>691</v>
      </c>
      <c r="AH570" s="210"/>
      <c r="AI570" s="210"/>
      <c r="AJ570" s="210"/>
      <c r="AK570" s="210"/>
      <c r="AL570" s="210"/>
      <c r="AM570" s="210"/>
      <c r="AN570" s="210"/>
      <c r="AO570" s="210"/>
      <c r="AP570" s="210"/>
      <c r="AQ570" s="210"/>
      <c r="AR570" s="210"/>
      <c r="AS570" s="210"/>
      <c r="AT570" s="210"/>
      <c r="AU570" s="210"/>
      <c r="AV570" s="210"/>
      <c r="AW570" s="210"/>
      <c r="AX570" s="210"/>
      <c r="AY570" s="210"/>
      <c r="AZ570" s="210"/>
      <c r="BA570" s="210"/>
      <c r="BB570" s="210"/>
      <c r="BC570" s="210"/>
      <c r="BD570" s="210"/>
      <c r="BE570" s="210"/>
      <c r="BF570" s="210"/>
      <c r="BG570" s="210"/>
      <c r="BH570" s="210"/>
    </row>
    <row r="571" spans="1:60" outlineLevel="2" x14ac:dyDescent="0.2">
      <c r="A571" s="217"/>
      <c r="B571" s="218"/>
      <c r="C571" s="249" t="s">
        <v>692</v>
      </c>
      <c r="D571" s="243"/>
      <c r="E571" s="243"/>
      <c r="F571" s="243"/>
      <c r="G571" s="243"/>
      <c r="H571" s="220"/>
      <c r="I571" s="220"/>
      <c r="J571" s="220"/>
      <c r="K571" s="220"/>
      <c r="L571" s="220"/>
      <c r="M571" s="220"/>
      <c r="N571" s="219"/>
      <c r="O571" s="219"/>
      <c r="P571" s="219"/>
      <c r="Q571" s="219"/>
      <c r="R571" s="220"/>
      <c r="S571" s="220"/>
      <c r="T571" s="220"/>
      <c r="U571" s="220"/>
      <c r="V571" s="220"/>
      <c r="W571" s="220"/>
      <c r="X571" s="220"/>
      <c r="Y571" s="220"/>
      <c r="Z571" s="210"/>
      <c r="AA571" s="210"/>
      <c r="AB571" s="210"/>
      <c r="AC571" s="210"/>
      <c r="AD571" s="210"/>
      <c r="AE571" s="210"/>
      <c r="AF571" s="210"/>
      <c r="AG571" s="210" t="s">
        <v>174</v>
      </c>
      <c r="AH571" s="210"/>
      <c r="AI571" s="210"/>
      <c r="AJ571" s="210"/>
      <c r="AK571" s="210"/>
      <c r="AL571" s="210"/>
      <c r="AM571" s="210"/>
      <c r="AN571" s="210"/>
      <c r="AO571" s="210"/>
      <c r="AP571" s="210"/>
      <c r="AQ571" s="210"/>
      <c r="AR571" s="210"/>
      <c r="AS571" s="210"/>
      <c r="AT571" s="210"/>
      <c r="AU571" s="210"/>
      <c r="AV571" s="210"/>
      <c r="AW571" s="210"/>
      <c r="AX571" s="210"/>
      <c r="AY571" s="210"/>
      <c r="AZ571" s="210"/>
      <c r="BA571" s="244" t="str">
        <f>C571</f>
        <v>Náklady na vyhotovení dokumentace skutečného provedení stavby a její předání objednateli v požadované formě a požadovaném počtu.</v>
      </c>
      <c r="BB571" s="210"/>
      <c r="BC571" s="210"/>
      <c r="BD571" s="210"/>
      <c r="BE571" s="210"/>
      <c r="BF571" s="210"/>
      <c r="BG571" s="210"/>
      <c r="BH571" s="210"/>
    </row>
    <row r="572" spans="1:60" outlineLevel="2" x14ac:dyDescent="0.2">
      <c r="A572" s="217"/>
      <c r="B572" s="218"/>
      <c r="C572" s="250" t="s">
        <v>70</v>
      </c>
      <c r="D572" s="224"/>
      <c r="E572" s="225">
        <v>1</v>
      </c>
      <c r="F572" s="220"/>
      <c r="G572" s="220"/>
      <c r="H572" s="220"/>
      <c r="I572" s="220"/>
      <c r="J572" s="220"/>
      <c r="K572" s="220"/>
      <c r="L572" s="220"/>
      <c r="M572" s="220"/>
      <c r="N572" s="219"/>
      <c r="O572" s="219"/>
      <c r="P572" s="219"/>
      <c r="Q572" s="219"/>
      <c r="R572" s="220"/>
      <c r="S572" s="220"/>
      <c r="T572" s="220"/>
      <c r="U572" s="220"/>
      <c r="V572" s="220"/>
      <c r="W572" s="220"/>
      <c r="X572" s="220"/>
      <c r="Y572" s="220"/>
      <c r="Z572" s="210"/>
      <c r="AA572" s="210"/>
      <c r="AB572" s="210"/>
      <c r="AC572" s="210"/>
      <c r="AD572" s="210"/>
      <c r="AE572" s="210"/>
      <c r="AF572" s="210"/>
      <c r="AG572" s="210" t="s">
        <v>176</v>
      </c>
      <c r="AH572" s="210">
        <v>0</v>
      </c>
      <c r="AI572" s="210"/>
      <c r="AJ572" s="210"/>
      <c r="AK572" s="210"/>
      <c r="AL572" s="210"/>
      <c r="AM572" s="210"/>
      <c r="AN572" s="210"/>
      <c r="AO572" s="210"/>
      <c r="AP572" s="210"/>
      <c r="AQ572" s="210"/>
      <c r="AR572" s="210"/>
      <c r="AS572" s="210"/>
      <c r="AT572" s="210"/>
      <c r="AU572" s="210"/>
      <c r="AV572" s="210"/>
      <c r="AW572" s="210"/>
      <c r="AX572" s="210"/>
      <c r="AY572" s="210"/>
      <c r="AZ572" s="210"/>
      <c r="BA572" s="210"/>
      <c r="BB572" s="210"/>
      <c r="BC572" s="210"/>
      <c r="BD572" s="210"/>
      <c r="BE572" s="210"/>
      <c r="BF572" s="210"/>
      <c r="BG572" s="210"/>
      <c r="BH572" s="210"/>
    </row>
    <row r="573" spans="1:60" x14ac:dyDescent="0.2">
      <c r="A573" s="3"/>
      <c r="B573" s="4"/>
      <c r="C573" s="255"/>
      <c r="D573" s="6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AE573">
        <v>12</v>
      </c>
      <c r="AF573">
        <v>21</v>
      </c>
      <c r="AG573" t="s">
        <v>149</v>
      </c>
    </row>
    <row r="574" spans="1:60" x14ac:dyDescent="0.2">
      <c r="A574" s="213"/>
      <c r="B574" s="214" t="s">
        <v>29</v>
      </c>
      <c r="C574" s="256"/>
      <c r="D574" s="215"/>
      <c r="E574" s="216"/>
      <c r="F574" s="216"/>
      <c r="G574" s="235">
        <f>G8+G175+G217+G234+G249+G261+G304+G331+G353+G406+G416+G453+G490+G512+G516+G569</f>
        <v>0</v>
      </c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AE574">
        <f>SUMIF(L7:L572,AE573,G7:G572)</f>
        <v>0</v>
      </c>
      <c r="AF574">
        <f>SUMIF(L7:L572,AF573,G7:G572)</f>
        <v>0</v>
      </c>
      <c r="AG574" t="s">
        <v>693</v>
      </c>
    </row>
    <row r="575" spans="1:60" x14ac:dyDescent="0.2">
      <c r="C575" s="257"/>
      <c r="D575" s="10"/>
      <c r="AG575" t="s">
        <v>695</v>
      </c>
    </row>
    <row r="576" spans="1:60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0NgQ+IGPcDQ4Ud4zDtuURB/eEEh4uO/XUM0sZpSEWghYuGcy17+2YBy7LxCmg2Zlwf7N8gvy9Lv0OGYjopMWQ==" saltValue="05WOfRt31C2cfafDdLJW1A==" spinCount="100000" sheet="1" formatRows="0"/>
  <mergeCells count="252">
    <mergeCell ref="C528:G528"/>
    <mergeCell ref="C531:G531"/>
    <mergeCell ref="C534:G534"/>
    <mergeCell ref="C538:G538"/>
    <mergeCell ref="C558:G558"/>
    <mergeCell ref="C571:G571"/>
    <mergeCell ref="C505:G505"/>
    <mergeCell ref="C506:G506"/>
    <mergeCell ref="C509:G509"/>
    <mergeCell ref="C511:G511"/>
    <mergeCell ref="C514:G514"/>
    <mergeCell ref="C525:G525"/>
    <mergeCell ref="C493:G493"/>
    <mergeCell ref="C496:G496"/>
    <mergeCell ref="C497:G497"/>
    <mergeCell ref="C500:G500"/>
    <mergeCell ref="C501:G501"/>
    <mergeCell ref="C502:G502"/>
    <mergeCell ref="C481:G481"/>
    <mergeCell ref="C483:G483"/>
    <mergeCell ref="C484:G484"/>
    <mergeCell ref="C487:G487"/>
    <mergeCell ref="C489:G489"/>
    <mergeCell ref="C492:G492"/>
    <mergeCell ref="C469:G469"/>
    <mergeCell ref="C472:G472"/>
    <mergeCell ref="C473:G473"/>
    <mergeCell ref="C476:G476"/>
    <mergeCell ref="C477:G477"/>
    <mergeCell ref="C480:G480"/>
    <mergeCell ref="C459:G459"/>
    <mergeCell ref="C460:G460"/>
    <mergeCell ref="C463:G463"/>
    <mergeCell ref="C464:G464"/>
    <mergeCell ref="C467:G467"/>
    <mergeCell ref="C468:G468"/>
    <mergeCell ref="C445:G445"/>
    <mergeCell ref="C449:G449"/>
    <mergeCell ref="C450:G450"/>
    <mergeCell ref="C451:G451"/>
    <mergeCell ref="C455:G455"/>
    <mergeCell ref="C456:G456"/>
    <mergeCell ref="C435:G435"/>
    <mergeCell ref="C438:G438"/>
    <mergeCell ref="C439:G439"/>
    <mergeCell ref="C440:G440"/>
    <mergeCell ref="C443:G443"/>
    <mergeCell ref="C444:G444"/>
    <mergeCell ref="C423:G423"/>
    <mergeCell ref="C426:G426"/>
    <mergeCell ref="C427:G427"/>
    <mergeCell ref="C430:G430"/>
    <mergeCell ref="C431:G431"/>
    <mergeCell ref="C434:G434"/>
    <mergeCell ref="C410:G410"/>
    <mergeCell ref="C413:G413"/>
    <mergeCell ref="C414:G414"/>
    <mergeCell ref="C418:G418"/>
    <mergeCell ref="C419:G419"/>
    <mergeCell ref="C422:G422"/>
    <mergeCell ref="C395:G395"/>
    <mergeCell ref="C398:G398"/>
    <mergeCell ref="C399:G399"/>
    <mergeCell ref="C404:G404"/>
    <mergeCell ref="C408:G408"/>
    <mergeCell ref="C409:G409"/>
    <mergeCell ref="C385:G385"/>
    <mergeCell ref="C386:G386"/>
    <mergeCell ref="C389:G389"/>
    <mergeCell ref="C390:G390"/>
    <mergeCell ref="C393:G393"/>
    <mergeCell ref="C394:G394"/>
    <mergeCell ref="C373:G373"/>
    <mergeCell ref="C374:G374"/>
    <mergeCell ref="C377:G377"/>
    <mergeCell ref="C378:G378"/>
    <mergeCell ref="C381:G381"/>
    <mergeCell ref="C382:G382"/>
    <mergeCell ref="C363:G363"/>
    <mergeCell ref="C364:G364"/>
    <mergeCell ref="C365:G365"/>
    <mergeCell ref="C368:G368"/>
    <mergeCell ref="C369:G369"/>
    <mergeCell ref="C370:G370"/>
    <mergeCell ref="C350:G350"/>
    <mergeCell ref="C351:G351"/>
    <mergeCell ref="C355:G355"/>
    <mergeCell ref="C356:G356"/>
    <mergeCell ref="C359:G359"/>
    <mergeCell ref="C360:G360"/>
    <mergeCell ref="C338:G338"/>
    <mergeCell ref="C339:G339"/>
    <mergeCell ref="C342:G342"/>
    <mergeCell ref="C343:G343"/>
    <mergeCell ref="C346:G346"/>
    <mergeCell ref="C347:G347"/>
    <mergeCell ref="C324:G324"/>
    <mergeCell ref="C327:G327"/>
    <mergeCell ref="C328:G328"/>
    <mergeCell ref="C329:G329"/>
    <mergeCell ref="C333:G333"/>
    <mergeCell ref="C334:G334"/>
    <mergeCell ref="C316:G316"/>
    <mergeCell ref="C317:G317"/>
    <mergeCell ref="C318:G318"/>
    <mergeCell ref="C321:G321"/>
    <mergeCell ref="C322:G322"/>
    <mergeCell ref="C323:G323"/>
    <mergeCell ref="C306:G306"/>
    <mergeCell ref="C307:G307"/>
    <mergeCell ref="C308:G308"/>
    <mergeCell ref="C311:G311"/>
    <mergeCell ref="C312:G312"/>
    <mergeCell ref="C313:G313"/>
    <mergeCell ref="C293:G293"/>
    <mergeCell ref="C294:G294"/>
    <mergeCell ref="C297:G297"/>
    <mergeCell ref="C298:G298"/>
    <mergeCell ref="C301:G301"/>
    <mergeCell ref="C302:G302"/>
    <mergeCell ref="C280:G280"/>
    <mergeCell ref="C283:G283"/>
    <mergeCell ref="C284:G284"/>
    <mergeCell ref="C287:G287"/>
    <mergeCell ref="C288:G288"/>
    <mergeCell ref="C289:G289"/>
    <mergeCell ref="C268:G268"/>
    <mergeCell ref="C271:G271"/>
    <mergeCell ref="C272:G272"/>
    <mergeCell ref="C275:G275"/>
    <mergeCell ref="C276:G276"/>
    <mergeCell ref="C279:G279"/>
    <mergeCell ref="C255:G255"/>
    <mergeCell ref="C256:G256"/>
    <mergeCell ref="C259:G259"/>
    <mergeCell ref="C263:G263"/>
    <mergeCell ref="C264:G264"/>
    <mergeCell ref="C267:G267"/>
    <mergeCell ref="C242:G242"/>
    <mergeCell ref="C243:G243"/>
    <mergeCell ref="C246:G246"/>
    <mergeCell ref="C247:G247"/>
    <mergeCell ref="C251:G251"/>
    <mergeCell ref="C254:G254"/>
    <mergeCell ref="C231:G231"/>
    <mergeCell ref="C232:G232"/>
    <mergeCell ref="C236:G236"/>
    <mergeCell ref="C237:G237"/>
    <mergeCell ref="C238:G238"/>
    <mergeCell ref="C241:G241"/>
    <mergeCell ref="C221:G221"/>
    <mergeCell ref="C224:G224"/>
    <mergeCell ref="C225:G225"/>
    <mergeCell ref="C226:G226"/>
    <mergeCell ref="C229:G229"/>
    <mergeCell ref="C230:G230"/>
    <mergeCell ref="C206:G206"/>
    <mergeCell ref="C209:G209"/>
    <mergeCell ref="C212:G212"/>
    <mergeCell ref="C215:G215"/>
    <mergeCell ref="C219:G219"/>
    <mergeCell ref="C220:G220"/>
    <mergeCell ref="C187:G187"/>
    <mergeCell ref="C190:G190"/>
    <mergeCell ref="C193:G193"/>
    <mergeCell ref="C196:G196"/>
    <mergeCell ref="C199:G199"/>
    <mergeCell ref="C202:G202"/>
    <mergeCell ref="C168:G168"/>
    <mergeCell ref="C173:G173"/>
    <mergeCell ref="C177:G177"/>
    <mergeCell ref="C180:G180"/>
    <mergeCell ref="C183:G183"/>
    <mergeCell ref="C186:G186"/>
    <mergeCell ref="C153:G153"/>
    <mergeCell ref="C156:G156"/>
    <mergeCell ref="C157:G157"/>
    <mergeCell ref="C160:G160"/>
    <mergeCell ref="C161:G161"/>
    <mergeCell ref="C164:G164"/>
    <mergeCell ref="C139:G139"/>
    <mergeCell ref="C142:G142"/>
    <mergeCell ref="C145:G145"/>
    <mergeCell ref="C146:G146"/>
    <mergeCell ref="C149:G149"/>
    <mergeCell ref="C150:G150"/>
    <mergeCell ref="C127:G127"/>
    <mergeCell ref="C130:G130"/>
    <mergeCell ref="C131:G131"/>
    <mergeCell ref="C134:G134"/>
    <mergeCell ref="C135:G135"/>
    <mergeCell ref="C138:G138"/>
    <mergeCell ref="C110:G110"/>
    <mergeCell ref="C118:G118"/>
    <mergeCell ref="C119:G119"/>
    <mergeCell ref="C122:G122"/>
    <mergeCell ref="C123:G123"/>
    <mergeCell ref="C126:G126"/>
    <mergeCell ref="C100:G100"/>
    <mergeCell ref="C103:G103"/>
    <mergeCell ref="C104:G104"/>
    <mergeCell ref="C105:G105"/>
    <mergeCell ref="C106:G106"/>
    <mergeCell ref="C107:G107"/>
    <mergeCell ref="C91:G91"/>
    <mergeCell ref="C95:G95"/>
    <mergeCell ref="C96:G96"/>
    <mergeCell ref="C97:G97"/>
    <mergeCell ref="C98:G98"/>
    <mergeCell ref="C99:G99"/>
    <mergeCell ref="C83:G83"/>
    <mergeCell ref="C86:G86"/>
    <mergeCell ref="C87:G87"/>
    <mergeCell ref="C88:G88"/>
    <mergeCell ref="C89:G89"/>
    <mergeCell ref="C90:G90"/>
    <mergeCell ref="C71:G71"/>
    <mergeCell ref="C74:G74"/>
    <mergeCell ref="C75:G75"/>
    <mergeCell ref="C78:G78"/>
    <mergeCell ref="C79:G79"/>
    <mergeCell ref="C82:G82"/>
    <mergeCell ref="C59:G59"/>
    <mergeCell ref="C60:G60"/>
    <mergeCell ref="C63:G63"/>
    <mergeCell ref="C66:G66"/>
    <mergeCell ref="C67:G67"/>
    <mergeCell ref="C70:G70"/>
    <mergeCell ref="C47:G47"/>
    <mergeCell ref="C48:G48"/>
    <mergeCell ref="C49:G49"/>
    <mergeCell ref="C52:G52"/>
    <mergeCell ref="C53:G53"/>
    <mergeCell ref="C56:G56"/>
    <mergeCell ref="C31:G31"/>
    <mergeCell ref="C34:G34"/>
    <mergeCell ref="C35:G35"/>
    <mergeCell ref="C39:G39"/>
    <mergeCell ref="C40:G40"/>
    <mergeCell ref="C43:G43"/>
    <mergeCell ref="C17:G17"/>
    <mergeCell ref="C20:G20"/>
    <mergeCell ref="C23:G23"/>
    <mergeCell ref="C26:G26"/>
    <mergeCell ref="C27:G27"/>
    <mergeCell ref="C30:G30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5494B-BD4E-4C17-9A49-646AF5DCBF1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135</v>
      </c>
      <c r="B1" s="195"/>
      <c r="C1" s="195"/>
      <c r="D1" s="195"/>
      <c r="E1" s="195"/>
      <c r="F1" s="195"/>
      <c r="G1" s="195"/>
      <c r="AG1" t="s">
        <v>136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137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51</v>
      </c>
      <c r="C4" s="202" t="s">
        <v>52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163</v>
      </c>
      <c r="B8" s="230" t="s">
        <v>76</v>
      </c>
      <c r="C8" s="247" t="s">
        <v>77</v>
      </c>
      <c r="D8" s="231"/>
      <c r="E8" s="232"/>
      <c r="F8" s="233"/>
      <c r="G8" s="233">
        <f>SUMIF(AG9:AG13,"&lt;&gt;NOR",G9:G13)</f>
        <v>0</v>
      </c>
      <c r="H8" s="233"/>
      <c r="I8" s="233">
        <f>SUM(I9:I13)</f>
        <v>0</v>
      </c>
      <c r="J8" s="233"/>
      <c r="K8" s="233">
        <f>SUM(K9:K13)</f>
        <v>0</v>
      </c>
      <c r="L8" s="233"/>
      <c r="M8" s="233">
        <f>SUM(M9:M13)</f>
        <v>0</v>
      </c>
      <c r="N8" s="232"/>
      <c r="O8" s="232">
        <f>SUM(O9:O13)</f>
        <v>0.01</v>
      </c>
      <c r="P8" s="232"/>
      <c r="Q8" s="232">
        <f>SUM(Q9:Q13)</f>
        <v>0</v>
      </c>
      <c r="R8" s="233"/>
      <c r="S8" s="233"/>
      <c r="T8" s="234"/>
      <c r="U8" s="228"/>
      <c r="V8" s="228">
        <f>SUM(V9:V13)</f>
        <v>2.57</v>
      </c>
      <c r="W8" s="228"/>
      <c r="X8" s="228"/>
      <c r="Y8" s="228"/>
      <c r="AG8" t="s">
        <v>164</v>
      </c>
    </row>
    <row r="9" spans="1:60" ht="22.5" outlineLevel="1" x14ac:dyDescent="0.2">
      <c r="A9" s="236">
        <v>1</v>
      </c>
      <c r="B9" s="237" t="s">
        <v>696</v>
      </c>
      <c r="C9" s="248" t="s">
        <v>697</v>
      </c>
      <c r="D9" s="238" t="s">
        <v>199</v>
      </c>
      <c r="E9" s="239">
        <v>26.5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3.3E-4</v>
      </c>
      <c r="O9" s="239">
        <f>ROUND(E9*N9,2)</f>
        <v>0.01</v>
      </c>
      <c r="P9" s="239">
        <v>0</v>
      </c>
      <c r="Q9" s="239">
        <f>ROUND(E9*P9,2)</f>
        <v>0</v>
      </c>
      <c r="R9" s="241" t="s">
        <v>698</v>
      </c>
      <c r="S9" s="241" t="s">
        <v>169</v>
      </c>
      <c r="T9" s="242" t="s">
        <v>169</v>
      </c>
      <c r="U9" s="220">
        <v>9.7000000000000003E-2</v>
      </c>
      <c r="V9" s="220">
        <f>ROUND(E9*U9,2)</f>
        <v>2.57</v>
      </c>
      <c r="W9" s="220"/>
      <c r="X9" s="220" t="s">
        <v>170</v>
      </c>
      <c r="Y9" s="220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9" t="s">
        <v>699</v>
      </c>
      <c r="D10" s="243"/>
      <c r="E10" s="243"/>
      <c r="F10" s="243"/>
      <c r="G10" s="243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2" t="s">
        <v>700</v>
      </c>
      <c r="D11" s="246"/>
      <c r="E11" s="246"/>
      <c r="F11" s="246"/>
      <c r="G11" s="246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50" t="s">
        <v>701</v>
      </c>
      <c r="D12" s="224"/>
      <c r="E12" s="225">
        <v>15</v>
      </c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176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0" t="s">
        <v>702</v>
      </c>
      <c r="D13" s="224"/>
      <c r="E13" s="225">
        <v>11.5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176</v>
      </c>
      <c r="AH13" s="210">
        <v>5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229" t="s">
        <v>163</v>
      </c>
      <c r="B14" s="230" t="s">
        <v>84</v>
      </c>
      <c r="C14" s="247" t="s">
        <v>85</v>
      </c>
      <c r="D14" s="231"/>
      <c r="E14" s="232"/>
      <c r="F14" s="233"/>
      <c r="G14" s="233">
        <f>SUMIF(AG15:AG44,"&lt;&gt;NOR",G15:G44)</f>
        <v>0</v>
      </c>
      <c r="H14" s="233"/>
      <c r="I14" s="233">
        <f>SUM(I15:I44)</f>
        <v>0</v>
      </c>
      <c r="J14" s="233"/>
      <c r="K14" s="233">
        <f>SUM(K15:K44)</f>
        <v>0</v>
      </c>
      <c r="L14" s="233"/>
      <c r="M14" s="233">
        <f>SUM(M15:M44)</f>
        <v>0</v>
      </c>
      <c r="N14" s="232"/>
      <c r="O14" s="232">
        <f>SUM(O15:O44)</f>
        <v>0</v>
      </c>
      <c r="P14" s="232"/>
      <c r="Q14" s="232">
        <f>SUM(Q15:Q44)</f>
        <v>0</v>
      </c>
      <c r="R14" s="233"/>
      <c r="S14" s="233"/>
      <c r="T14" s="234"/>
      <c r="U14" s="228"/>
      <c r="V14" s="228">
        <f>SUM(V15:V44)</f>
        <v>0</v>
      </c>
      <c r="W14" s="228"/>
      <c r="X14" s="228"/>
      <c r="Y14" s="228"/>
      <c r="AG14" t="s">
        <v>164</v>
      </c>
    </row>
    <row r="15" spans="1:60" ht="22.5" outlineLevel="1" x14ac:dyDescent="0.2">
      <c r="A15" s="236">
        <v>2</v>
      </c>
      <c r="B15" s="237" t="s">
        <v>703</v>
      </c>
      <c r="C15" s="248" t="s">
        <v>704</v>
      </c>
      <c r="D15" s="238" t="s">
        <v>339</v>
      </c>
      <c r="E15" s="239">
        <v>1</v>
      </c>
      <c r="F15" s="240"/>
      <c r="G15" s="241">
        <f>ROUND(E15*F15,2)</f>
        <v>0</v>
      </c>
      <c r="H15" s="240"/>
      <c r="I15" s="241">
        <f>ROUND(E15*H15,2)</f>
        <v>0</v>
      </c>
      <c r="J15" s="240"/>
      <c r="K15" s="241">
        <f>ROUND(E15*J15,2)</f>
        <v>0</v>
      </c>
      <c r="L15" s="241">
        <v>21</v>
      </c>
      <c r="M15" s="241">
        <f>G15*(1+L15/100)</f>
        <v>0</v>
      </c>
      <c r="N15" s="239">
        <v>0</v>
      </c>
      <c r="O15" s="239">
        <f>ROUND(E15*N15,2)</f>
        <v>0</v>
      </c>
      <c r="P15" s="239">
        <v>0</v>
      </c>
      <c r="Q15" s="239">
        <f>ROUND(E15*P15,2)</f>
        <v>0</v>
      </c>
      <c r="R15" s="241"/>
      <c r="S15" s="241" t="s">
        <v>321</v>
      </c>
      <c r="T15" s="242" t="s">
        <v>322</v>
      </c>
      <c r="U15" s="220">
        <v>0</v>
      </c>
      <c r="V15" s="220">
        <f>ROUND(E15*U15,2)</f>
        <v>0</v>
      </c>
      <c r="W15" s="220"/>
      <c r="X15" s="220" t="s">
        <v>170</v>
      </c>
      <c r="Y15" s="220" t="s">
        <v>171</v>
      </c>
      <c r="Z15" s="210"/>
      <c r="AA15" s="210"/>
      <c r="AB15" s="210"/>
      <c r="AC15" s="210"/>
      <c r="AD15" s="210"/>
      <c r="AE15" s="210"/>
      <c r="AF15" s="210"/>
      <c r="AG15" s="210" t="s">
        <v>172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49" t="s">
        <v>705</v>
      </c>
      <c r="D16" s="243"/>
      <c r="E16" s="243"/>
      <c r="F16" s="243"/>
      <c r="G16" s="243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174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17"/>
      <c r="B17" s="218"/>
      <c r="C17" s="252" t="s">
        <v>706</v>
      </c>
      <c r="D17" s="246"/>
      <c r="E17" s="246"/>
      <c r="F17" s="246"/>
      <c r="G17" s="246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174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44" t="str">
        <f>C17</f>
        <v>- Kompletní dodávka ocelového předizolovaného potrubí v rozsahu celé trasy. Viz montážní schéma a koordinační situace.</v>
      </c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0" t="s">
        <v>70</v>
      </c>
      <c r="D18" s="224"/>
      <c r="E18" s="225">
        <v>1</v>
      </c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176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6">
        <v>3</v>
      </c>
      <c r="B19" s="237" t="s">
        <v>707</v>
      </c>
      <c r="C19" s="248" t="s">
        <v>708</v>
      </c>
      <c r="D19" s="238" t="s">
        <v>339</v>
      </c>
      <c r="E19" s="239">
        <v>1</v>
      </c>
      <c r="F19" s="240"/>
      <c r="G19" s="241">
        <f>ROUND(E19*F19,2)</f>
        <v>0</v>
      </c>
      <c r="H19" s="240"/>
      <c r="I19" s="241">
        <f>ROUND(E19*H19,2)</f>
        <v>0</v>
      </c>
      <c r="J19" s="240"/>
      <c r="K19" s="241">
        <f>ROUND(E19*J19,2)</f>
        <v>0</v>
      </c>
      <c r="L19" s="241">
        <v>21</v>
      </c>
      <c r="M19" s="241">
        <f>G19*(1+L19/100)</f>
        <v>0</v>
      </c>
      <c r="N19" s="239">
        <v>0</v>
      </c>
      <c r="O19" s="239">
        <f>ROUND(E19*N19,2)</f>
        <v>0</v>
      </c>
      <c r="P19" s="239">
        <v>0</v>
      </c>
      <c r="Q19" s="239">
        <f>ROUND(E19*P19,2)</f>
        <v>0</v>
      </c>
      <c r="R19" s="241"/>
      <c r="S19" s="241" t="s">
        <v>321</v>
      </c>
      <c r="T19" s="242" t="s">
        <v>322</v>
      </c>
      <c r="U19" s="220">
        <v>0</v>
      </c>
      <c r="V19" s="220">
        <f>ROUND(E19*U19,2)</f>
        <v>0</v>
      </c>
      <c r="W19" s="220"/>
      <c r="X19" s="220" t="s">
        <v>170</v>
      </c>
      <c r="Y19" s="220" t="s">
        <v>171</v>
      </c>
      <c r="Z19" s="210"/>
      <c r="AA19" s="210"/>
      <c r="AB19" s="210"/>
      <c r="AC19" s="210"/>
      <c r="AD19" s="210"/>
      <c r="AE19" s="210"/>
      <c r="AF19" s="210"/>
      <c r="AG19" s="210" t="s">
        <v>172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49" t="s">
        <v>709</v>
      </c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174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0" t="s">
        <v>70</v>
      </c>
      <c r="D21" s="224"/>
      <c r="E21" s="225">
        <v>1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176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6">
        <v>4</v>
      </c>
      <c r="B22" s="237" t="s">
        <v>710</v>
      </c>
      <c r="C22" s="248" t="s">
        <v>711</v>
      </c>
      <c r="D22" s="238" t="s">
        <v>339</v>
      </c>
      <c r="E22" s="239">
        <v>1</v>
      </c>
      <c r="F22" s="240"/>
      <c r="G22" s="241">
        <f>ROUND(E22*F22,2)</f>
        <v>0</v>
      </c>
      <c r="H22" s="240"/>
      <c r="I22" s="241">
        <f>ROUND(E22*H22,2)</f>
        <v>0</v>
      </c>
      <c r="J22" s="240"/>
      <c r="K22" s="241">
        <f>ROUND(E22*J22,2)</f>
        <v>0</v>
      </c>
      <c r="L22" s="241">
        <v>21</v>
      </c>
      <c r="M22" s="241">
        <f>G22*(1+L22/100)</f>
        <v>0</v>
      </c>
      <c r="N22" s="239">
        <v>0</v>
      </c>
      <c r="O22" s="239">
        <f>ROUND(E22*N22,2)</f>
        <v>0</v>
      </c>
      <c r="P22" s="239">
        <v>0</v>
      </c>
      <c r="Q22" s="239">
        <f>ROUND(E22*P22,2)</f>
        <v>0</v>
      </c>
      <c r="R22" s="241"/>
      <c r="S22" s="241" t="s">
        <v>321</v>
      </c>
      <c r="T22" s="242" t="s">
        <v>322</v>
      </c>
      <c r="U22" s="220">
        <v>0</v>
      </c>
      <c r="V22" s="220">
        <f>ROUND(E22*U22,2)</f>
        <v>0</v>
      </c>
      <c r="W22" s="220"/>
      <c r="X22" s="220" t="s">
        <v>170</v>
      </c>
      <c r="Y22" s="220" t="s">
        <v>171</v>
      </c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49" t="s">
        <v>709</v>
      </c>
      <c r="D23" s="243"/>
      <c r="E23" s="243"/>
      <c r="F23" s="243"/>
      <c r="G23" s="243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174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50" t="s">
        <v>70</v>
      </c>
      <c r="D24" s="224"/>
      <c r="E24" s="225">
        <v>1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176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6">
        <v>5</v>
      </c>
      <c r="B25" s="237" t="s">
        <v>712</v>
      </c>
      <c r="C25" s="248" t="s">
        <v>713</v>
      </c>
      <c r="D25" s="238" t="s">
        <v>339</v>
      </c>
      <c r="E25" s="239">
        <v>1</v>
      </c>
      <c r="F25" s="240"/>
      <c r="G25" s="241">
        <f>ROUND(E25*F25,2)</f>
        <v>0</v>
      </c>
      <c r="H25" s="240"/>
      <c r="I25" s="241">
        <f>ROUND(E25*H25,2)</f>
        <v>0</v>
      </c>
      <c r="J25" s="240"/>
      <c r="K25" s="241">
        <f>ROUND(E25*J25,2)</f>
        <v>0</v>
      </c>
      <c r="L25" s="241">
        <v>21</v>
      </c>
      <c r="M25" s="241">
        <f>G25*(1+L25/100)</f>
        <v>0</v>
      </c>
      <c r="N25" s="239">
        <v>0</v>
      </c>
      <c r="O25" s="239">
        <f>ROUND(E25*N25,2)</f>
        <v>0</v>
      </c>
      <c r="P25" s="239">
        <v>0</v>
      </c>
      <c r="Q25" s="239">
        <f>ROUND(E25*P25,2)</f>
        <v>0</v>
      </c>
      <c r="R25" s="241"/>
      <c r="S25" s="241" t="s">
        <v>321</v>
      </c>
      <c r="T25" s="242" t="s">
        <v>322</v>
      </c>
      <c r="U25" s="220">
        <v>0</v>
      </c>
      <c r="V25" s="220">
        <f>ROUND(E25*U25,2)</f>
        <v>0</v>
      </c>
      <c r="W25" s="220"/>
      <c r="X25" s="220" t="s">
        <v>170</v>
      </c>
      <c r="Y25" s="220" t="s">
        <v>171</v>
      </c>
      <c r="Z25" s="210"/>
      <c r="AA25" s="210"/>
      <c r="AB25" s="210"/>
      <c r="AC25" s="210"/>
      <c r="AD25" s="210"/>
      <c r="AE25" s="210"/>
      <c r="AF25" s="210"/>
      <c r="AG25" s="210" t="s">
        <v>172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49" t="s">
        <v>709</v>
      </c>
      <c r="D26" s="243"/>
      <c r="E26" s="243"/>
      <c r="F26" s="243"/>
      <c r="G26" s="243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174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50" t="s">
        <v>70</v>
      </c>
      <c r="D27" s="224"/>
      <c r="E27" s="225">
        <v>1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176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36">
        <v>6</v>
      </c>
      <c r="B28" s="237" t="s">
        <v>714</v>
      </c>
      <c r="C28" s="248" t="s">
        <v>715</v>
      </c>
      <c r="D28" s="238" t="s">
        <v>339</v>
      </c>
      <c r="E28" s="239">
        <v>1</v>
      </c>
      <c r="F28" s="240"/>
      <c r="G28" s="241">
        <f>ROUND(E28*F28,2)</f>
        <v>0</v>
      </c>
      <c r="H28" s="240"/>
      <c r="I28" s="241">
        <f>ROUND(E28*H28,2)</f>
        <v>0</v>
      </c>
      <c r="J28" s="240"/>
      <c r="K28" s="241">
        <f>ROUND(E28*J28,2)</f>
        <v>0</v>
      </c>
      <c r="L28" s="241">
        <v>21</v>
      </c>
      <c r="M28" s="241">
        <f>G28*(1+L28/100)</f>
        <v>0</v>
      </c>
      <c r="N28" s="239">
        <v>0</v>
      </c>
      <c r="O28" s="239">
        <f>ROUND(E28*N28,2)</f>
        <v>0</v>
      </c>
      <c r="P28" s="239">
        <v>0</v>
      </c>
      <c r="Q28" s="239">
        <f>ROUND(E28*P28,2)</f>
        <v>0</v>
      </c>
      <c r="R28" s="241"/>
      <c r="S28" s="241" t="s">
        <v>321</v>
      </c>
      <c r="T28" s="242" t="s">
        <v>322</v>
      </c>
      <c r="U28" s="220">
        <v>0</v>
      </c>
      <c r="V28" s="220">
        <f>ROUND(E28*U28,2)</f>
        <v>0</v>
      </c>
      <c r="W28" s="220"/>
      <c r="X28" s="220" t="s">
        <v>170</v>
      </c>
      <c r="Y28" s="220" t="s">
        <v>171</v>
      </c>
      <c r="Z28" s="210"/>
      <c r="AA28" s="210"/>
      <c r="AB28" s="210"/>
      <c r="AC28" s="210"/>
      <c r="AD28" s="210"/>
      <c r="AE28" s="210"/>
      <c r="AF28" s="210"/>
      <c r="AG28" s="210" t="s">
        <v>172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49" t="s">
        <v>709</v>
      </c>
      <c r="D29" s="243"/>
      <c r="E29" s="243"/>
      <c r="F29" s="243"/>
      <c r="G29" s="243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174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50" t="s">
        <v>70</v>
      </c>
      <c r="D30" s="224"/>
      <c r="E30" s="225">
        <v>1</v>
      </c>
      <c r="F30" s="220"/>
      <c r="G30" s="220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176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6">
        <v>7</v>
      </c>
      <c r="B31" s="237" t="s">
        <v>716</v>
      </c>
      <c r="C31" s="248" t="s">
        <v>717</v>
      </c>
      <c r="D31" s="238" t="s">
        <v>339</v>
      </c>
      <c r="E31" s="239">
        <v>1</v>
      </c>
      <c r="F31" s="240"/>
      <c r="G31" s="241">
        <f>ROUND(E31*F31,2)</f>
        <v>0</v>
      </c>
      <c r="H31" s="240"/>
      <c r="I31" s="241">
        <f>ROUND(E31*H31,2)</f>
        <v>0</v>
      </c>
      <c r="J31" s="240"/>
      <c r="K31" s="241">
        <f>ROUND(E31*J31,2)</f>
        <v>0</v>
      </c>
      <c r="L31" s="241">
        <v>21</v>
      </c>
      <c r="M31" s="241">
        <f>G31*(1+L31/100)</f>
        <v>0</v>
      </c>
      <c r="N31" s="239">
        <v>0</v>
      </c>
      <c r="O31" s="239">
        <f>ROUND(E31*N31,2)</f>
        <v>0</v>
      </c>
      <c r="P31" s="239">
        <v>0</v>
      </c>
      <c r="Q31" s="239">
        <f>ROUND(E31*P31,2)</f>
        <v>0</v>
      </c>
      <c r="R31" s="241"/>
      <c r="S31" s="241" t="s">
        <v>321</v>
      </c>
      <c r="T31" s="242" t="s">
        <v>322</v>
      </c>
      <c r="U31" s="220">
        <v>0</v>
      </c>
      <c r="V31" s="220">
        <f>ROUND(E31*U31,2)</f>
        <v>0</v>
      </c>
      <c r="W31" s="220"/>
      <c r="X31" s="220" t="s">
        <v>170</v>
      </c>
      <c r="Y31" s="220" t="s">
        <v>171</v>
      </c>
      <c r="Z31" s="210"/>
      <c r="AA31" s="210"/>
      <c r="AB31" s="210"/>
      <c r="AC31" s="210"/>
      <c r="AD31" s="210"/>
      <c r="AE31" s="210"/>
      <c r="AF31" s="210"/>
      <c r="AG31" s="210" t="s">
        <v>172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49" t="s">
        <v>709</v>
      </c>
      <c r="D32" s="243"/>
      <c r="E32" s="243"/>
      <c r="F32" s="243"/>
      <c r="G32" s="243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174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0" t="s">
        <v>70</v>
      </c>
      <c r="D33" s="224"/>
      <c r="E33" s="225">
        <v>1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176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6">
        <v>8</v>
      </c>
      <c r="B34" s="237" t="s">
        <v>718</v>
      </c>
      <c r="C34" s="248" t="s">
        <v>719</v>
      </c>
      <c r="D34" s="238" t="s">
        <v>339</v>
      </c>
      <c r="E34" s="239">
        <v>1</v>
      </c>
      <c r="F34" s="240"/>
      <c r="G34" s="241">
        <f>ROUND(E34*F34,2)</f>
        <v>0</v>
      </c>
      <c r="H34" s="240"/>
      <c r="I34" s="241">
        <f>ROUND(E34*H34,2)</f>
        <v>0</v>
      </c>
      <c r="J34" s="240"/>
      <c r="K34" s="241">
        <f>ROUND(E34*J34,2)</f>
        <v>0</v>
      </c>
      <c r="L34" s="241">
        <v>21</v>
      </c>
      <c r="M34" s="241">
        <f>G34*(1+L34/100)</f>
        <v>0</v>
      </c>
      <c r="N34" s="239">
        <v>0</v>
      </c>
      <c r="O34" s="239">
        <f>ROUND(E34*N34,2)</f>
        <v>0</v>
      </c>
      <c r="P34" s="239">
        <v>0</v>
      </c>
      <c r="Q34" s="239">
        <f>ROUND(E34*P34,2)</f>
        <v>0</v>
      </c>
      <c r="R34" s="241"/>
      <c r="S34" s="241" t="s">
        <v>321</v>
      </c>
      <c r="T34" s="242" t="s">
        <v>322</v>
      </c>
      <c r="U34" s="220">
        <v>0</v>
      </c>
      <c r="V34" s="220">
        <f>ROUND(E34*U34,2)</f>
        <v>0</v>
      </c>
      <c r="W34" s="220"/>
      <c r="X34" s="220" t="s">
        <v>170</v>
      </c>
      <c r="Y34" s="220" t="s">
        <v>171</v>
      </c>
      <c r="Z34" s="210"/>
      <c r="AA34" s="210"/>
      <c r="AB34" s="210"/>
      <c r="AC34" s="210"/>
      <c r="AD34" s="210"/>
      <c r="AE34" s="210"/>
      <c r="AF34" s="210"/>
      <c r="AG34" s="210" t="s">
        <v>172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49" t="s">
        <v>709</v>
      </c>
      <c r="D35" s="243"/>
      <c r="E35" s="243"/>
      <c r="F35" s="243"/>
      <c r="G35" s="243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174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50" t="s">
        <v>70</v>
      </c>
      <c r="D36" s="224"/>
      <c r="E36" s="225">
        <v>1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176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6">
        <v>9</v>
      </c>
      <c r="B37" s="237" t="s">
        <v>720</v>
      </c>
      <c r="C37" s="248" t="s">
        <v>721</v>
      </c>
      <c r="D37" s="238" t="s">
        <v>339</v>
      </c>
      <c r="E37" s="239">
        <v>1</v>
      </c>
      <c r="F37" s="240"/>
      <c r="G37" s="241">
        <f>ROUND(E37*F37,2)</f>
        <v>0</v>
      </c>
      <c r="H37" s="240"/>
      <c r="I37" s="241">
        <f>ROUND(E37*H37,2)</f>
        <v>0</v>
      </c>
      <c r="J37" s="240"/>
      <c r="K37" s="241">
        <f>ROUND(E37*J37,2)</f>
        <v>0</v>
      </c>
      <c r="L37" s="241">
        <v>21</v>
      </c>
      <c r="M37" s="241">
        <f>G37*(1+L37/100)</f>
        <v>0</v>
      </c>
      <c r="N37" s="239">
        <v>0</v>
      </c>
      <c r="O37" s="239">
        <f>ROUND(E37*N37,2)</f>
        <v>0</v>
      </c>
      <c r="P37" s="239">
        <v>0</v>
      </c>
      <c r="Q37" s="239">
        <f>ROUND(E37*P37,2)</f>
        <v>0</v>
      </c>
      <c r="R37" s="241"/>
      <c r="S37" s="241" t="s">
        <v>321</v>
      </c>
      <c r="T37" s="242" t="s">
        <v>322</v>
      </c>
      <c r="U37" s="220">
        <v>0</v>
      </c>
      <c r="V37" s="220">
        <f>ROUND(E37*U37,2)</f>
        <v>0</v>
      </c>
      <c r="W37" s="220"/>
      <c r="X37" s="220" t="s">
        <v>170</v>
      </c>
      <c r="Y37" s="220" t="s">
        <v>171</v>
      </c>
      <c r="Z37" s="210"/>
      <c r="AA37" s="210"/>
      <c r="AB37" s="210"/>
      <c r="AC37" s="210"/>
      <c r="AD37" s="210"/>
      <c r="AE37" s="210"/>
      <c r="AF37" s="210"/>
      <c r="AG37" s="210" t="s">
        <v>172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49" t="s">
        <v>722</v>
      </c>
      <c r="D38" s="243"/>
      <c r="E38" s="243"/>
      <c r="F38" s="243"/>
      <c r="G38" s="243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174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0" t="s">
        <v>70</v>
      </c>
      <c r="D39" s="224"/>
      <c r="E39" s="225">
        <v>1</v>
      </c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176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6">
        <v>10</v>
      </c>
      <c r="B40" s="237" t="s">
        <v>723</v>
      </c>
      <c r="C40" s="248" t="s">
        <v>724</v>
      </c>
      <c r="D40" s="238" t="s">
        <v>339</v>
      </c>
      <c r="E40" s="239">
        <v>1</v>
      </c>
      <c r="F40" s="240"/>
      <c r="G40" s="241">
        <f>ROUND(E40*F40,2)</f>
        <v>0</v>
      </c>
      <c r="H40" s="240"/>
      <c r="I40" s="241">
        <f>ROUND(E40*H40,2)</f>
        <v>0</v>
      </c>
      <c r="J40" s="240"/>
      <c r="K40" s="241">
        <f>ROUND(E40*J40,2)</f>
        <v>0</v>
      </c>
      <c r="L40" s="241">
        <v>21</v>
      </c>
      <c r="M40" s="241">
        <f>G40*(1+L40/100)</f>
        <v>0</v>
      </c>
      <c r="N40" s="239">
        <v>0</v>
      </c>
      <c r="O40" s="239">
        <f>ROUND(E40*N40,2)</f>
        <v>0</v>
      </c>
      <c r="P40" s="239">
        <v>0</v>
      </c>
      <c r="Q40" s="239">
        <f>ROUND(E40*P40,2)</f>
        <v>0</v>
      </c>
      <c r="R40" s="241"/>
      <c r="S40" s="241" t="s">
        <v>321</v>
      </c>
      <c r="T40" s="242" t="s">
        <v>322</v>
      </c>
      <c r="U40" s="220">
        <v>0</v>
      </c>
      <c r="V40" s="220">
        <f>ROUND(E40*U40,2)</f>
        <v>0</v>
      </c>
      <c r="W40" s="220"/>
      <c r="X40" s="220" t="s">
        <v>170</v>
      </c>
      <c r="Y40" s="220" t="s">
        <v>171</v>
      </c>
      <c r="Z40" s="210"/>
      <c r="AA40" s="210"/>
      <c r="AB40" s="210"/>
      <c r="AC40" s="210"/>
      <c r="AD40" s="210"/>
      <c r="AE40" s="210"/>
      <c r="AF40" s="210"/>
      <c r="AG40" s="210" t="s">
        <v>172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0" t="s">
        <v>70</v>
      </c>
      <c r="D41" s="224"/>
      <c r="E41" s="225">
        <v>1</v>
      </c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176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36">
        <v>11</v>
      </c>
      <c r="B42" s="237" t="s">
        <v>475</v>
      </c>
      <c r="C42" s="248" t="s">
        <v>476</v>
      </c>
      <c r="D42" s="238" t="s">
        <v>477</v>
      </c>
      <c r="E42" s="239">
        <v>3500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39">
        <v>0</v>
      </c>
      <c r="O42" s="239">
        <f>ROUND(E42*N42,2)</f>
        <v>0</v>
      </c>
      <c r="P42" s="239">
        <v>0</v>
      </c>
      <c r="Q42" s="239">
        <f>ROUND(E42*P42,2)</f>
        <v>0</v>
      </c>
      <c r="R42" s="241" t="s">
        <v>326</v>
      </c>
      <c r="S42" s="241" t="s">
        <v>478</v>
      </c>
      <c r="T42" s="242" t="s">
        <v>478</v>
      </c>
      <c r="U42" s="220">
        <v>0</v>
      </c>
      <c r="V42" s="220">
        <f>ROUND(E42*U42,2)</f>
        <v>0</v>
      </c>
      <c r="W42" s="220"/>
      <c r="X42" s="220" t="s">
        <v>327</v>
      </c>
      <c r="Y42" s="220" t="s">
        <v>171</v>
      </c>
      <c r="Z42" s="210"/>
      <c r="AA42" s="210"/>
      <c r="AB42" s="210"/>
      <c r="AC42" s="210"/>
      <c r="AD42" s="210"/>
      <c r="AE42" s="210"/>
      <c r="AF42" s="210"/>
      <c r="AG42" s="210" t="s">
        <v>328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2" x14ac:dyDescent="0.2">
      <c r="A43" s="217"/>
      <c r="B43" s="218"/>
      <c r="C43" s="249" t="s">
        <v>725</v>
      </c>
      <c r="D43" s="243"/>
      <c r="E43" s="243"/>
      <c r="F43" s="243"/>
      <c r="G43" s="243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174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44" t="str">
        <f>C43</f>
        <v>Drobný instalační materiál, spojovací materiál, konektory, štítky, vývodky, kabelový managment, lišty, podložky, matice, šrouby, měděné dráty červené a modré barvy, atd.</v>
      </c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50" t="s">
        <v>726</v>
      </c>
      <c r="D44" s="224"/>
      <c r="E44" s="225">
        <v>3500</v>
      </c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176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2">
      <c r="A45" s="229" t="s">
        <v>163</v>
      </c>
      <c r="B45" s="230" t="s">
        <v>86</v>
      </c>
      <c r="C45" s="247" t="s">
        <v>87</v>
      </c>
      <c r="D45" s="231"/>
      <c r="E45" s="232"/>
      <c r="F45" s="233"/>
      <c r="G45" s="233">
        <f>SUMIF(AG46:AG71,"&lt;&gt;NOR",G46:G71)</f>
        <v>0</v>
      </c>
      <c r="H45" s="233"/>
      <c r="I45" s="233">
        <f>SUM(I46:I71)</f>
        <v>0</v>
      </c>
      <c r="J45" s="233"/>
      <c r="K45" s="233">
        <f>SUM(K46:K71)</f>
        <v>0</v>
      </c>
      <c r="L45" s="233"/>
      <c r="M45" s="233">
        <f>SUM(M46:M71)</f>
        <v>0</v>
      </c>
      <c r="N45" s="232"/>
      <c r="O45" s="232">
        <f>SUM(O46:O71)</f>
        <v>12.1</v>
      </c>
      <c r="P45" s="232"/>
      <c r="Q45" s="232">
        <f>SUM(Q46:Q71)</f>
        <v>0</v>
      </c>
      <c r="R45" s="233"/>
      <c r="S45" s="233"/>
      <c r="T45" s="234"/>
      <c r="U45" s="228"/>
      <c r="V45" s="228">
        <f>SUM(V46:V71)</f>
        <v>0</v>
      </c>
      <c r="W45" s="228"/>
      <c r="X45" s="228"/>
      <c r="Y45" s="228"/>
      <c r="AG45" t="s">
        <v>164</v>
      </c>
    </row>
    <row r="46" spans="1:60" ht="22.5" outlineLevel="1" x14ac:dyDescent="0.2">
      <c r="A46" s="236">
        <v>12</v>
      </c>
      <c r="B46" s="237" t="s">
        <v>727</v>
      </c>
      <c r="C46" s="248" t="s">
        <v>728</v>
      </c>
      <c r="D46" s="238" t="s">
        <v>339</v>
      </c>
      <c r="E46" s="239">
        <v>1</v>
      </c>
      <c r="F46" s="240"/>
      <c r="G46" s="241">
        <f>ROUND(E46*F46,2)</f>
        <v>0</v>
      </c>
      <c r="H46" s="240"/>
      <c r="I46" s="241">
        <f>ROUND(E46*H46,2)</f>
        <v>0</v>
      </c>
      <c r="J46" s="240"/>
      <c r="K46" s="241">
        <f>ROUND(E46*J46,2)</f>
        <v>0</v>
      </c>
      <c r="L46" s="241">
        <v>21</v>
      </c>
      <c r="M46" s="241">
        <f>G46*(1+L46/100)</f>
        <v>0</v>
      </c>
      <c r="N46" s="239">
        <v>12.1</v>
      </c>
      <c r="O46" s="239">
        <f>ROUND(E46*N46,2)</f>
        <v>12.1</v>
      </c>
      <c r="P46" s="239">
        <v>0</v>
      </c>
      <c r="Q46" s="239">
        <f>ROUND(E46*P46,2)</f>
        <v>0</v>
      </c>
      <c r="R46" s="241"/>
      <c r="S46" s="241" t="s">
        <v>321</v>
      </c>
      <c r="T46" s="242" t="s">
        <v>322</v>
      </c>
      <c r="U46" s="220">
        <v>0</v>
      </c>
      <c r="V46" s="220">
        <f>ROUND(E46*U46,2)</f>
        <v>0</v>
      </c>
      <c r="W46" s="220"/>
      <c r="X46" s="220" t="s">
        <v>170</v>
      </c>
      <c r="Y46" s="220" t="s">
        <v>171</v>
      </c>
      <c r="Z46" s="210"/>
      <c r="AA46" s="210"/>
      <c r="AB46" s="210"/>
      <c r="AC46" s="210"/>
      <c r="AD46" s="210"/>
      <c r="AE46" s="210"/>
      <c r="AF46" s="210"/>
      <c r="AG46" s="210" t="s">
        <v>172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17"/>
      <c r="B47" s="218"/>
      <c r="C47" s="249" t="s">
        <v>705</v>
      </c>
      <c r="D47" s="243"/>
      <c r="E47" s="243"/>
      <c r="F47" s="243"/>
      <c r="G47" s="243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174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17"/>
      <c r="B48" s="218"/>
      <c r="C48" s="252" t="s">
        <v>729</v>
      </c>
      <c r="D48" s="246"/>
      <c r="E48" s="246"/>
      <c r="F48" s="246"/>
      <c r="G48" s="246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174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44" t="str">
        <f>C48</f>
        <v>- Kompletní dodávka PE-Xa předizolovaného potrubí v rozsahu celé trasy. Viz montážní schéma a koordinační situace.</v>
      </c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50" t="s">
        <v>70</v>
      </c>
      <c r="D49" s="224"/>
      <c r="E49" s="225">
        <v>1</v>
      </c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176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6">
        <v>13</v>
      </c>
      <c r="B50" s="237" t="s">
        <v>730</v>
      </c>
      <c r="C50" s="248" t="s">
        <v>708</v>
      </c>
      <c r="D50" s="238" t="s">
        <v>339</v>
      </c>
      <c r="E50" s="239">
        <v>1</v>
      </c>
      <c r="F50" s="240"/>
      <c r="G50" s="241">
        <f>ROUND(E50*F50,2)</f>
        <v>0</v>
      </c>
      <c r="H50" s="240"/>
      <c r="I50" s="241">
        <f>ROUND(E50*H50,2)</f>
        <v>0</v>
      </c>
      <c r="J50" s="240"/>
      <c r="K50" s="241">
        <f>ROUND(E50*J50,2)</f>
        <v>0</v>
      </c>
      <c r="L50" s="241">
        <v>21</v>
      </c>
      <c r="M50" s="241">
        <f>G50*(1+L50/100)</f>
        <v>0</v>
      </c>
      <c r="N50" s="239">
        <v>0</v>
      </c>
      <c r="O50" s="239">
        <f>ROUND(E50*N50,2)</f>
        <v>0</v>
      </c>
      <c r="P50" s="239">
        <v>0</v>
      </c>
      <c r="Q50" s="239">
        <f>ROUND(E50*P50,2)</f>
        <v>0</v>
      </c>
      <c r="R50" s="241"/>
      <c r="S50" s="241" t="s">
        <v>321</v>
      </c>
      <c r="T50" s="242" t="s">
        <v>322</v>
      </c>
      <c r="U50" s="220">
        <v>0</v>
      </c>
      <c r="V50" s="220">
        <f>ROUND(E50*U50,2)</f>
        <v>0</v>
      </c>
      <c r="W50" s="220"/>
      <c r="X50" s="220" t="s">
        <v>170</v>
      </c>
      <c r="Y50" s="220" t="s">
        <v>171</v>
      </c>
      <c r="Z50" s="210"/>
      <c r="AA50" s="210"/>
      <c r="AB50" s="210"/>
      <c r="AC50" s="210"/>
      <c r="AD50" s="210"/>
      <c r="AE50" s="210"/>
      <c r="AF50" s="210"/>
      <c r="AG50" s="210" t="s">
        <v>172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17"/>
      <c r="B51" s="218"/>
      <c r="C51" s="250" t="s">
        <v>70</v>
      </c>
      <c r="D51" s="224"/>
      <c r="E51" s="225">
        <v>1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176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36">
        <v>14</v>
      </c>
      <c r="B52" s="237" t="s">
        <v>731</v>
      </c>
      <c r="C52" s="248" t="s">
        <v>732</v>
      </c>
      <c r="D52" s="238" t="s">
        <v>339</v>
      </c>
      <c r="E52" s="239">
        <v>1</v>
      </c>
      <c r="F52" s="240"/>
      <c r="G52" s="241">
        <f>ROUND(E52*F52,2)</f>
        <v>0</v>
      </c>
      <c r="H52" s="240"/>
      <c r="I52" s="241">
        <f>ROUND(E52*H52,2)</f>
        <v>0</v>
      </c>
      <c r="J52" s="240"/>
      <c r="K52" s="241">
        <f>ROUND(E52*J52,2)</f>
        <v>0</v>
      </c>
      <c r="L52" s="241">
        <v>21</v>
      </c>
      <c r="M52" s="241">
        <f>G52*(1+L52/100)</f>
        <v>0</v>
      </c>
      <c r="N52" s="239">
        <v>0</v>
      </c>
      <c r="O52" s="239">
        <f>ROUND(E52*N52,2)</f>
        <v>0</v>
      </c>
      <c r="P52" s="239">
        <v>0</v>
      </c>
      <c r="Q52" s="239">
        <f>ROUND(E52*P52,2)</f>
        <v>0</v>
      </c>
      <c r="R52" s="241"/>
      <c r="S52" s="241" t="s">
        <v>321</v>
      </c>
      <c r="T52" s="242" t="s">
        <v>322</v>
      </c>
      <c r="U52" s="220">
        <v>0</v>
      </c>
      <c r="V52" s="220">
        <f>ROUND(E52*U52,2)</f>
        <v>0</v>
      </c>
      <c r="W52" s="220"/>
      <c r="X52" s="220" t="s">
        <v>170</v>
      </c>
      <c r="Y52" s="220" t="s">
        <v>171</v>
      </c>
      <c r="Z52" s="210"/>
      <c r="AA52" s="210"/>
      <c r="AB52" s="210"/>
      <c r="AC52" s="210"/>
      <c r="AD52" s="210"/>
      <c r="AE52" s="210"/>
      <c r="AF52" s="210"/>
      <c r="AG52" s="210" t="s">
        <v>172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17"/>
      <c r="B53" s="218"/>
      <c r="C53" s="249" t="s">
        <v>733</v>
      </c>
      <c r="D53" s="243"/>
      <c r="E53" s="243"/>
      <c r="F53" s="243"/>
      <c r="G53" s="243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174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17"/>
      <c r="B54" s="218"/>
      <c r="C54" s="250" t="s">
        <v>70</v>
      </c>
      <c r="D54" s="224"/>
      <c r="E54" s="225">
        <v>1</v>
      </c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176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36">
        <v>15</v>
      </c>
      <c r="B55" s="237" t="s">
        <v>734</v>
      </c>
      <c r="C55" s="248" t="s">
        <v>735</v>
      </c>
      <c r="D55" s="238" t="s">
        <v>339</v>
      </c>
      <c r="E55" s="239">
        <v>1</v>
      </c>
      <c r="F55" s="240"/>
      <c r="G55" s="241">
        <f>ROUND(E55*F55,2)</f>
        <v>0</v>
      </c>
      <c r="H55" s="240"/>
      <c r="I55" s="241">
        <f>ROUND(E55*H55,2)</f>
        <v>0</v>
      </c>
      <c r="J55" s="240"/>
      <c r="K55" s="241">
        <f>ROUND(E55*J55,2)</f>
        <v>0</v>
      </c>
      <c r="L55" s="241">
        <v>21</v>
      </c>
      <c r="M55" s="241">
        <f>G55*(1+L55/100)</f>
        <v>0</v>
      </c>
      <c r="N55" s="239">
        <v>0</v>
      </c>
      <c r="O55" s="239">
        <f>ROUND(E55*N55,2)</f>
        <v>0</v>
      </c>
      <c r="P55" s="239">
        <v>0</v>
      </c>
      <c r="Q55" s="239">
        <f>ROUND(E55*P55,2)</f>
        <v>0</v>
      </c>
      <c r="R55" s="241"/>
      <c r="S55" s="241" t="s">
        <v>321</v>
      </c>
      <c r="T55" s="242" t="s">
        <v>322</v>
      </c>
      <c r="U55" s="220">
        <v>0</v>
      </c>
      <c r="V55" s="220">
        <f>ROUND(E55*U55,2)</f>
        <v>0</v>
      </c>
      <c r="W55" s="220"/>
      <c r="X55" s="220" t="s">
        <v>170</v>
      </c>
      <c r="Y55" s="220" t="s">
        <v>171</v>
      </c>
      <c r="Z55" s="210"/>
      <c r="AA55" s="210"/>
      <c r="AB55" s="210"/>
      <c r="AC55" s="210"/>
      <c r="AD55" s="210"/>
      <c r="AE55" s="210"/>
      <c r="AF55" s="210"/>
      <c r="AG55" s="210" t="s">
        <v>172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17"/>
      <c r="B56" s="218"/>
      <c r="C56" s="249" t="s">
        <v>709</v>
      </c>
      <c r="D56" s="243"/>
      <c r="E56" s="243"/>
      <c r="F56" s="243"/>
      <c r="G56" s="243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174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50" t="s">
        <v>70</v>
      </c>
      <c r="D57" s="224"/>
      <c r="E57" s="225">
        <v>1</v>
      </c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176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36">
        <v>16</v>
      </c>
      <c r="B58" s="237" t="s">
        <v>736</v>
      </c>
      <c r="C58" s="248" t="s">
        <v>737</v>
      </c>
      <c r="D58" s="238" t="s">
        <v>339</v>
      </c>
      <c r="E58" s="239">
        <v>1</v>
      </c>
      <c r="F58" s="240"/>
      <c r="G58" s="241">
        <f>ROUND(E58*F58,2)</f>
        <v>0</v>
      </c>
      <c r="H58" s="240"/>
      <c r="I58" s="241">
        <f>ROUND(E58*H58,2)</f>
        <v>0</v>
      </c>
      <c r="J58" s="240"/>
      <c r="K58" s="241">
        <f>ROUND(E58*J58,2)</f>
        <v>0</v>
      </c>
      <c r="L58" s="241">
        <v>21</v>
      </c>
      <c r="M58" s="241">
        <f>G58*(1+L58/100)</f>
        <v>0</v>
      </c>
      <c r="N58" s="239">
        <v>0</v>
      </c>
      <c r="O58" s="239">
        <f>ROUND(E58*N58,2)</f>
        <v>0</v>
      </c>
      <c r="P58" s="239">
        <v>0</v>
      </c>
      <c r="Q58" s="239">
        <f>ROUND(E58*P58,2)</f>
        <v>0</v>
      </c>
      <c r="R58" s="241"/>
      <c r="S58" s="241" t="s">
        <v>321</v>
      </c>
      <c r="T58" s="242" t="s">
        <v>322</v>
      </c>
      <c r="U58" s="220">
        <v>0</v>
      </c>
      <c r="V58" s="220">
        <f>ROUND(E58*U58,2)</f>
        <v>0</v>
      </c>
      <c r="W58" s="220"/>
      <c r="X58" s="220" t="s">
        <v>170</v>
      </c>
      <c r="Y58" s="220" t="s">
        <v>171</v>
      </c>
      <c r="Z58" s="210"/>
      <c r="AA58" s="210"/>
      <c r="AB58" s="210"/>
      <c r="AC58" s="210"/>
      <c r="AD58" s="210"/>
      <c r="AE58" s="210"/>
      <c r="AF58" s="210"/>
      <c r="AG58" s="210" t="s">
        <v>172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17"/>
      <c r="B59" s="218"/>
      <c r="C59" s="249" t="s">
        <v>709</v>
      </c>
      <c r="D59" s="243"/>
      <c r="E59" s="243"/>
      <c r="F59" s="243"/>
      <c r="G59" s="243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174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17"/>
      <c r="B60" s="218"/>
      <c r="C60" s="250" t="s">
        <v>70</v>
      </c>
      <c r="D60" s="224"/>
      <c r="E60" s="225">
        <v>1</v>
      </c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176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36">
        <v>17</v>
      </c>
      <c r="B61" s="237" t="s">
        <v>738</v>
      </c>
      <c r="C61" s="248" t="s">
        <v>739</v>
      </c>
      <c r="D61" s="238" t="s">
        <v>339</v>
      </c>
      <c r="E61" s="239">
        <v>1</v>
      </c>
      <c r="F61" s="240"/>
      <c r="G61" s="241">
        <f>ROUND(E61*F61,2)</f>
        <v>0</v>
      </c>
      <c r="H61" s="240"/>
      <c r="I61" s="241">
        <f>ROUND(E61*H61,2)</f>
        <v>0</v>
      </c>
      <c r="J61" s="240"/>
      <c r="K61" s="241">
        <f>ROUND(E61*J61,2)</f>
        <v>0</v>
      </c>
      <c r="L61" s="241">
        <v>21</v>
      </c>
      <c r="M61" s="241">
        <f>G61*(1+L61/100)</f>
        <v>0</v>
      </c>
      <c r="N61" s="239">
        <v>0</v>
      </c>
      <c r="O61" s="239">
        <f>ROUND(E61*N61,2)</f>
        <v>0</v>
      </c>
      <c r="P61" s="239">
        <v>0</v>
      </c>
      <c r="Q61" s="239">
        <f>ROUND(E61*P61,2)</f>
        <v>0</v>
      </c>
      <c r="R61" s="241"/>
      <c r="S61" s="241" t="s">
        <v>321</v>
      </c>
      <c r="T61" s="242" t="s">
        <v>322</v>
      </c>
      <c r="U61" s="220">
        <v>0</v>
      </c>
      <c r="V61" s="220">
        <f>ROUND(E61*U61,2)</f>
        <v>0</v>
      </c>
      <c r="W61" s="220"/>
      <c r="X61" s="220" t="s">
        <v>170</v>
      </c>
      <c r="Y61" s="220" t="s">
        <v>171</v>
      </c>
      <c r="Z61" s="210"/>
      <c r="AA61" s="210"/>
      <c r="AB61" s="210"/>
      <c r="AC61" s="210"/>
      <c r="AD61" s="210"/>
      <c r="AE61" s="210"/>
      <c r="AF61" s="210"/>
      <c r="AG61" s="210" t="s">
        <v>172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49" t="s">
        <v>722</v>
      </c>
      <c r="D62" s="243"/>
      <c r="E62" s="243"/>
      <c r="F62" s="243"/>
      <c r="G62" s="243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174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17"/>
      <c r="B63" s="218"/>
      <c r="C63" s="250" t="s">
        <v>70</v>
      </c>
      <c r="D63" s="224"/>
      <c r="E63" s="225">
        <v>1</v>
      </c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176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36">
        <v>18</v>
      </c>
      <c r="B64" s="237" t="s">
        <v>740</v>
      </c>
      <c r="C64" s="248" t="s">
        <v>724</v>
      </c>
      <c r="D64" s="238" t="s">
        <v>339</v>
      </c>
      <c r="E64" s="239">
        <v>1</v>
      </c>
      <c r="F64" s="240"/>
      <c r="G64" s="241">
        <f>ROUND(E64*F64,2)</f>
        <v>0</v>
      </c>
      <c r="H64" s="240"/>
      <c r="I64" s="241">
        <f>ROUND(E64*H64,2)</f>
        <v>0</v>
      </c>
      <c r="J64" s="240"/>
      <c r="K64" s="241">
        <f>ROUND(E64*J64,2)</f>
        <v>0</v>
      </c>
      <c r="L64" s="241">
        <v>21</v>
      </c>
      <c r="M64" s="241">
        <f>G64*(1+L64/100)</f>
        <v>0</v>
      </c>
      <c r="N64" s="239">
        <v>0</v>
      </c>
      <c r="O64" s="239">
        <f>ROUND(E64*N64,2)</f>
        <v>0</v>
      </c>
      <c r="P64" s="239">
        <v>0</v>
      </c>
      <c r="Q64" s="239">
        <f>ROUND(E64*P64,2)</f>
        <v>0</v>
      </c>
      <c r="R64" s="241"/>
      <c r="S64" s="241" t="s">
        <v>321</v>
      </c>
      <c r="T64" s="242" t="s">
        <v>322</v>
      </c>
      <c r="U64" s="220">
        <v>0</v>
      </c>
      <c r="V64" s="220">
        <f>ROUND(E64*U64,2)</f>
        <v>0</v>
      </c>
      <c r="W64" s="220"/>
      <c r="X64" s="220" t="s">
        <v>170</v>
      </c>
      <c r="Y64" s="220" t="s">
        <v>171</v>
      </c>
      <c r="Z64" s="210"/>
      <c r="AA64" s="210"/>
      <c r="AB64" s="210"/>
      <c r="AC64" s="210"/>
      <c r="AD64" s="210"/>
      <c r="AE64" s="210"/>
      <c r="AF64" s="210"/>
      <c r="AG64" s="210" t="s">
        <v>172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17"/>
      <c r="B65" s="218"/>
      <c r="C65" s="250" t="s">
        <v>70</v>
      </c>
      <c r="D65" s="224"/>
      <c r="E65" s="225">
        <v>1</v>
      </c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176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36">
        <v>19</v>
      </c>
      <c r="B66" s="237" t="s">
        <v>741</v>
      </c>
      <c r="C66" s="248" t="s">
        <v>742</v>
      </c>
      <c r="D66" s="238" t="s">
        <v>339</v>
      </c>
      <c r="E66" s="239">
        <v>1</v>
      </c>
      <c r="F66" s="240"/>
      <c r="G66" s="241">
        <f>ROUND(E66*F66,2)</f>
        <v>0</v>
      </c>
      <c r="H66" s="240"/>
      <c r="I66" s="241">
        <f>ROUND(E66*H66,2)</f>
        <v>0</v>
      </c>
      <c r="J66" s="240"/>
      <c r="K66" s="241">
        <f>ROUND(E66*J66,2)</f>
        <v>0</v>
      </c>
      <c r="L66" s="241">
        <v>21</v>
      </c>
      <c r="M66" s="241">
        <f>G66*(1+L66/100)</f>
        <v>0</v>
      </c>
      <c r="N66" s="239">
        <v>0</v>
      </c>
      <c r="O66" s="239">
        <f>ROUND(E66*N66,2)</f>
        <v>0</v>
      </c>
      <c r="P66" s="239">
        <v>0</v>
      </c>
      <c r="Q66" s="239">
        <f>ROUND(E66*P66,2)</f>
        <v>0</v>
      </c>
      <c r="R66" s="241"/>
      <c r="S66" s="241" t="s">
        <v>321</v>
      </c>
      <c r="T66" s="242" t="s">
        <v>322</v>
      </c>
      <c r="U66" s="220">
        <v>0</v>
      </c>
      <c r="V66" s="220">
        <f>ROUND(E66*U66,2)</f>
        <v>0</v>
      </c>
      <c r="W66" s="220"/>
      <c r="X66" s="220" t="s">
        <v>170</v>
      </c>
      <c r="Y66" s="220" t="s">
        <v>171</v>
      </c>
      <c r="Z66" s="210"/>
      <c r="AA66" s="210"/>
      <c r="AB66" s="210"/>
      <c r="AC66" s="210"/>
      <c r="AD66" s="210"/>
      <c r="AE66" s="210"/>
      <c r="AF66" s="210"/>
      <c r="AG66" s="210" t="s">
        <v>172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2" x14ac:dyDescent="0.2">
      <c r="A67" s="217"/>
      <c r="B67" s="218"/>
      <c r="C67" s="249" t="s">
        <v>743</v>
      </c>
      <c r="D67" s="243"/>
      <c r="E67" s="243"/>
      <c r="F67" s="243"/>
      <c r="G67" s="243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174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44" t="str">
        <f>C67</f>
        <v>V případě, že bude stávající potrubí vodovodu zasahovat do výkopu tak, že nebude možné uložit nová potrubí, dojde ke změně trasy vodovodu podél výkopové rýhy.</v>
      </c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50" t="s">
        <v>70</v>
      </c>
      <c r="D68" s="224"/>
      <c r="E68" s="225">
        <v>1</v>
      </c>
      <c r="F68" s="220"/>
      <c r="G68" s="22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176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36">
        <v>20</v>
      </c>
      <c r="B69" s="237" t="s">
        <v>475</v>
      </c>
      <c r="C69" s="248" t="s">
        <v>476</v>
      </c>
      <c r="D69" s="238" t="s">
        <v>477</v>
      </c>
      <c r="E69" s="239">
        <v>3500</v>
      </c>
      <c r="F69" s="240"/>
      <c r="G69" s="241">
        <f>ROUND(E69*F69,2)</f>
        <v>0</v>
      </c>
      <c r="H69" s="240"/>
      <c r="I69" s="241">
        <f>ROUND(E69*H69,2)</f>
        <v>0</v>
      </c>
      <c r="J69" s="240"/>
      <c r="K69" s="241">
        <f>ROUND(E69*J69,2)</f>
        <v>0</v>
      </c>
      <c r="L69" s="241">
        <v>21</v>
      </c>
      <c r="M69" s="241">
        <f>G69*(1+L69/100)</f>
        <v>0</v>
      </c>
      <c r="N69" s="239">
        <v>0</v>
      </c>
      <c r="O69" s="239">
        <f>ROUND(E69*N69,2)</f>
        <v>0</v>
      </c>
      <c r="P69" s="239">
        <v>0</v>
      </c>
      <c r="Q69" s="239">
        <f>ROUND(E69*P69,2)</f>
        <v>0</v>
      </c>
      <c r="R69" s="241" t="s">
        <v>326</v>
      </c>
      <c r="S69" s="241" t="s">
        <v>478</v>
      </c>
      <c r="T69" s="242" t="s">
        <v>478</v>
      </c>
      <c r="U69" s="220">
        <v>0</v>
      </c>
      <c r="V69" s="220">
        <f>ROUND(E69*U69,2)</f>
        <v>0</v>
      </c>
      <c r="W69" s="220"/>
      <c r="X69" s="220" t="s">
        <v>327</v>
      </c>
      <c r="Y69" s="220" t="s">
        <v>171</v>
      </c>
      <c r="Z69" s="210"/>
      <c r="AA69" s="210"/>
      <c r="AB69" s="210"/>
      <c r="AC69" s="210"/>
      <c r="AD69" s="210"/>
      <c r="AE69" s="210"/>
      <c r="AF69" s="210"/>
      <c r="AG69" s="210" t="s">
        <v>328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2.5" outlineLevel="2" x14ac:dyDescent="0.2">
      <c r="A70" s="217"/>
      <c r="B70" s="218"/>
      <c r="C70" s="249" t="s">
        <v>744</v>
      </c>
      <c r="D70" s="243"/>
      <c r="E70" s="243"/>
      <c r="F70" s="243"/>
      <c r="G70" s="243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174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44" t="str">
        <f>C70</f>
        <v>Drobný instalační materiál, spojovací materiál, konektory, štítky, vývodky, kabelový managment, lišty, podložky, matice, šrouby, měděné dráty, atd.</v>
      </c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17"/>
      <c r="B71" s="218"/>
      <c r="C71" s="250" t="s">
        <v>726</v>
      </c>
      <c r="D71" s="224"/>
      <c r="E71" s="225">
        <v>3500</v>
      </c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176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x14ac:dyDescent="0.2">
      <c r="A72" s="229" t="s">
        <v>163</v>
      </c>
      <c r="B72" s="230" t="s">
        <v>88</v>
      </c>
      <c r="C72" s="247" t="s">
        <v>89</v>
      </c>
      <c r="D72" s="231"/>
      <c r="E72" s="232"/>
      <c r="F72" s="233"/>
      <c r="G72" s="233">
        <f>SUMIF(AG73:AG96,"&lt;&gt;NOR",G73:G96)</f>
        <v>0</v>
      </c>
      <c r="H72" s="233"/>
      <c r="I72" s="233">
        <f>SUM(I73:I96)</f>
        <v>0</v>
      </c>
      <c r="J72" s="233"/>
      <c r="K72" s="233">
        <f>SUM(K73:K96)</f>
        <v>0</v>
      </c>
      <c r="L72" s="233"/>
      <c r="M72" s="233">
        <f>SUM(M73:M96)</f>
        <v>0</v>
      </c>
      <c r="N72" s="232"/>
      <c r="O72" s="232">
        <f>SUM(O73:O96)</f>
        <v>1.29</v>
      </c>
      <c r="P72" s="232"/>
      <c r="Q72" s="232">
        <f>SUM(Q73:Q96)</f>
        <v>0</v>
      </c>
      <c r="R72" s="233"/>
      <c r="S72" s="233"/>
      <c r="T72" s="234"/>
      <c r="U72" s="228"/>
      <c r="V72" s="228">
        <f>SUM(V73:V96)</f>
        <v>29.410000000000004</v>
      </c>
      <c r="W72" s="228"/>
      <c r="X72" s="228"/>
      <c r="Y72" s="228"/>
      <c r="AG72" t="s">
        <v>164</v>
      </c>
    </row>
    <row r="73" spans="1:60" outlineLevel="1" x14ac:dyDescent="0.2">
      <c r="A73" s="236">
        <v>21</v>
      </c>
      <c r="B73" s="237" t="s">
        <v>745</v>
      </c>
      <c r="C73" s="248" t="s">
        <v>746</v>
      </c>
      <c r="D73" s="238" t="s">
        <v>199</v>
      </c>
      <c r="E73" s="239">
        <v>5</v>
      </c>
      <c r="F73" s="240"/>
      <c r="G73" s="241">
        <f>ROUND(E73*F73,2)</f>
        <v>0</v>
      </c>
      <c r="H73" s="240"/>
      <c r="I73" s="241">
        <f>ROUND(E73*H73,2)</f>
        <v>0</v>
      </c>
      <c r="J73" s="240"/>
      <c r="K73" s="241">
        <f>ROUND(E73*J73,2)</f>
        <v>0</v>
      </c>
      <c r="L73" s="241">
        <v>21</v>
      </c>
      <c r="M73" s="241">
        <f>G73*(1+L73/100)</f>
        <v>0</v>
      </c>
      <c r="N73" s="239">
        <v>1.1E-4</v>
      </c>
      <c r="O73" s="239">
        <f>ROUND(E73*N73,2)</f>
        <v>0</v>
      </c>
      <c r="P73" s="239">
        <v>0</v>
      </c>
      <c r="Q73" s="239">
        <f>ROUND(E73*P73,2)</f>
        <v>0</v>
      </c>
      <c r="R73" s="241"/>
      <c r="S73" s="241" t="s">
        <v>169</v>
      </c>
      <c r="T73" s="242" t="s">
        <v>169</v>
      </c>
      <c r="U73" s="220">
        <v>0.51119999999999999</v>
      </c>
      <c r="V73" s="220">
        <f>ROUND(E73*U73,2)</f>
        <v>2.56</v>
      </c>
      <c r="W73" s="220"/>
      <c r="X73" s="220" t="s">
        <v>170</v>
      </c>
      <c r="Y73" s="220" t="s">
        <v>171</v>
      </c>
      <c r="Z73" s="210"/>
      <c r="AA73" s="210"/>
      <c r="AB73" s="210"/>
      <c r="AC73" s="210"/>
      <c r="AD73" s="210"/>
      <c r="AE73" s="210"/>
      <c r="AF73" s="210"/>
      <c r="AG73" s="210" t="s">
        <v>172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17"/>
      <c r="B74" s="218"/>
      <c r="C74" s="250" t="s">
        <v>747</v>
      </c>
      <c r="D74" s="224"/>
      <c r="E74" s="225">
        <v>5</v>
      </c>
      <c r="F74" s="220"/>
      <c r="G74" s="220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176</v>
      </c>
      <c r="AH74" s="210">
        <v>5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36">
        <v>22</v>
      </c>
      <c r="B75" s="237" t="s">
        <v>748</v>
      </c>
      <c r="C75" s="248" t="s">
        <v>749</v>
      </c>
      <c r="D75" s="238" t="s">
        <v>199</v>
      </c>
      <c r="E75" s="239">
        <v>5</v>
      </c>
      <c r="F75" s="240"/>
      <c r="G75" s="241">
        <f>ROUND(E75*F75,2)</f>
        <v>0</v>
      </c>
      <c r="H75" s="240"/>
      <c r="I75" s="241">
        <f>ROUND(E75*H75,2)</f>
        <v>0</v>
      </c>
      <c r="J75" s="240"/>
      <c r="K75" s="241">
        <f>ROUND(E75*J75,2)</f>
        <v>0</v>
      </c>
      <c r="L75" s="241">
        <v>21</v>
      </c>
      <c r="M75" s="241">
        <f>G75*(1+L75/100)</f>
        <v>0</v>
      </c>
      <c r="N75" s="239">
        <v>2.1000000000000001E-4</v>
      </c>
      <c r="O75" s="239">
        <f>ROUND(E75*N75,2)</f>
        <v>0</v>
      </c>
      <c r="P75" s="239">
        <v>0</v>
      </c>
      <c r="Q75" s="239">
        <f>ROUND(E75*P75,2)</f>
        <v>0</v>
      </c>
      <c r="R75" s="241"/>
      <c r="S75" s="241" t="s">
        <v>169</v>
      </c>
      <c r="T75" s="242" t="s">
        <v>169</v>
      </c>
      <c r="U75" s="220">
        <v>0.60980000000000001</v>
      </c>
      <c r="V75" s="220">
        <f>ROUND(E75*U75,2)</f>
        <v>3.05</v>
      </c>
      <c r="W75" s="220"/>
      <c r="X75" s="220" t="s">
        <v>170</v>
      </c>
      <c r="Y75" s="220" t="s">
        <v>171</v>
      </c>
      <c r="Z75" s="210"/>
      <c r="AA75" s="210"/>
      <c r="AB75" s="210"/>
      <c r="AC75" s="210"/>
      <c r="AD75" s="210"/>
      <c r="AE75" s="210"/>
      <c r="AF75" s="210"/>
      <c r="AG75" s="210" t="s">
        <v>172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17"/>
      <c r="B76" s="218"/>
      <c r="C76" s="250" t="s">
        <v>750</v>
      </c>
      <c r="D76" s="224"/>
      <c r="E76" s="225">
        <v>5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176</v>
      </c>
      <c r="AH76" s="210">
        <v>5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36">
        <v>23</v>
      </c>
      <c r="B77" s="237" t="s">
        <v>751</v>
      </c>
      <c r="C77" s="248" t="s">
        <v>752</v>
      </c>
      <c r="D77" s="238" t="s">
        <v>199</v>
      </c>
      <c r="E77" s="239">
        <v>10</v>
      </c>
      <c r="F77" s="240"/>
      <c r="G77" s="241">
        <f>ROUND(E77*F77,2)</f>
        <v>0</v>
      </c>
      <c r="H77" s="240"/>
      <c r="I77" s="241">
        <f>ROUND(E77*H77,2)</f>
        <v>0</v>
      </c>
      <c r="J77" s="240"/>
      <c r="K77" s="241">
        <f>ROUND(E77*J77,2)</f>
        <v>0</v>
      </c>
      <c r="L77" s="241">
        <v>21</v>
      </c>
      <c r="M77" s="241">
        <f>G77*(1+L77/100)</f>
        <v>0</v>
      </c>
      <c r="N77" s="239">
        <v>2.7E-4</v>
      </c>
      <c r="O77" s="239">
        <f>ROUND(E77*N77,2)</f>
        <v>0</v>
      </c>
      <c r="P77" s="239">
        <v>0</v>
      </c>
      <c r="Q77" s="239">
        <f>ROUND(E77*P77,2)</f>
        <v>0</v>
      </c>
      <c r="R77" s="241"/>
      <c r="S77" s="241" t="s">
        <v>169</v>
      </c>
      <c r="T77" s="242" t="s">
        <v>169</v>
      </c>
      <c r="U77" s="220">
        <v>0.7228</v>
      </c>
      <c r="V77" s="220">
        <f>ROUND(E77*U77,2)</f>
        <v>7.23</v>
      </c>
      <c r="W77" s="220"/>
      <c r="X77" s="220" t="s">
        <v>170</v>
      </c>
      <c r="Y77" s="220" t="s">
        <v>171</v>
      </c>
      <c r="Z77" s="210"/>
      <c r="AA77" s="210"/>
      <c r="AB77" s="210"/>
      <c r="AC77" s="210"/>
      <c r="AD77" s="210"/>
      <c r="AE77" s="210"/>
      <c r="AF77" s="210"/>
      <c r="AG77" s="210" t="s">
        <v>172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50" t="s">
        <v>753</v>
      </c>
      <c r="D78" s="224"/>
      <c r="E78" s="225">
        <v>10</v>
      </c>
      <c r="F78" s="220"/>
      <c r="G78" s="220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176</v>
      </c>
      <c r="AH78" s="210">
        <v>5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36">
        <v>24</v>
      </c>
      <c r="B79" s="237" t="s">
        <v>754</v>
      </c>
      <c r="C79" s="248" t="s">
        <v>755</v>
      </c>
      <c r="D79" s="238" t="s">
        <v>199</v>
      </c>
      <c r="E79" s="239">
        <v>5</v>
      </c>
      <c r="F79" s="240"/>
      <c r="G79" s="241">
        <f>ROUND(E79*F79,2)</f>
        <v>0</v>
      </c>
      <c r="H79" s="240"/>
      <c r="I79" s="241">
        <f>ROUND(E79*H79,2)</f>
        <v>0</v>
      </c>
      <c r="J79" s="240"/>
      <c r="K79" s="241">
        <f>ROUND(E79*J79,2)</f>
        <v>0</v>
      </c>
      <c r="L79" s="241">
        <v>21</v>
      </c>
      <c r="M79" s="241">
        <f>G79*(1+L79/100)</f>
        <v>0</v>
      </c>
      <c r="N79" s="239">
        <v>2.8719999999999999E-2</v>
      </c>
      <c r="O79" s="239">
        <f>ROUND(E79*N79,2)</f>
        <v>0.14000000000000001</v>
      </c>
      <c r="P79" s="239">
        <v>0</v>
      </c>
      <c r="Q79" s="239">
        <f>ROUND(E79*P79,2)</f>
        <v>0</v>
      </c>
      <c r="R79" s="241"/>
      <c r="S79" s="241" t="s">
        <v>169</v>
      </c>
      <c r="T79" s="242" t="s">
        <v>169</v>
      </c>
      <c r="U79" s="220">
        <v>0.55900000000000005</v>
      </c>
      <c r="V79" s="220">
        <f>ROUND(E79*U79,2)</f>
        <v>2.8</v>
      </c>
      <c r="W79" s="220"/>
      <c r="X79" s="220" t="s">
        <v>170</v>
      </c>
      <c r="Y79" s="220" t="s">
        <v>171</v>
      </c>
      <c r="Z79" s="210"/>
      <c r="AA79" s="210"/>
      <c r="AB79" s="210"/>
      <c r="AC79" s="210"/>
      <c r="AD79" s="210"/>
      <c r="AE79" s="210"/>
      <c r="AF79" s="210"/>
      <c r="AG79" s="210" t="s">
        <v>172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17"/>
      <c r="B80" s="218"/>
      <c r="C80" s="250" t="s">
        <v>747</v>
      </c>
      <c r="D80" s="224"/>
      <c r="E80" s="225">
        <v>5</v>
      </c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176</v>
      </c>
      <c r="AH80" s="210">
        <v>5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36">
        <v>25</v>
      </c>
      <c r="B81" s="237" t="s">
        <v>756</v>
      </c>
      <c r="C81" s="248" t="s">
        <v>757</v>
      </c>
      <c r="D81" s="238" t="s">
        <v>199</v>
      </c>
      <c r="E81" s="239">
        <v>5</v>
      </c>
      <c r="F81" s="240"/>
      <c r="G81" s="241">
        <f>ROUND(E81*F81,2)</f>
        <v>0</v>
      </c>
      <c r="H81" s="240"/>
      <c r="I81" s="241">
        <f>ROUND(E81*H81,2)</f>
        <v>0</v>
      </c>
      <c r="J81" s="240"/>
      <c r="K81" s="241">
        <f>ROUND(E81*J81,2)</f>
        <v>0</v>
      </c>
      <c r="L81" s="241">
        <v>21</v>
      </c>
      <c r="M81" s="241">
        <f>G81*(1+L81/100)</f>
        <v>0</v>
      </c>
      <c r="N81" s="239">
        <v>2.8379999999999999E-2</v>
      </c>
      <c r="O81" s="239">
        <f>ROUND(E81*N81,2)</f>
        <v>0.14000000000000001</v>
      </c>
      <c r="P81" s="239">
        <v>0</v>
      </c>
      <c r="Q81" s="239">
        <f>ROUND(E81*P81,2)</f>
        <v>0</v>
      </c>
      <c r="R81" s="241"/>
      <c r="S81" s="241" t="s">
        <v>169</v>
      </c>
      <c r="T81" s="242" t="s">
        <v>169</v>
      </c>
      <c r="U81" s="220">
        <v>0.627</v>
      </c>
      <c r="V81" s="220">
        <f>ROUND(E81*U81,2)</f>
        <v>3.14</v>
      </c>
      <c r="W81" s="220"/>
      <c r="X81" s="220" t="s">
        <v>170</v>
      </c>
      <c r="Y81" s="220" t="s">
        <v>171</v>
      </c>
      <c r="Z81" s="210"/>
      <c r="AA81" s="210"/>
      <c r="AB81" s="210"/>
      <c r="AC81" s="210"/>
      <c r="AD81" s="210"/>
      <c r="AE81" s="210"/>
      <c r="AF81" s="210"/>
      <c r="AG81" s="210" t="s">
        <v>172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17"/>
      <c r="B82" s="218"/>
      <c r="C82" s="250" t="s">
        <v>750</v>
      </c>
      <c r="D82" s="224"/>
      <c r="E82" s="225">
        <v>5</v>
      </c>
      <c r="F82" s="220"/>
      <c r="G82" s="220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176</v>
      </c>
      <c r="AH82" s="210">
        <v>5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36">
        <v>26</v>
      </c>
      <c r="B83" s="237" t="s">
        <v>758</v>
      </c>
      <c r="C83" s="248" t="s">
        <v>759</v>
      </c>
      <c r="D83" s="238" t="s">
        <v>199</v>
      </c>
      <c r="E83" s="239">
        <v>10</v>
      </c>
      <c r="F83" s="240"/>
      <c r="G83" s="241">
        <f>ROUND(E83*F83,2)</f>
        <v>0</v>
      </c>
      <c r="H83" s="240"/>
      <c r="I83" s="241">
        <f>ROUND(E83*H83,2)</f>
        <v>0</v>
      </c>
      <c r="J83" s="240"/>
      <c r="K83" s="241">
        <f>ROUND(E83*J83,2)</f>
        <v>0</v>
      </c>
      <c r="L83" s="241">
        <v>21</v>
      </c>
      <c r="M83" s="241">
        <f>G83*(1+L83/100)</f>
        <v>0</v>
      </c>
      <c r="N83" s="239">
        <v>2.861E-2</v>
      </c>
      <c r="O83" s="239">
        <f>ROUND(E83*N83,2)</f>
        <v>0.28999999999999998</v>
      </c>
      <c r="P83" s="239">
        <v>0</v>
      </c>
      <c r="Q83" s="239">
        <f>ROUND(E83*P83,2)</f>
        <v>0</v>
      </c>
      <c r="R83" s="241"/>
      <c r="S83" s="241" t="s">
        <v>169</v>
      </c>
      <c r="T83" s="242" t="s">
        <v>169</v>
      </c>
      <c r="U83" s="220">
        <v>0.69399999999999995</v>
      </c>
      <c r="V83" s="220">
        <f>ROUND(E83*U83,2)</f>
        <v>6.94</v>
      </c>
      <c r="W83" s="220"/>
      <c r="X83" s="220" t="s">
        <v>170</v>
      </c>
      <c r="Y83" s="220" t="s">
        <v>171</v>
      </c>
      <c r="Z83" s="210"/>
      <c r="AA83" s="210"/>
      <c r="AB83" s="210"/>
      <c r="AC83" s="210"/>
      <c r="AD83" s="210"/>
      <c r="AE83" s="210"/>
      <c r="AF83" s="210"/>
      <c r="AG83" s="210" t="s">
        <v>172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17"/>
      <c r="B84" s="218"/>
      <c r="C84" s="250" t="s">
        <v>753</v>
      </c>
      <c r="D84" s="224"/>
      <c r="E84" s="225">
        <v>10</v>
      </c>
      <c r="F84" s="220"/>
      <c r="G84" s="220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176</v>
      </c>
      <c r="AH84" s="210">
        <v>5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36">
        <v>27</v>
      </c>
      <c r="B85" s="237" t="s">
        <v>480</v>
      </c>
      <c r="C85" s="248" t="s">
        <v>760</v>
      </c>
      <c r="D85" s="238" t="s">
        <v>761</v>
      </c>
      <c r="E85" s="239">
        <v>1</v>
      </c>
      <c r="F85" s="240"/>
      <c r="G85" s="241">
        <f>ROUND(E85*F85,2)</f>
        <v>0</v>
      </c>
      <c r="H85" s="240"/>
      <c r="I85" s="241">
        <f>ROUND(E85*H85,2)</f>
        <v>0</v>
      </c>
      <c r="J85" s="240"/>
      <c r="K85" s="241">
        <f>ROUND(E85*J85,2)</f>
        <v>0</v>
      </c>
      <c r="L85" s="241">
        <v>21</v>
      </c>
      <c r="M85" s="241">
        <f>G85*(1+L85/100)</f>
        <v>0</v>
      </c>
      <c r="N85" s="239">
        <v>3.6999999999999999E-4</v>
      </c>
      <c r="O85" s="239">
        <f>ROUND(E85*N85,2)</f>
        <v>0</v>
      </c>
      <c r="P85" s="239">
        <v>0</v>
      </c>
      <c r="Q85" s="239">
        <f>ROUND(E85*P85,2)</f>
        <v>0</v>
      </c>
      <c r="R85" s="241"/>
      <c r="S85" s="241" t="s">
        <v>321</v>
      </c>
      <c r="T85" s="242" t="s">
        <v>322</v>
      </c>
      <c r="U85" s="220">
        <v>3.6901099999999998</v>
      </c>
      <c r="V85" s="220">
        <f>ROUND(E85*U85,2)</f>
        <v>3.69</v>
      </c>
      <c r="W85" s="220"/>
      <c r="X85" s="220" t="s">
        <v>170</v>
      </c>
      <c r="Y85" s="220" t="s">
        <v>171</v>
      </c>
      <c r="Z85" s="210"/>
      <c r="AA85" s="210"/>
      <c r="AB85" s="210"/>
      <c r="AC85" s="210"/>
      <c r="AD85" s="210"/>
      <c r="AE85" s="210"/>
      <c r="AF85" s="210"/>
      <c r="AG85" s="210" t="s">
        <v>172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17"/>
      <c r="B86" s="218"/>
      <c r="C86" s="249" t="s">
        <v>762</v>
      </c>
      <c r="D86" s="243"/>
      <c r="E86" s="243"/>
      <c r="F86" s="243"/>
      <c r="G86" s="243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174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17"/>
      <c r="B87" s="218"/>
      <c r="C87" s="252" t="s">
        <v>763</v>
      </c>
      <c r="D87" s="246"/>
      <c r="E87" s="246"/>
      <c r="F87" s="246"/>
      <c r="G87" s="246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10"/>
      <c r="AA87" s="210"/>
      <c r="AB87" s="210"/>
      <c r="AC87" s="210"/>
      <c r="AD87" s="210"/>
      <c r="AE87" s="210"/>
      <c r="AF87" s="210"/>
      <c r="AG87" s="210" t="s">
        <v>174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17"/>
      <c r="B88" s="218"/>
      <c r="C88" s="252" t="s">
        <v>764</v>
      </c>
      <c r="D88" s="246"/>
      <c r="E88" s="246"/>
      <c r="F88" s="246"/>
      <c r="G88" s="246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174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17"/>
      <c r="B89" s="218"/>
      <c r="C89" s="252" t="s">
        <v>765</v>
      </c>
      <c r="D89" s="246"/>
      <c r="E89" s="246"/>
      <c r="F89" s="246"/>
      <c r="G89" s="246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174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17"/>
      <c r="B90" s="218"/>
      <c r="C90" s="250" t="s">
        <v>70</v>
      </c>
      <c r="D90" s="224"/>
      <c r="E90" s="225">
        <v>1</v>
      </c>
      <c r="F90" s="220"/>
      <c r="G90" s="22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176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ht="22.5" outlineLevel="1" x14ac:dyDescent="0.2">
      <c r="A91" s="236">
        <v>28</v>
      </c>
      <c r="B91" s="237" t="s">
        <v>766</v>
      </c>
      <c r="C91" s="248" t="s">
        <v>767</v>
      </c>
      <c r="D91" s="238" t="s">
        <v>199</v>
      </c>
      <c r="E91" s="239">
        <v>5</v>
      </c>
      <c r="F91" s="240"/>
      <c r="G91" s="241">
        <f>ROUND(E91*F91,2)</f>
        <v>0</v>
      </c>
      <c r="H91" s="240"/>
      <c r="I91" s="241">
        <f>ROUND(E91*H91,2)</f>
        <v>0</v>
      </c>
      <c r="J91" s="240"/>
      <c r="K91" s="241">
        <f>ROUND(E91*J91,2)</f>
        <v>0</v>
      </c>
      <c r="L91" s="241">
        <v>21</v>
      </c>
      <c r="M91" s="241">
        <f>G91*(1+L91/100)</f>
        <v>0</v>
      </c>
      <c r="N91" s="239">
        <v>1.72E-2</v>
      </c>
      <c r="O91" s="239">
        <f>ROUND(E91*N91,2)</f>
        <v>0.09</v>
      </c>
      <c r="P91" s="239">
        <v>0</v>
      </c>
      <c r="Q91" s="239">
        <f>ROUND(E91*P91,2)</f>
        <v>0</v>
      </c>
      <c r="R91" s="241" t="s">
        <v>326</v>
      </c>
      <c r="S91" s="241" t="s">
        <v>169</v>
      </c>
      <c r="T91" s="242" t="s">
        <v>169</v>
      </c>
      <c r="U91" s="220">
        <v>0</v>
      </c>
      <c r="V91" s="220">
        <f>ROUND(E91*U91,2)</f>
        <v>0</v>
      </c>
      <c r="W91" s="220"/>
      <c r="X91" s="220" t="s">
        <v>327</v>
      </c>
      <c r="Y91" s="220" t="s">
        <v>171</v>
      </c>
      <c r="Z91" s="210"/>
      <c r="AA91" s="210"/>
      <c r="AB91" s="210"/>
      <c r="AC91" s="210"/>
      <c r="AD91" s="210"/>
      <c r="AE91" s="210"/>
      <c r="AF91" s="210"/>
      <c r="AG91" s="210" t="s">
        <v>328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17"/>
      <c r="B92" s="218"/>
      <c r="C92" s="250" t="s">
        <v>78</v>
      </c>
      <c r="D92" s="224"/>
      <c r="E92" s="225">
        <v>5</v>
      </c>
      <c r="F92" s="220"/>
      <c r="G92" s="220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176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2.5" outlineLevel="1" x14ac:dyDescent="0.2">
      <c r="A93" s="236">
        <v>29</v>
      </c>
      <c r="B93" s="237" t="s">
        <v>768</v>
      </c>
      <c r="C93" s="248" t="s">
        <v>769</v>
      </c>
      <c r="D93" s="238" t="s">
        <v>199</v>
      </c>
      <c r="E93" s="239">
        <v>5</v>
      </c>
      <c r="F93" s="240"/>
      <c r="G93" s="241">
        <f>ROUND(E93*F93,2)</f>
        <v>0</v>
      </c>
      <c r="H93" s="240"/>
      <c r="I93" s="241">
        <f>ROUND(E93*H93,2)</f>
        <v>0</v>
      </c>
      <c r="J93" s="240"/>
      <c r="K93" s="241">
        <f>ROUND(E93*J93,2)</f>
        <v>0</v>
      </c>
      <c r="L93" s="241">
        <v>21</v>
      </c>
      <c r="M93" s="241">
        <f>G93*(1+L93/100)</f>
        <v>0</v>
      </c>
      <c r="N93" s="239">
        <v>3.3099999999999997E-2</v>
      </c>
      <c r="O93" s="239">
        <f>ROUND(E93*N93,2)</f>
        <v>0.17</v>
      </c>
      <c r="P93" s="239">
        <v>0</v>
      </c>
      <c r="Q93" s="239">
        <f>ROUND(E93*P93,2)</f>
        <v>0</v>
      </c>
      <c r="R93" s="241" t="s">
        <v>326</v>
      </c>
      <c r="S93" s="241" t="s">
        <v>169</v>
      </c>
      <c r="T93" s="242" t="s">
        <v>169</v>
      </c>
      <c r="U93" s="220">
        <v>0</v>
      </c>
      <c r="V93" s="220">
        <f>ROUND(E93*U93,2)</f>
        <v>0</v>
      </c>
      <c r="W93" s="220"/>
      <c r="X93" s="220" t="s">
        <v>327</v>
      </c>
      <c r="Y93" s="220" t="s">
        <v>171</v>
      </c>
      <c r="Z93" s="210"/>
      <c r="AA93" s="210"/>
      <c r="AB93" s="210"/>
      <c r="AC93" s="210"/>
      <c r="AD93" s="210"/>
      <c r="AE93" s="210"/>
      <c r="AF93" s="210"/>
      <c r="AG93" s="210" t="s">
        <v>328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17"/>
      <c r="B94" s="218"/>
      <c r="C94" s="250" t="s">
        <v>78</v>
      </c>
      <c r="D94" s="224"/>
      <c r="E94" s="225">
        <v>5</v>
      </c>
      <c r="F94" s="220"/>
      <c r="G94" s="22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176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2.5" outlineLevel="1" x14ac:dyDescent="0.2">
      <c r="A95" s="236">
        <v>30</v>
      </c>
      <c r="B95" s="237" t="s">
        <v>770</v>
      </c>
      <c r="C95" s="248" t="s">
        <v>771</v>
      </c>
      <c r="D95" s="238" t="s">
        <v>199</v>
      </c>
      <c r="E95" s="239">
        <v>10</v>
      </c>
      <c r="F95" s="240"/>
      <c r="G95" s="241">
        <f>ROUND(E95*F95,2)</f>
        <v>0</v>
      </c>
      <c r="H95" s="240"/>
      <c r="I95" s="241">
        <f>ROUND(E95*H95,2)</f>
        <v>0</v>
      </c>
      <c r="J95" s="240"/>
      <c r="K95" s="241">
        <f>ROUND(E95*J95,2)</f>
        <v>0</v>
      </c>
      <c r="L95" s="241">
        <v>21</v>
      </c>
      <c r="M95" s="241">
        <f>G95*(1+L95/100)</f>
        <v>0</v>
      </c>
      <c r="N95" s="239">
        <v>4.5900000000000003E-2</v>
      </c>
      <c r="O95" s="239">
        <f>ROUND(E95*N95,2)</f>
        <v>0.46</v>
      </c>
      <c r="P95" s="239">
        <v>0</v>
      </c>
      <c r="Q95" s="239">
        <f>ROUND(E95*P95,2)</f>
        <v>0</v>
      </c>
      <c r="R95" s="241" t="s">
        <v>326</v>
      </c>
      <c r="S95" s="241" t="s">
        <v>169</v>
      </c>
      <c r="T95" s="242" t="s">
        <v>169</v>
      </c>
      <c r="U95" s="220">
        <v>0</v>
      </c>
      <c r="V95" s="220">
        <f>ROUND(E95*U95,2)</f>
        <v>0</v>
      </c>
      <c r="W95" s="220"/>
      <c r="X95" s="220" t="s">
        <v>327</v>
      </c>
      <c r="Y95" s="220" t="s">
        <v>171</v>
      </c>
      <c r="Z95" s="210"/>
      <c r="AA95" s="210"/>
      <c r="AB95" s="210"/>
      <c r="AC95" s="210"/>
      <c r="AD95" s="210"/>
      <c r="AE95" s="210"/>
      <c r="AF95" s="210"/>
      <c r="AG95" s="210" t="s">
        <v>328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17"/>
      <c r="B96" s="218"/>
      <c r="C96" s="250" t="s">
        <v>772</v>
      </c>
      <c r="D96" s="224"/>
      <c r="E96" s="225">
        <v>10</v>
      </c>
      <c r="F96" s="220"/>
      <c r="G96" s="220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176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x14ac:dyDescent="0.2">
      <c r="A97" s="229" t="s">
        <v>163</v>
      </c>
      <c r="B97" s="230" t="s">
        <v>92</v>
      </c>
      <c r="C97" s="247" t="s">
        <v>93</v>
      </c>
      <c r="D97" s="231"/>
      <c r="E97" s="232"/>
      <c r="F97" s="233"/>
      <c r="G97" s="233">
        <f>SUMIF(AG98:AG99,"&lt;&gt;NOR",G98:G99)</f>
        <v>0</v>
      </c>
      <c r="H97" s="233"/>
      <c r="I97" s="233">
        <f>SUM(I98:I99)</f>
        <v>0</v>
      </c>
      <c r="J97" s="233"/>
      <c r="K97" s="233">
        <f>SUM(K98:K99)</f>
        <v>0</v>
      </c>
      <c r="L97" s="233"/>
      <c r="M97" s="233">
        <f>SUM(M98:M99)</f>
        <v>0</v>
      </c>
      <c r="N97" s="232"/>
      <c r="O97" s="232">
        <f>SUM(O98:O99)</f>
        <v>0.09</v>
      </c>
      <c r="P97" s="232"/>
      <c r="Q97" s="232">
        <f>SUM(Q98:Q99)</f>
        <v>0</v>
      </c>
      <c r="R97" s="233"/>
      <c r="S97" s="233"/>
      <c r="T97" s="234"/>
      <c r="U97" s="228"/>
      <c r="V97" s="228">
        <f>SUM(V98:V99)</f>
        <v>3.9</v>
      </c>
      <c r="W97" s="228"/>
      <c r="X97" s="228"/>
      <c r="Y97" s="228"/>
      <c r="AG97" t="s">
        <v>164</v>
      </c>
    </row>
    <row r="98" spans="1:60" outlineLevel="1" x14ac:dyDescent="0.2">
      <c r="A98" s="236">
        <v>31</v>
      </c>
      <c r="B98" s="237" t="s">
        <v>773</v>
      </c>
      <c r="C98" s="248" t="s">
        <v>774</v>
      </c>
      <c r="D98" s="238" t="s">
        <v>167</v>
      </c>
      <c r="E98" s="239">
        <v>15</v>
      </c>
      <c r="F98" s="240"/>
      <c r="G98" s="241">
        <f>ROUND(E98*F98,2)</f>
        <v>0</v>
      </c>
      <c r="H98" s="240"/>
      <c r="I98" s="241">
        <f>ROUND(E98*H98,2)</f>
        <v>0</v>
      </c>
      <c r="J98" s="240"/>
      <c r="K98" s="241">
        <f>ROUND(E98*J98,2)</f>
        <v>0</v>
      </c>
      <c r="L98" s="241">
        <v>21</v>
      </c>
      <c r="M98" s="241">
        <f>G98*(1+L98/100)</f>
        <v>0</v>
      </c>
      <c r="N98" s="239">
        <v>5.9100000000000003E-3</v>
      </c>
      <c r="O98" s="239">
        <f>ROUND(E98*N98,2)</f>
        <v>0.09</v>
      </c>
      <c r="P98" s="239">
        <v>0</v>
      </c>
      <c r="Q98" s="239">
        <f>ROUND(E98*P98,2)</f>
        <v>0</v>
      </c>
      <c r="R98" s="241" t="s">
        <v>775</v>
      </c>
      <c r="S98" s="241" t="s">
        <v>169</v>
      </c>
      <c r="T98" s="242" t="s">
        <v>169</v>
      </c>
      <c r="U98" s="220">
        <v>0.26</v>
      </c>
      <c r="V98" s="220">
        <f>ROUND(E98*U98,2)</f>
        <v>3.9</v>
      </c>
      <c r="W98" s="220"/>
      <c r="X98" s="220" t="s">
        <v>170</v>
      </c>
      <c r="Y98" s="220" t="s">
        <v>171</v>
      </c>
      <c r="Z98" s="210"/>
      <c r="AA98" s="210"/>
      <c r="AB98" s="210"/>
      <c r="AC98" s="210"/>
      <c r="AD98" s="210"/>
      <c r="AE98" s="210"/>
      <c r="AF98" s="210"/>
      <c r="AG98" s="210" t="s">
        <v>172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50" t="s">
        <v>776</v>
      </c>
      <c r="D99" s="224"/>
      <c r="E99" s="225">
        <v>15</v>
      </c>
      <c r="F99" s="220"/>
      <c r="G99" s="220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176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x14ac:dyDescent="0.2">
      <c r="A100" s="229" t="s">
        <v>163</v>
      </c>
      <c r="B100" s="230" t="s">
        <v>98</v>
      </c>
      <c r="C100" s="247" t="s">
        <v>99</v>
      </c>
      <c r="D100" s="231"/>
      <c r="E100" s="232"/>
      <c r="F100" s="233"/>
      <c r="G100" s="233">
        <f>SUMIF(AG101:AG112,"&lt;&gt;NOR",G101:G112)</f>
        <v>0</v>
      </c>
      <c r="H100" s="233"/>
      <c r="I100" s="233">
        <f>SUM(I101:I112)</f>
        <v>0</v>
      </c>
      <c r="J100" s="233"/>
      <c r="K100" s="233">
        <f>SUM(K101:K112)</f>
        <v>0</v>
      </c>
      <c r="L100" s="233"/>
      <c r="M100" s="233">
        <f>SUM(M101:M112)</f>
        <v>0</v>
      </c>
      <c r="N100" s="232"/>
      <c r="O100" s="232">
        <f>SUM(O101:O112)</f>
        <v>0</v>
      </c>
      <c r="P100" s="232"/>
      <c r="Q100" s="232">
        <f>SUM(Q101:Q112)</f>
        <v>0</v>
      </c>
      <c r="R100" s="233"/>
      <c r="S100" s="233"/>
      <c r="T100" s="234"/>
      <c r="U100" s="228"/>
      <c r="V100" s="228">
        <f>SUM(V101:V112)</f>
        <v>0.89999999999999991</v>
      </c>
      <c r="W100" s="228"/>
      <c r="X100" s="228"/>
      <c r="Y100" s="228"/>
      <c r="AG100" t="s">
        <v>164</v>
      </c>
    </row>
    <row r="101" spans="1:60" outlineLevel="1" x14ac:dyDescent="0.2">
      <c r="A101" s="236">
        <v>32</v>
      </c>
      <c r="B101" s="237" t="s">
        <v>777</v>
      </c>
      <c r="C101" s="248" t="s">
        <v>778</v>
      </c>
      <c r="D101" s="238" t="s">
        <v>332</v>
      </c>
      <c r="E101" s="239">
        <v>2.2331799999999999</v>
      </c>
      <c r="F101" s="240"/>
      <c r="G101" s="241">
        <f>ROUND(E101*F101,2)</f>
        <v>0</v>
      </c>
      <c r="H101" s="240"/>
      <c r="I101" s="241">
        <f>ROUND(E101*H101,2)</f>
        <v>0</v>
      </c>
      <c r="J101" s="240"/>
      <c r="K101" s="241">
        <f>ROUND(E101*J101,2)</f>
        <v>0</v>
      </c>
      <c r="L101" s="241">
        <v>21</v>
      </c>
      <c r="M101" s="241">
        <f>G101*(1+L101/100)</f>
        <v>0</v>
      </c>
      <c r="N101" s="239">
        <v>0</v>
      </c>
      <c r="O101" s="239">
        <f>ROUND(E101*N101,2)</f>
        <v>0</v>
      </c>
      <c r="P101" s="239">
        <v>0</v>
      </c>
      <c r="Q101" s="239">
        <f>ROUND(E101*P101,2)</f>
        <v>0</v>
      </c>
      <c r="R101" s="241" t="s">
        <v>779</v>
      </c>
      <c r="S101" s="241" t="s">
        <v>169</v>
      </c>
      <c r="T101" s="242" t="s">
        <v>169</v>
      </c>
      <c r="U101" s="220">
        <v>0.373</v>
      </c>
      <c r="V101" s="220">
        <f>ROUND(E101*U101,2)</f>
        <v>0.83</v>
      </c>
      <c r="W101" s="220"/>
      <c r="X101" s="220" t="s">
        <v>170</v>
      </c>
      <c r="Y101" s="220" t="s">
        <v>171</v>
      </c>
      <c r="Z101" s="210"/>
      <c r="AA101" s="210"/>
      <c r="AB101" s="210"/>
      <c r="AC101" s="210"/>
      <c r="AD101" s="210"/>
      <c r="AE101" s="210"/>
      <c r="AF101" s="210"/>
      <c r="AG101" s="210" t="s">
        <v>172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ht="22.5" outlineLevel="2" x14ac:dyDescent="0.2">
      <c r="A102" s="217"/>
      <c r="B102" s="218"/>
      <c r="C102" s="251" t="s">
        <v>780</v>
      </c>
      <c r="D102" s="245"/>
      <c r="E102" s="245"/>
      <c r="F102" s="245"/>
      <c r="G102" s="245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190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44" t="str">
        <f>C102</f>
        <v>svařovaných (vodovody, plynovody, teplovody, shybky, produktovody - 827 1.2, 827 2.2, 827 4.2, 827 5.2, 827 6.2) včetně drobných objektů,</v>
      </c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17"/>
      <c r="B103" s="218"/>
      <c r="C103" s="252" t="s">
        <v>781</v>
      </c>
      <c r="D103" s="246"/>
      <c r="E103" s="246"/>
      <c r="F103" s="246"/>
      <c r="G103" s="246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174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17"/>
      <c r="B104" s="218"/>
      <c r="C104" s="250" t="s">
        <v>782</v>
      </c>
      <c r="D104" s="224"/>
      <c r="E104" s="225">
        <v>0.91979999999999995</v>
      </c>
      <c r="F104" s="220"/>
      <c r="G104" s="220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176</v>
      </c>
      <c r="AH104" s="210">
        <v>5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17"/>
      <c r="B105" s="218"/>
      <c r="C105" s="250" t="s">
        <v>783</v>
      </c>
      <c r="D105" s="224"/>
      <c r="E105" s="225">
        <v>1.31338</v>
      </c>
      <c r="F105" s="220"/>
      <c r="G105" s="220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176</v>
      </c>
      <c r="AH105" s="210">
        <v>5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ht="22.5" outlineLevel="1" x14ac:dyDescent="0.2">
      <c r="A106" s="236">
        <v>33</v>
      </c>
      <c r="B106" s="237" t="s">
        <v>784</v>
      </c>
      <c r="C106" s="248" t="s">
        <v>785</v>
      </c>
      <c r="D106" s="238" t="s">
        <v>332</v>
      </c>
      <c r="E106" s="239">
        <v>0.32952999999999999</v>
      </c>
      <c r="F106" s="240"/>
      <c r="G106" s="241">
        <f>ROUND(E106*F106,2)</f>
        <v>0</v>
      </c>
      <c r="H106" s="240"/>
      <c r="I106" s="241">
        <f>ROUND(E106*H106,2)</f>
        <v>0</v>
      </c>
      <c r="J106" s="240"/>
      <c r="K106" s="241">
        <f>ROUND(E106*J106,2)</f>
        <v>0</v>
      </c>
      <c r="L106" s="241">
        <v>21</v>
      </c>
      <c r="M106" s="241">
        <f>G106*(1+L106/100)</f>
        <v>0</v>
      </c>
      <c r="N106" s="239">
        <v>0</v>
      </c>
      <c r="O106" s="239">
        <f>ROUND(E106*N106,2)</f>
        <v>0</v>
      </c>
      <c r="P106" s="239">
        <v>0</v>
      </c>
      <c r="Q106" s="239">
        <f>ROUND(E106*P106,2)</f>
        <v>0</v>
      </c>
      <c r="R106" s="241" t="s">
        <v>779</v>
      </c>
      <c r="S106" s="241" t="s">
        <v>169</v>
      </c>
      <c r="T106" s="242" t="s">
        <v>169</v>
      </c>
      <c r="U106" s="220">
        <v>0.21149999999999999</v>
      </c>
      <c r="V106" s="220">
        <f>ROUND(E106*U106,2)</f>
        <v>7.0000000000000007E-2</v>
      </c>
      <c r="W106" s="220"/>
      <c r="X106" s="220" t="s">
        <v>170</v>
      </c>
      <c r="Y106" s="220" t="s">
        <v>171</v>
      </c>
      <c r="Z106" s="210"/>
      <c r="AA106" s="210"/>
      <c r="AB106" s="210"/>
      <c r="AC106" s="210"/>
      <c r="AD106" s="210"/>
      <c r="AE106" s="210"/>
      <c r="AF106" s="210"/>
      <c r="AG106" s="210" t="s">
        <v>172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17"/>
      <c r="B107" s="218"/>
      <c r="C107" s="251" t="s">
        <v>786</v>
      </c>
      <c r="D107" s="245"/>
      <c r="E107" s="245"/>
      <c r="F107" s="245"/>
      <c r="G107" s="245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190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17"/>
      <c r="B108" s="218"/>
      <c r="C108" s="252" t="s">
        <v>787</v>
      </c>
      <c r="D108" s="246"/>
      <c r="E108" s="246"/>
      <c r="F108" s="246"/>
      <c r="G108" s="246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174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17"/>
      <c r="B109" s="218"/>
      <c r="C109" s="250" t="s">
        <v>788</v>
      </c>
      <c r="D109" s="224"/>
      <c r="E109" s="225">
        <v>8.8609999999999994E-2</v>
      </c>
      <c r="F109" s="220"/>
      <c r="G109" s="220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176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17"/>
      <c r="B110" s="218"/>
      <c r="C110" s="250" t="s">
        <v>789</v>
      </c>
      <c r="D110" s="224"/>
      <c r="E110" s="225">
        <v>6.9779999999999995E-2</v>
      </c>
      <c r="F110" s="220"/>
      <c r="G110" s="220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176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17"/>
      <c r="B111" s="218"/>
      <c r="C111" s="250" t="s">
        <v>790</v>
      </c>
      <c r="D111" s="224"/>
      <c r="E111" s="225">
        <v>0.1089</v>
      </c>
      <c r="F111" s="220"/>
      <c r="G111" s="220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176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17"/>
      <c r="B112" s="218"/>
      <c r="C112" s="250" t="s">
        <v>791</v>
      </c>
      <c r="D112" s="224"/>
      <c r="E112" s="225">
        <v>6.2239999999999997E-2</v>
      </c>
      <c r="F112" s="220"/>
      <c r="G112" s="220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176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x14ac:dyDescent="0.2">
      <c r="A113" s="229" t="s">
        <v>163</v>
      </c>
      <c r="B113" s="230" t="s">
        <v>102</v>
      </c>
      <c r="C113" s="247" t="s">
        <v>103</v>
      </c>
      <c r="D113" s="231"/>
      <c r="E113" s="232"/>
      <c r="F113" s="233"/>
      <c r="G113" s="233">
        <f>SUMIF(AG114:AG143,"&lt;&gt;NOR",G114:G143)</f>
        <v>0</v>
      </c>
      <c r="H113" s="233"/>
      <c r="I113" s="233">
        <f>SUM(I114:I143)</f>
        <v>0</v>
      </c>
      <c r="J113" s="233"/>
      <c r="K113" s="233">
        <f>SUM(K114:K143)</f>
        <v>0</v>
      </c>
      <c r="L113" s="233"/>
      <c r="M113" s="233">
        <f>SUM(M114:M143)</f>
        <v>0</v>
      </c>
      <c r="N113" s="232"/>
      <c r="O113" s="232">
        <f>SUM(O114:O143)</f>
        <v>0.15</v>
      </c>
      <c r="P113" s="232"/>
      <c r="Q113" s="232">
        <f>SUM(Q114:Q143)</f>
        <v>4.29</v>
      </c>
      <c r="R113" s="233"/>
      <c r="S113" s="233"/>
      <c r="T113" s="234"/>
      <c r="U113" s="228"/>
      <c r="V113" s="228">
        <f>SUM(V114:V143)</f>
        <v>81.86999999999999</v>
      </c>
      <c r="W113" s="228"/>
      <c r="X113" s="228"/>
      <c r="Y113" s="228"/>
      <c r="AG113" t="s">
        <v>164</v>
      </c>
    </row>
    <row r="114" spans="1:60" ht="22.5" outlineLevel="1" x14ac:dyDescent="0.2">
      <c r="A114" s="236">
        <v>34</v>
      </c>
      <c r="B114" s="237" t="s">
        <v>792</v>
      </c>
      <c r="C114" s="248" t="s">
        <v>793</v>
      </c>
      <c r="D114" s="238" t="s">
        <v>167</v>
      </c>
      <c r="E114" s="239">
        <v>202.04078999999999</v>
      </c>
      <c r="F114" s="240"/>
      <c r="G114" s="241">
        <f>ROUND(E114*F114,2)</f>
        <v>0</v>
      </c>
      <c r="H114" s="240"/>
      <c r="I114" s="241">
        <f>ROUND(E114*H114,2)</f>
        <v>0</v>
      </c>
      <c r="J114" s="240"/>
      <c r="K114" s="241">
        <f>ROUND(E114*J114,2)</f>
        <v>0</v>
      </c>
      <c r="L114" s="241">
        <v>21</v>
      </c>
      <c r="M114" s="241">
        <f>G114*(1+L114/100)</f>
        <v>0</v>
      </c>
      <c r="N114" s="239">
        <v>0</v>
      </c>
      <c r="O114" s="239">
        <f>ROUND(E114*N114,2)</f>
        <v>0</v>
      </c>
      <c r="P114" s="239">
        <v>1.9800000000000002E-2</v>
      </c>
      <c r="Q114" s="239">
        <f>ROUND(E114*P114,2)</f>
        <v>4</v>
      </c>
      <c r="R114" s="241" t="s">
        <v>794</v>
      </c>
      <c r="S114" s="241" t="s">
        <v>169</v>
      </c>
      <c r="T114" s="242" t="s">
        <v>169</v>
      </c>
      <c r="U114" s="220">
        <v>0.2</v>
      </c>
      <c r="V114" s="220">
        <f>ROUND(E114*U114,2)</f>
        <v>40.409999999999997</v>
      </c>
      <c r="W114" s="220"/>
      <c r="X114" s="220" t="s">
        <v>170</v>
      </c>
      <c r="Y114" s="220" t="s">
        <v>171</v>
      </c>
      <c r="Z114" s="210"/>
      <c r="AA114" s="210"/>
      <c r="AB114" s="210"/>
      <c r="AC114" s="210"/>
      <c r="AD114" s="210"/>
      <c r="AE114" s="210"/>
      <c r="AF114" s="210"/>
      <c r="AG114" s="210" t="s">
        <v>172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17"/>
      <c r="B115" s="218"/>
      <c r="C115" s="250" t="s">
        <v>795</v>
      </c>
      <c r="D115" s="224"/>
      <c r="E115" s="225">
        <v>40.34272</v>
      </c>
      <c r="F115" s="220"/>
      <c r="G115" s="22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176</v>
      </c>
      <c r="AH115" s="210">
        <v>5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17"/>
      <c r="B116" s="218"/>
      <c r="C116" s="250" t="s">
        <v>796</v>
      </c>
      <c r="D116" s="224"/>
      <c r="E116" s="225">
        <v>91.788480000000007</v>
      </c>
      <c r="F116" s="220"/>
      <c r="G116" s="22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176</v>
      </c>
      <c r="AH116" s="210">
        <v>5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17"/>
      <c r="B117" s="218"/>
      <c r="C117" s="250" t="s">
        <v>797</v>
      </c>
      <c r="D117" s="224"/>
      <c r="E117" s="225">
        <v>69.909589999999994</v>
      </c>
      <c r="F117" s="220"/>
      <c r="G117" s="220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10"/>
      <c r="AA117" s="210"/>
      <c r="AB117" s="210"/>
      <c r="AC117" s="210"/>
      <c r="AD117" s="210"/>
      <c r="AE117" s="210"/>
      <c r="AF117" s="210"/>
      <c r="AG117" s="210" t="s">
        <v>176</v>
      </c>
      <c r="AH117" s="210">
        <v>5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36">
        <v>35</v>
      </c>
      <c r="B118" s="237" t="s">
        <v>798</v>
      </c>
      <c r="C118" s="248" t="s">
        <v>799</v>
      </c>
      <c r="D118" s="238" t="s">
        <v>167</v>
      </c>
      <c r="E118" s="239">
        <v>140.21984</v>
      </c>
      <c r="F118" s="240"/>
      <c r="G118" s="241">
        <f>ROUND(E118*F118,2)</f>
        <v>0</v>
      </c>
      <c r="H118" s="240"/>
      <c r="I118" s="241">
        <f>ROUND(E118*H118,2)</f>
        <v>0</v>
      </c>
      <c r="J118" s="240"/>
      <c r="K118" s="241">
        <f>ROUND(E118*J118,2)</f>
        <v>0</v>
      </c>
      <c r="L118" s="241">
        <v>21</v>
      </c>
      <c r="M118" s="241">
        <f>G118*(1+L118/100)</f>
        <v>0</v>
      </c>
      <c r="N118" s="239">
        <v>0</v>
      </c>
      <c r="O118" s="239">
        <f>ROUND(E118*N118,2)</f>
        <v>0</v>
      </c>
      <c r="P118" s="239">
        <v>2.0999999999999999E-3</v>
      </c>
      <c r="Q118" s="239">
        <f>ROUND(E118*P118,2)</f>
        <v>0.28999999999999998</v>
      </c>
      <c r="R118" s="241" t="s">
        <v>794</v>
      </c>
      <c r="S118" s="241" t="s">
        <v>169</v>
      </c>
      <c r="T118" s="242" t="s">
        <v>169</v>
      </c>
      <c r="U118" s="220">
        <v>0.2</v>
      </c>
      <c r="V118" s="220">
        <f>ROUND(E118*U118,2)</f>
        <v>28.04</v>
      </c>
      <c r="W118" s="220"/>
      <c r="X118" s="220" t="s">
        <v>170</v>
      </c>
      <c r="Y118" s="220" t="s">
        <v>171</v>
      </c>
      <c r="Z118" s="210"/>
      <c r="AA118" s="210"/>
      <c r="AB118" s="210"/>
      <c r="AC118" s="210"/>
      <c r="AD118" s="210"/>
      <c r="AE118" s="210"/>
      <c r="AF118" s="210"/>
      <c r="AG118" s="210" t="s">
        <v>172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2">
      <c r="A119" s="217"/>
      <c r="B119" s="218"/>
      <c r="C119" s="250" t="s">
        <v>800</v>
      </c>
      <c r="D119" s="224"/>
      <c r="E119" s="225">
        <v>140.21984</v>
      </c>
      <c r="F119" s="220"/>
      <c r="G119" s="220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176</v>
      </c>
      <c r="AH119" s="210">
        <v>5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ht="22.5" outlineLevel="1" x14ac:dyDescent="0.2">
      <c r="A120" s="236">
        <v>36</v>
      </c>
      <c r="B120" s="237" t="s">
        <v>801</v>
      </c>
      <c r="C120" s="248" t="s">
        <v>802</v>
      </c>
      <c r="D120" s="238" t="s">
        <v>302</v>
      </c>
      <c r="E120" s="239">
        <v>26</v>
      </c>
      <c r="F120" s="240"/>
      <c r="G120" s="241">
        <f>ROUND(E120*F120,2)</f>
        <v>0</v>
      </c>
      <c r="H120" s="240"/>
      <c r="I120" s="241">
        <f>ROUND(E120*H120,2)</f>
        <v>0</v>
      </c>
      <c r="J120" s="240"/>
      <c r="K120" s="241">
        <f>ROUND(E120*J120,2)</f>
        <v>0</v>
      </c>
      <c r="L120" s="241">
        <v>21</v>
      </c>
      <c r="M120" s="241">
        <f>G120*(1+L120/100)</f>
        <v>0</v>
      </c>
      <c r="N120" s="239">
        <v>0</v>
      </c>
      <c r="O120" s="239">
        <f>ROUND(E120*N120,2)</f>
        <v>0</v>
      </c>
      <c r="P120" s="239">
        <v>0</v>
      </c>
      <c r="Q120" s="239">
        <f>ROUND(E120*P120,2)</f>
        <v>0</v>
      </c>
      <c r="R120" s="241" t="s">
        <v>794</v>
      </c>
      <c r="S120" s="241" t="s">
        <v>169</v>
      </c>
      <c r="T120" s="242" t="s">
        <v>169</v>
      </c>
      <c r="U120" s="220">
        <v>0.5</v>
      </c>
      <c r="V120" s="220">
        <f>ROUND(E120*U120,2)</f>
        <v>13</v>
      </c>
      <c r="W120" s="220"/>
      <c r="X120" s="220" t="s">
        <v>170</v>
      </c>
      <c r="Y120" s="220" t="s">
        <v>171</v>
      </c>
      <c r="Z120" s="210"/>
      <c r="AA120" s="210"/>
      <c r="AB120" s="210"/>
      <c r="AC120" s="210"/>
      <c r="AD120" s="210"/>
      <c r="AE120" s="210"/>
      <c r="AF120" s="210"/>
      <c r="AG120" s="210" t="s">
        <v>172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">
      <c r="A121" s="217"/>
      <c r="B121" s="218"/>
      <c r="C121" s="250" t="s">
        <v>803</v>
      </c>
      <c r="D121" s="224"/>
      <c r="E121" s="225">
        <v>26</v>
      </c>
      <c r="F121" s="220"/>
      <c r="G121" s="220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176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36">
        <v>37</v>
      </c>
      <c r="B122" s="237" t="s">
        <v>804</v>
      </c>
      <c r="C122" s="248" t="s">
        <v>805</v>
      </c>
      <c r="D122" s="238" t="s">
        <v>199</v>
      </c>
      <c r="E122" s="239">
        <v>1.9</v>
      </c>
      <c r="F122" s="240"/>
      <c r="G122" s="241">
        <f>ROUND(E122*F122,2)</f>
        <v>0</v>
      </c>
      <c r="H122" s="240"/>
      <c r="I122" s="241">
        <f>ROUND(E122*H122,2)</f>
        <v>0</v>
      </c>
      <c r="J122" s="240"/>
      <c r="K122" s="241">
        <f>ROUND(E122*J122,2)</f>
        <v>0</v>
      </c>
      <c r="L122" s="241">
        <v>21</v>
      </c>
      <c r="M122" s="241">
        <f>G122*(1+L122/100)</f>
        <v>0</v>
      </c>
      <c r="N122" s="239">
        <v>1E-3</v>
      </c>
      <c r="O122" s="239">
        <f>ROUND(E122*N122,2)</f>
        <v>0</v>
      </c>
      <c r="P122" s="239">
        <v>0</v>
      </c>
      <c r="Q122" s="239">
        <f>ROUND(E122*P122,2)</f>
        <v>0</v>
      </c>
      <c r="R122" s="241"/>
      <c r="S122" s="241" t="s">
        <v>321</v>
      </c>
      <c r="T122" s="242" t="s">
        <v>322</v>
      </c>
      <c r="U122" s="220">
        <v>0</v>
      </c>
      <c r="V122" s="220">
        <f>ROUND(E122*U122,2)</f>
        <v>0</v>
      </c>
      <c r="W122" s="220"/>
      <c r="X122" s="220" t="s">
        <v>170</v>
      </c>
      <c r="Y122" s="220" t="s">
        <v>171</v>
      </c>
      <c r="Z122" s="210"/>
      <c r="AA122" s="210"/>
      <c r="AB122" s="210"/>
      <c r="AC122" s="210"/>
      <c r="AD122" s="210"/>
      <c r="AE122" s="210"/>
      <c r="AF122" s="210"/>
      <c r="AG122" s="210" t="s">
        <v>172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17"/>
      <c r="B123" s="218"/>
      <c r="C123" s="249" t="s">
        <v>709</v>
      </c>
      <c r="D123" s="243"/>
      <c r="E123" s="243"/>
      <c r="F123" s="243"/>
      <c r="G123" s="243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174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">
      <c r="A124" s="217"/>
      <c r="B124" s="218"/>
      <c r="C124" s="250" t="s">
        <v>806</v>
      </c>
      <c r="D124" s="224"/>
      <c r="E124" s="225">
        <v>1.9</v>
      </c>
      <c r="F124" s="220"/>
      <c r="G124" s="220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176</v>
      </c>
      <c r="AH124" s="210">
        <v>5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36">
        <v>38</v>
      </c>
      <c r="B125" s="237" t="s">
        <v>807</v>
      </c>
      <c r="C125" s="248" t="s">
        <v>808</v>
      </c>
      <c r="D125" s="238" t="s">
        <v>199</v>
      </c>
      <c r="E125" s="239">
        <v>17.2</v>
      </c>
      <c r="F125" s="240"/>
      <c r="G125" s="241">
        <f>ROUND(E125*F125,2)</f>
        <v>0</v>
      </c>
      <c r="H125" s="240"/>
      <c r="I125" s="241">
        <f>ROUND(E125*H125,2)</f>
        <v>0</v>
      </c>
      <c r="J125" s="240"/>
      <c r="K125" s="241">
        <f>ROUND(E125*J125,2)</f>
        <v>0</v>
      </c>
      <c r="L125" s="241">
        <v>21</v>
      </c>
      <c r="M125" s="241">
        <f>G125*(1+L125/100)</f>
        <v>0</v>
      </c>
      <c r="N125" s="239">
        <v>1E-3</v>
      </c>
      <c r="O125" s="239">
        <f>ROUND(E125*N125,2)</f>
        <v>0.02</v>
      </c>
      <c r="P125" s="239">
        <v>0</v>
      </c>
      <c r="Q125" s="239">
        <f>ROUND(E125*P125,2)</f>
        <v>0</v>
      </c>
      <c r="R125" s="241"/>
      <c r="S125" s="241" t="s">
        <v>321</v>
      </c>
      <c r="T125" s="242" t="s">
        <v>322</v>
      </c>
      <c r="U125" s="220">
        <v>0</v>
      </c>
      <c r="V125" s="220">
        <f>ROUND(E125*U125,2)</f>
        <v>0</v>
      </c>
      <c r="W125" s="220"/>
      <c r="X125" s="220" t="s">
        <v>170</v>
      </c>
      <c r="Y125" s="220" t="s">
        <v>171</v>
      </c>
      <c r="Z125" s="210"/>
      <c r="AA125" s="210"/>
      <c r="AB125" s="210"/>
      <c r="AC125" s="210"/>
      <c r="AD125" s="210"/>
      <c r="AE125" s="210"/>
      <c r="AF125" s="210"/>
      <c r="AG125" s="210" t="s">
        <v>172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17"/>
      <c r="B126" s="218"/>
      <c r="C126" s="249" t="s">
        <v>709</v>
      </c>
      <c r="D126" s="243"/>
      <c r="E126" s="243"/>
      <c r="F126" s="243"/>
      <c r="G126" s="243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10"/>
      <c r="AA126" s="210"/>
      <c r="AB126" s="210"/>
      <c r="AC126" s="210"/>
      <c r="AD126" s="210"/>
      <c r="AE126" s="210"/>
      <c r="AF126" s="210"/>
      <c r="AG126" s="210" t="s">
        <v>174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2">
      <c r="A127" s="217"/>
      <c r="B127" s="218"/>
      <c r="C127" s="250" t="s">
        <v>809</v>
      </c>
      <c r="D127" s="224"/>
      <c r="E127" s="225">
        <v>17.2</v>
      </c>
      <c r="F127" s="220"/>
      <c r="G127" s="220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10"/>
      <c r="AA127" s="210"/>
      <c r="AB127" s="210"/>
      <c r="AC127" s="210"/>
      <c r="AD127" s="210"/>
      <c r="AE127" s="210"/>
      <c r="AF127" s="210"/>
      <c r="AG127" s="210" t="s">
        <v>176</v>
      </c>
      <c r="AH127" s="210">
        <v>5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36">
        <v>39</v>
      </c>
      <c r="B128" s="237" t="s">
        <v>810</v>
      </c>
      <c r="C128" s="248" t="s">
        <v>811</v>
      </c>
      <c r="D128" s="238" t="s">
        <v>199</v>
      </c>
      <c r="E128" s="239">
        <v>7.1</v>
      </c>
      <c r="F128" s="240"/>
      <c r="G128" s="241">
        <f>ROUND(E128*F128,2)</f>
        <v>0</v>
      </c>
      <c r="H128" s="240"/>
      <c r="I128" s="241">
        <f>ROUND(E128*H128,2)</f>
        <v>0</v>
      </c>
      <c r="J128" s="240"/>
      <c r="K128" s="241">
        <f>ROUND(E128*J128,2)</f>
        <v>0</v>
      </c>
      <c r="L128" s="241">
        <v>21</v>
      </c>
      <c r="M128" s="241">
        <f>G128*(1+L128/100)</f>
        <v>0</v>
      </c>
      <c r="N128" s="239">
        <v>1E-3</v>
      </c>
      <c r="O128" s="239">
        <f>ROUND(E128*N128,2)</f>
        <v>0.01</v>
      </c>
      <c r="P128" s="239">
        <v>0</v>
      </c>
      <c r="Q128" s="239">
        <f>ROUND(E128*P128,2)</f>
        <v>0</v>
      </c>
      <c r="R128" s="241"/>
      <c r="S128" s="241" t="s">
        <v>321</v>
      </c>
      <c r="T128" s="242" t="s">
        <v>322</v>
      </c>
      <c r="U128" s="220">
        <v>0</v>
      </c>
      <c r="V128" s="220">
        <f>ROUND(E128*U128,2)</f>
        <v>0</v>
      </c>
      <c r="W128" s="220"/>
      <c r="X128" s="220" t="s">
        <v>170</v>
      </c>
      <c r="Y128" s="220" t="s">
        <v>171</v>
      </c>
      <c r="Z128" s="210"/>
      <c r="AA128" s="210"/>
      <c r="AB128" s="210"/>
      <c r="AC128" s="210"/>
      <c r="AD128" s="210"/>
      <c r="AE128" s="210"/>
      <c r="AF128" s="210"/>
      <c r="AG128" s="210" t="s">
        <v>172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2" x14ac:dyDescent="0.2">
      <c r="A129" s="217"/>
      <c r="B129" s="218"/>
      <c r="C129" s="249" t="s">
        <v>709</v>
      </c>
      <c r="D129" s="243"/>
      <c r="E129" s="243"/>
      <c r="F129" s="243"/>
      <c r="G129" s="243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10"/>
      <c r="AA129" s="210"/>
      <c r="AB129" s="210"/>
      <c r="AC129" s="210"/>
      <c r="AD129" s="210"/>
      <c r="AE129" s="210"/>
      <c r="AF129" s="210"/>
      <c r="AG129" s="210" t="s">
        <v>174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17"/>
      <c r="B130" s="218"/>
      <c r="C130" s="250" t="s">
        <v>812</v>
      </c>
      <c r="D130" s="224"/>
      <c r="E130" s="225">
        <v>7.1</v>
      </c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176</v>
      </c>
      <c r="AH130" s="210">
        <v>5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36">
        <v>40</v>
      </c>
      <c r="B131" s="237" t="s">
        <v>813</v>
      </c>
      <c r="C131" s="248" t="s">
        <v>814</v>
      </c>
      <c r="D131" s="238" t="s">
        <v>199</v>
      </c>
      <c r="E131" s="239">
        <v>5.6</v>
      </c>
      <c r="F131" s="240"/>
      <c r="G131" s="241">
        <f>ROUND(E131*F131,2)</f>
        <v>0</v>
      </c>
      <c r="H131" s="240"/>
      <c r="I131" s="241">
        <f>ROUND(E131*H131,2)</f>
        <v>0</v>
      </c>
      <c r="J131" s="240"/>
      <c r="K131" s="241">
        <f>ROUND(E131*J131,2)</f>
        <v>0</v>
      </c>
      <c r="L131" s="241">
        <v>21</v>
      </c>
      <c r="M131" s="241">
        <f>G131*(1+L131/100)</f>
        <v>0</v>
      </c>
      <c r="N131" s="239">
        <v>1E-3</v>
      </c>
      <c r="O131" s="239">
        <f>ROUND(E131*N131,2)</f>
        <v>0.01</v>
      </c>
      <c r="P131" s="239">
        <v>0</v>
      </c>
      <c r="Q131" s="239">
        <f>ROUND(E131*P131,2)</f>
        <v>0</v>
      </c>
      <c r="R131" s="241"/>
      <c r="S131" s="241" t="s">
        <v>321</v>
      </c>
      <c r="T131" s="242" t="s">
        <v>322</v>
      </c>
      <c r="U131" s="220">
        <v>0</v>
      </c>
      <c r="V131" s="220">
        <f>ROUND(E131*U131,2)</f>
        <v>0</v>
      </c>
      <c r="W131" s="220"/>
      <c r="X131" s="220" t="s">
        <v>170</v>
      </c>
      <c r="Y131" s="220" t="s">
        <v>171</v>
      </c>
      <c r="Z131" s="210"/>
      <c r="AA131" s="210"/>
      <c r="AB131" s="210"/>
      <c r="AC131" s="210"/>
      <c r="AD131" s="210"/>
      <c r="AE131" s="210"/>
      <c r="AF131" s="210"/>
      <c r="AG131" s="210" t="s">
        <v>172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17"/>
      <c r="B132" s="218"/>
      <c r="C132" s="249" t="s">
        <v>709</v>
      </c>
      <c r="D132" s="243"/>
      <c r="E132" s="243"/>
      <c r="F132" s="243"/>
      <c r="G132" s="243"/>
      <c r="H132" s="220"/>
      <c r="I132" s="220"/>
      <c r="J132" s="220"/>
      <c r="K132" s="220"/>
      <c r="L132" s="220"/>
      <c r="M132" s="220"/>
      <c r="N132" s="219"/>
      <c r="O132" s="219"/>
      <c r="P132" s="219"/>
      <c r="Q132" s="219"/>
      <c r="R132" s="220"/>
      <c r="S132" s="220"/>
      <c r="T132" s="220"/>
      <c r="U132" s="220"/>
      <c r="V132" s="220"/>
      <c r="W132" s="220"/>
      <c r="X132" s="220"/>
      <c r="Y132" s="220"/>
      <c r="Z132" s="210"/>
      <c r="AA132" s="210"/>
      <c r="AB132" s="210"/>
      <c r="AC132" s="210"/>
      <c r="AD132" s="210"/>
      <c r="AE132" s="210"/>
      <c r="AF132" s="210"/>
      <c r="AG132" s="210" t="s">
        <v>174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17"/>
      <c r="B133" s="218"/>
      <c r="C133" s="250" t="s">
        <v>815</v>
      </c>
      <c r="D133" s="224"/>
      <c r="E133" s="225">
        <v>5.6</v>
      </c>
      <c r="F133" s="220"/>
      <c r="G133" s="220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176</v>
      </c>
      <c r="AH133" s="210">
        <v>5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2">
      <c r="A134" s="236">
        <v>41</v>
      </c>
      <c r="B134" s="237" t="s">
        <v>816</v>
      </c>
      <c r="C134" s="248" t="s">
        <v>817</v>
      </c>
      <c r="D134" s="238" t="s">
        <v>199</v>
      </c>
      <c r="E134" s="239">
        <v>52.9</v>
      </c>
      <c r="F134" s="240"/>
      <c r="G134" s="241">
        <f>ROUND(E134*F134,2)</f>
        <v>0</v>
      </c>
      <c r="H134" s="240"/>
      <c r="I134" s="241">
        <f>ROUND(E134*H134,2)</f>
        <v>0</v>
      </c>
      <c r="J134" s="240"/>
      <c r="K134" s="241">
        <f>ROUND(E134*J134,2)</f>
        <v>0</v>
      </c>
      <c r="L134" s="241">
        <v>21</v>
      </c>
      <c r="M134" s="241">
        <f>G134*(1+L134/100)</f>
        <v>0</v>
      </c>
      <c r="N134" s="239">
        <v>2E-3</v>
      </c>
      <c r="O134" s="239">
        <f>ROUND(E134*N134,2)</f>
        <v>0.11</v>
      </c>
      <c r="P134" s="239">
        <v>0</v>
      </c>
      <c r="Q134" s="239">
        <f>ROUND(E134*P134,2)</f>
        <v>0</v>
      </c>
      <c r="R134" s="241"/>
      <c r="S134" s="241" t="s">
        <v>321</v>
      </c>
      <c r="T134" s="242" t="s">
        <v>322</v>
      </c>
      <c r="U134" s="220">
        <v>0</v>
      </c>
      <c r="V134" s="220">
        <f>ROUND(E134*U134,2)</f>
        <v>0</v>
      </c>
      <c r="W134" s="220"/>
      <c r="X134" s="220" t="s">
        <v>170</v>
      </c>
      <c r="Y134" s="220" t="s">
        <v>171</v>
      </c>
      <c r="Z134" s="210"/>
      <c r="AA134" s="210"/>
      <c r="AB134" s="210"/>
      <c r="AC134" s="210"/>
      <c r="AD134" s="210"/>
      <c r="AE134" s="210"/>
      <c r="AF134" s="210"/>
      <c r="AG134" s="210" t="s">
        <v>172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17"/>
      <c r="B135" s="218"/>
      <c r="C135" s="249" t="s">
        <v>709</v>
      </c>
      <c r="D135" s="243"/>
      <c r="E135" s="243"/>
      <c r="F135" s="243"/>
      <c r="G135" s="243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174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2" x14ac:dyDescent="0.2">
      <c r="A136" s="217"/>
      <c r="B136" s="218"/>
      <c r="C136" s="250" t="s">
        <v>818</v>
      </c>
      <c r="D136" s="224"/>
      <c r="E136" s="225">
        <v>52.9</v>
      </c>
      <c r="F136" s="220"/>
      <c r="G136" s="220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10"/>
      <c r="AA136" s="210"/>
      <c r="AB136" s="210"/>
      <c r="AC136" s="210"/>
      <c r="AD136" s="210"/>
      <c r="AE136" s="210"/>
      <c r="AF136" s="210"/>
      <c r="AG136" s="210" t="s">
        <v>176</v>
      </c>
      <c r="AH136" s="210">
        <v>5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36">
        <v>42</v>
      </c>
      <c r="B137" s="237" t="s">
        <v>819</v>
      </c>
      <c r="C137" s="248" t="s">
        <v>820</v>
      </c>
      <c r="D137" s="238" t="s">
        <v>199</v>
      </c>
      <c r="E137" s="239">
        <v>108.6</v>
      </c>
      <c r="F137" s="240"/>
      <c r="G137" s="241">
        <f>ROUND(E137*F137,2)</f>
        <v>0</v>
      </c>
      <c r="H137" s="240"/>
      <c r="I137" s="241">
        <f>ROUND(E137*H137,2)</f>
        <v>0</v>
      </c>
      <c r="J137" s="240"/>
      <c r="K137" s="241">
        <f>ROUND(E137*J137,2)</f>
        <v>0</v>
      </c>
      <c r="L137" s="241">
        <v>21</v>
      </c>
      <c r="M137" s="241">
        <f>G137*(1+L137/100)</f>
        <v>0</v>
      </c>
      <c r="N137" s="239">
        <v>0</v>
      </c>
      <c r="O137" s="239">
        <f>ROUND(E137*N137,2)</f>
        <v>0</v>
      </c>
      <c r="P137" s="239">
        <v>0</v>
      </c>
      <c r="Q137" s="239">
        <f>ROUND(E137*P137,2)</f>
        <v>0</v>
      </c>
      <c r="R137" s="241"/>
      <c r="S137" s="241" t="s">
        <v>321</v>
      </c>
      <c r="T137" s="242" t="s">
        <v>322</v>
      </c>
      <c r="U137" s="220">
        <v>0</v>
      </c>
      <c r="V137" s="220">
        <f>ROUND(E137*U137,2)</f>
        <v>0</v>
      </c>
      <c r="W137" s="220"/>
      <c r="X137" s="220" t="s">
        <v>170</v>
      </c>
      <c r="Y137" s="220" t="s">
        <v>171</v>
      </c>
      <c r="Z137" s="210"/>
      <c r="AA137" s="210"/>
      <c r="AB137" s="210"/>
      <c r="AC137" s="210"/>
      <c r="AD137" s="210"/>
      <c r="AE137" s="210"/>
      <c r="AF137" s="210"/>
      <c r="AG137" s="210" t="s">
        <v>172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17"/>
      <c r="B138" s="218"/>
      <c r="C138" s="249" t="s">
        <v>709</v>
      </c>
      <c r="D138" s="243"/>
      <c r="E138" s="243"/>
      <c r="F138" s="243"/>
      <c r="G138" s="243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10"/>
      <c r="AA138" s="210"/>
      <c r="AB138" s="210"/>
      <c r="AC138" s="210"/>
      <c r="AD138" s="210"/>
      <c r="AE138" s="210"/>
      <c r="AF138" s="210"/>
      <c r="AG138" s="210" t="s">
        <v>174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17"/>
      <c r="B139" s="218"/>
      <c r="C139" s="250" t="s">
        <v>821</v>
      </c>
      <c r="D139" s="224"/>
      <c r="E139" s="225">
        <v>108.6</v>
      </c>
      <c r="F139" s="220"/>
      <c r="G139" s="220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10"/>
      <c r="AA139" s="210"/>
      <c r="AB139" s="210"/>
      <c r="AC139" s="210"/>
      <c r="AD139" s="210"/>
      <c r="AE139" s="210"/>
      <c r="AF139" s="210"/>
      <c r="AG139" s="210" t="s">
        <v>176</v>
      </c>
      <c r="AH139" s="210">
        <v>5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36">
        <v>43</v>
      </c>
      <c r="B140" s="237" t="s">
        <v>822</v>
      </c>
      <c r="C140" s="248" t="s">
        <v>823</v>
      </c>
      <c r="D140" s="238" t="s">
        <v>332</v>
      </c>
      <c r="E140" s="239">
        <v>0.1376</v>
      </c>
      <c r="F140" s="240"/>
      <c r="G140" s="241">
        <f>ROUND(E140*F140,2)</f>
        <v>0</v>
      </c>
      <c r="H140" s="240"/>
      <c r="I140" s="241">
        <f>ROUND(E140*H140,2)</f>
        <v>0</v>
      </c>
      <c r="J140" s="240"/>
      <c r="K140" s="241">
        <f>ROUND(E140*J140,2)</f>
        <v>0</v>
      </c>
      <c r="L140" s="241">
        <v>21</v>
      </c>
      <c r="M140" s="241">
        <f>G140*(1+L140/100)</f>
        <v>0</v>
      </c>
      <c r="N140" s="239">
        <v>0</v>
      </c>
      <c r="O140" s="239">
        <f>ROUND(E140*N140,2)</f>
        <v>0</v>
      </c>
      <c r="P140" s="239">
        <v>0</v>
      </c>
      <c r="Q140" s="239">
        <f>ROUND(E140*P140,2)</f>
        <v>0</v>
      </c>
      <c r="R140" s="241" t="s">
        <v>794</v>
      </c>
      <c r="S140" s="241" t="s">
        <v>169</v>
      </c>
      <c r="T140" s="242" t="s">
        <v>169</v>
      </c>
      <c r="U140" s="220">
        <v>1.74</v>
      </c>
      <c r="V140" s="220">
        <f>ROUND(E140*U140,2)</f>
        <v>0.24</v>
      </c>
      <c r="W140" s="220"/>
      <c r="X140" s="220" t="s">
        <v>598</v>
      </c>
      <c r="Y140" s="220" t="s">
        <v>171</v>
      </c>
      <c r="Z140" s="210"/>
      <c r="AA140" s="210"/>
      <c r="AB140" s="210"/>
      <c r="AC140" s="210"/>
      <c r="AD140" s="210"/>
      <c r="AE140" s="210"/>
      <c r="AF140" s="210"/>
      <c r="AG140" s="210" t="s">
        <v>599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">
      <c r="A141" s="217"/>
      <c r="B141" s="218"/>
      <c r="C141" s="251" t="s">
        <v>600</v>
      </c>
      <c r="D141" s="245"/>
      <c r="E141" s="245"/>
      <c r="F141" s="245"/>
      <c r="G141" s="245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10"/>
      <c r="AA141" s="210"/>
      <c r="AB141" s="210"/>
      <c r="AC141" s="210"/>
      <c r="AD141" s="210"/>
      <c r="AE141" s="210"/>
      <c r="AF141" s="210"/>
      <c r="AG141" s="210" t="s">
        <v>190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ht="22.5" outlineLevel="1" x14ac:dyDescent="0.2">
      <c r="A142" s="236">
        <v>44</v>
      </c>
      <c r="B142" s="237" t="s">
        <v>824</v>
      </c>
      <c r="C142" s="248" t="s">
        <v>825</v>
      </c>
      <c r="D142" s="238" t="s">
        <v>332</v>
      </c>
      <c r="E142" s="239">
        <v>0.1376</v>
      </c>
      <c r="F142" s="240"/>
      <c r="G142" s="241">
        <f>ROUND(E142*F142,2)</f>
        <v>0</v>
      </c>
      <c r="H142" s="240"/>
      <c r="I142" s="241">
        <f>ROUND(E142*H142,2)</f>
        <v>0</v>
      </c>
      <c r="J142" s="240"/>
      <c r="K142" s="241">
        <f>ROUND(E142*J142,2)</f>
        <v>0</v>
      </c>
      <c r="L142" s="241">
        <v>21</v>
      </c>
      <c r="M142" s="241">
        <f>G142*(1+L142/100)</f>
        <v>0</v>
      </c>
      <c r="N142" s="239">
        <v>0</v>
      </c>
      <c r="O142" s="239">
        <f>ROUND(E142*N142,2)</f>
        <v>0</v>
      </c>
      <c r="P142" s="239">
        <v>0</v>
      </c>
      <c r="Q142" s="239">
        <f>ROUND(E142*P142,2)</f>
        <v>0</v>
      </c>
      <c r="R142" s="241" t="s">
        <v>794</v>
      </c>
      <c r="S142" s="241" t="s">
        <v>169</v>
      </c>
      <c r="T142" s="242" t="s">
        <v>169</v>
      </c>
      <c r="U142" s="220">
        <v>1.282</v>
      </c>
      <c r="V142" s="220">
        <f>ROUND(E142*U142,2)</f>
        <v>0.18</v>
      </c>
      <c r="W142" s="220"/>
      <c r="X142" s="220" t="s">
        <v>598</v>
      </c>
      <c r="Y142" s="220" t="s">
        <v>171</v>
      </c>
      <c r="Z142" s="210"/>
      <c r="AA142" s="210"/>
      <c r="AB142" s="210"/>
      <c r="AC142" s="210"/>
      <c r="AD142" s="210"/>
      <c r="AE142" s="210"/>
      <c r="AF142" s="210"/>
      <c r="AG142" s="210" t="s">
        <v>599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2">
      <c r="A143" s="217"/>
      <c r="B143" s="218"/>
      <c r="C143" s="251" t="s">
        <v>600</v>
      </c>
      <c r="D143" s="245"/>
      <c r="E143" s="245"/>
      <c r="F143" s="245"/>
      <c r="G143" s="245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10"/>
      <c r="AA143" s="210"/>
      <c r="AB143" s="210"/>
      <c r="AC143" s="210"/>
      <c r="AD143" s="210"/>
      <c r="AE143" s="210"/>
      <c r="AF143" s="210"/>
      <c r="AG143" s="210" t="s">
        <v>190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x14ac:dyDescent="0.2">
      <c r="A144" s="229" t="s">
        <v>163</v>
      </c>
      <c r="B144" s="230" t="s">
        <v>104</v>
      </c>
      <c r="C144" s="247" t="s">
        <v>105</v>
      </c>
      <c r="D144" s="231"/>
      <c r="E144" s="232"/>
      <c r="F144" s="233"/>
      <c r="G144" s="233">
        <f>SUMIF(AG145:AG223,"&lt;&gt;NOR",G145:G223)</f>
        <v>0</v>
      </c>
      <c r="H144" s="233"/>
      <c r="I144" s="233">
        <f>SUM(I145:I223)</f>
        <v>0</v>
      </c>
      <c r="J144" s="233"/>
      <c r="K144" s="233">
        <f>SUM(K145:K223)</f>
        <v>0</v>
      </c>
      <c r="L144" s="233"/>
      <c r="M144" s="233">
        <f>SUM(M145:M223)</f>
        <v>0</v>
      </c>
      <c r="N144" s="232"/>
      <c r="O144" s="232">
        <f>SUM(O145:O223)</f>
        <v>0.08</v>
      </c>
      <c r="P144" s="232"/>
      <c r="Q144" s="232">
        <f>SUM(Q145:Q223)</f>
        <v>0.08</v>
      </c>
      <c r="R144" s="233"/>
      <c r="S144" s="233"/>
      <c r="T144" s="234"/>
      <c r="U144" s="228"/>
      <c r="V144" s="228">
        <f>SUM(V145:V223)</f>
        <v>116.52000000000001</v>
      </c>
      <c r="W144" s="228"/>
      <c r="X144" s="228"/>
      <c r="Y144" s="228"/>
      <c r="AG144" t="s">
        <v>164</v>
      </c>
    </row>
    <row r="145" spans="1:60" outlineLevel="1" x14ac:dyDescent="0.2">
      <c r="A145" s="236">
        <v>45</v>
      </c>
      <c r="B145" s="237" t="s">
        <v>826</v>
      </c>
      <c r="C145" s="248" t="s">
        <v>827</v>
      </c>
      <c r="D145" s="238" t="s">
        <v>199</v>
      </c>
      <c r="E145" s="239">
        <v>279.10000000000002</v>
      </c>
      <c r="F145" s="240"/>
      <c r="G145" s="241">
        <f>ROUND(E145*F145,2)</f>
        <v>0</v>
      </c>
      <c r="H145" s="240"/>
      <c r="I145" s="241">
        <f>ROUND(E145*H145,2)</f>
        <v>0</v>
      </c>
      <c r="J145" s="240"/>
      <c r="K145" s="241">
        <f>ROUND(E145*J145,2)</f>
        <v>0</v>
      </c>
      <c r="L145" s="241">
        <v>21</v>
      </c>
      <c r="M145" s="241">
        <f>G145*(1+L145/100)</f>
        <v>0</v>
      </c>
      <c r="N145" s="239">
        <v>0</v>
      </c>
      <c r="O145" s="239">
        <f>ROUND(E145*N145,2)</f>
        <v>0</v>
      </c>
      <c r="P145" s="239">
        <v>2.7999999999999998E-4</v>
      </c>
      <c r="Q145" s="239">
        <f>ROUND(E145*P145,2)</f>
        <v>0.08</v>
      </c>
      <c r="R145" s="241" t="s">
        <v>828</v>
      </c>
      <c r="S145" s="241" t="s">
        <v>169</v>
      </c>
      <c r="T145" s="242" t="s">
        <v>169</v>
      </c>
      <c r="U145" s="220">
        <v>5.1999999999999998E-2</v>
      </c>
      <c r="V145" s="220">
        <f>ROUND(E145*U145,2)</f>
        <v>14.51</v>
      </c>
      <c r="W145" s="220"/>
      <c r="X145" s="220" t="s">
        <v>170</v>
      </c>
      <c r="Y145" s="220" t="s">
        <v>171</v>
      </c>
      <c r="Z145" s="210"/>
      <c r="AA145" s="210"/>
      <c r="AB145" s="210"/>
      <c r="AC145" s="210"/>
      <c r="AD145" s="210"/>
      <c r="AE145" s="210"/>
      <c r="AF145" s="210"/>
      <c r="AG145" s="210" t="s">
        <v>172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2" x14ac:dyDescent="0.2">
      <c r="A146" s="217"/>
      <c r="B146" s="218"/>
      <c r="C146" s="250" t="s">
        <v>829</v>
      </c>
      <c r="D146" s="224"/>
      <c r="E146" s="225">
        <v>279.10000000000002</v>
      </c>
      <c r="F146" s="220"/>
      <c r="G146" s="220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176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ht="22.5" outlineLevel="1" x14ac:dyDescent="0.2">
      <c r="A147" s="236">
        <v>46</v>
      </c>
      <c r="B147" s="237" t="s">
        <v>830</v>
      </c>
      <c r="C147" s="248" t="s">
        <v>831</v>
      </c>
      <c r="D147" s="238" t="s">
        <v>199</v>
      </c>
      <c r="E147" s="239">
        <v>33.6</v>
      </c>
      <c r="F147" s="240"/>
      <c r="G147" s="241">
        <f>ROUND(E147*F147,2)</f>
        <v>0</v>
      </c>
      <c r="H147" s="240"/>
      <c r="I147" s="241">
        <f>ROUND(E147*H147,2)</f>
        <v>0</v>
      </c>
      <c r="J147" s="240"/>
      <c r="K147" s="241">
        <f>ROUND(E147*J147,2)</f>
        <v>0</v>
      </c>
      <c r="L147" s="241">
        <v>21</v>
      </c>
      <c r="M147" s="241">
        <f>G147*(1+L147/100)</f>
        <v>0</v>
      </c>
      <c r="N147" s="239">
        <v>5.4000000000000001E-4</v>
      </c>
      <c r="O147" s="239">
        <f>ROUND(E147*N147,2)</f>
        <v>0.02</v>
      </c>
      <c r="P147" s="239">
        <v>0</v>
      </c>
      <c r="Q147" s="239">
        <f>ROUND(E147*P147,2)</f>
        <v>0</v>
      </c>
      <c r="R147" s="241" t="s">
        <v>828</v>
      </c>
      <c r="S147" s="241" t="s">
        <v>169</v>
      </c>
      <c r="T147" s="242" t="s">
        <v>169</v>
      </c>
      <c r="U147" s="220">
        <v>0.27889999999999998</v>
      </c>
      <c r="V147" s="220">
        <f>ROUND(E147*U147,2)</f>
        <v>9.3699999999999992</v>
      </c>
      <c r="W147" s="220"/>
      <c r="X147" s="220" t="s">
        <v>170</v>
      </c>
      <c r="Y147" s="220" t="s">
        <v>171</v>
      </c>
      <c r="Z147" s="210"/>
      <c r="AA147" s="210"/>
      <c r="AB147" s="210"/>
      <c r="AC147" s="210"/>
      <c r="AD147" s="210"/>
      <c r="AE147" s="210"/>
      <c r="AF147" s="210"/>
      <c r="AG147" s="210" t="s">
        <v>172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2">
      <c r="A148" s="217"/>
      <c r="B148" s="218"/>
      <c r="C148" s="251" t="s">
        <v>832</v>
      </c>
      <c r="D148" s="245"/>
      <c r="E148" s="245"/>
      <c r="F148" s="245"/>
      <c r="G148" s="245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10"/>
      <c r="AA148" s="210"/>
      <c r="AB148" s="210"/>
      <c r="AC148" s="210"/>
      <c r="AD148" s="210"/>
      <c r="AE148" s="210"/>
      <c r="AF148" s="210"/>
      <c r="AG148" s="210" t="s">
        <v>190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">
      <c r="A149" s="217"/>
      <c r="B149" s="218"/>
      <c r="C149" s="252" t="s">
        <v>833</v>
      </c>
      <c r="D149" s="246"/>
      <c r="E149" s="246"/>
      <c r="F149" s="246"/>
      <c r="G149" s="246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10"/>
      <c r="AA149" s="210"/>
      <c r="AB149" s="210"/>
      <c r="AC149" s="210"/>
      <c r="AD149" s="210"/>
      <c r="AE149" s="210"/>
      <c r="AF149" s="210"/>
      <c r="AG149" s="210" t="s">
        <v>174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">
      <c r="A150" s="217"/>
      <c r="B150" s="218"/>
      <c r="C150" s="252" t="s">
        <v>834</v>
      </c>
      <c r="D150" s="246"/>
      <c r="E150" s="246"/>
      <c r="F150" s="246"/>
      <c r="G150" s="246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10"/>
      <c r="AA150" s="210"/>
      <c r="AB150" s="210"/>
      <c r="AC150" s="210"/>
      <c r="AD150" s="210"/>
      <c r="AE150" s="210"/>
      <c r="AF150" s="210"/>
      <c r="AG150" s="210" t="s">
        <v>174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17"/>
      <c r="B151" s="218"/>
      <c r="C151" s="250" t="s">
        <v>835</v>
      </c>
      <c r="D151" s="224"/>
      <c r="E151" s="225">
        <v>33.6</v>
      </c>
      <c r="F151" s="220"/>
      <c r="G151" s="220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10"/>
      <c r="AA151" s="210"/>
      <c r="AB151" s="210"/>
      <c r="AC151" s="210"/>
      <c r="AD151" s="210"/>
      <c r="AE151" s="210"/>
      <c r="AF151" s="210"/>
      <c r="AG151" s="210" t="s">
        <v>176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ht="22.5" outlineLevel="1" x14ac:dyDescent="0.2">
      <c r="A152" s="236">
        <v>47</v>
      </c>
      <c r="B152" s="237" t="s">
        <v>836</v>
      </c>
      <c r="C152" s="248" t="s">
        <v>837</v>
      </c>
      <c r="D152" s="238" t="s">
        <v>199</v>
      </c>
      <c r="E152" s="239">
        <v>61.2</v>
      </c>
      <c r="F152" s="240"/>
      <c r="G152" s="241">
        <f>ROUND(E152*F152,2)</f>
        <v>0</v>
      </c>
      <c r="H152" s="240"/>
      <c r="I152" s="241">
        <f>ROUND(E152*H152,2)</f>
        <v>0</v>
      </c>
      <c r="J152" s="240"/>
      <c r="K152" s="241">
        <f>ROUND(E152*J152,2)</f>
        <v>0</v>
      </c>
      <c r="L152" s="241">
        <v>21</v>
      </c>
      <c r="M152" s="241">
        <f>G152*(1+L152/100)</f>
        <v>0</v>
      </c>
      <c r="N152" s="239">
        <v>7.1000000000000002E-4</v>
      </c>
      <c r="O152" s="239">
        <f>ROUND(E152*N152,2)</f>
        <v>0.04</v>
      </c>
      <c r="P152" s="239">
        <v>0</v>
      </c>
      <c r="Q152" s="239">
        <f>ROUND(E152*P152,2)</f>
        <v>0</v>
      </c>
      <c r="R152" s="241" t="s">
        <v>828</v>
      </c>
      <c r="S152" s="241" t="s">
        <v>169</v>
      </c>
      <c r="T152" s="242" t="s">
        <v>169</v>
      </c>
      <c r="U152" s="220">
        <v>0.33279999999999998</v>
      </c>
      <c r="V152" s="220">
        <f>ROUND(E152*U152,2)</f>
        <v>20.37</v>
      </c>
      <c r="W152" s="220"/>
      <c r="X152" s="220" t="s">
        <v>170</v>
      </c>
      <c r="Y152" s="220" t="s">
        <v>171</v>
      </c>
      <c r="Z152" s="210"/>
      <c r="AA152" s="210"/>
      <c r="AB152" s="210"/>
      <c r="AC152" s="210"/>
      <c r="AD152" s="210"/>
      <c r="AE152" s="210"/>
      <c r="AF152" s="210"/>
      <c r="AG152" s="210" t="s">
        <v>172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2" x14ac:dyDescent="0.2">
      <c r="A153" s="217"/>
      <c r="B153" s="218"/>
      <c r="C153" s="251" t="s">
        <v>832</v>
      </c>
      <c r="D153" s="245"/>
      <c r="E153" s="245"/>
      <c r="F153" s="245"/>
      <c r="G153" s="245"/>
      <c r="H153" s="220"/>
      <c r="I153" s="220"/>
      <c r="J153" s="220"/>
      <c r="K153" s="220"/>
      <c r="L153" s="220"/>
      <c r="M153" s="220"/>
      <c r="N153" s="219"/>
      <c r="O153" s="219"/>
      <c r="P153" s="219"/>
      <c r="Q153" s="219"/>
      <c r="R153" s="220"/>
      <c r="S153" s="220"/>
      <c r="T153" s="220"/>
      <c r="U153" s="220"/>
      <c r="V153" s="220"/>
      <c r="W153" s="220"/>
      <c r="X153" s="220"/>
      <c r="Y153" s="220"/>
      <c r="Z153" s="210"/>
      <c r="AA153" s="210"/>
      <c r="AB153" s="210"/>
      <c r="AC153" s="210"/>
      <c r="AD153" s="210"/>
      <c r="AE153" s="210"/>
      <c r="AF153" s="210"/>
      <c r="AG153" s="210" t="s">
        <v>190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">
      <c r="A154" s="217"/>
      <c r="B154" s="218"/>
      <c r="C154" s="252" t="s">
        <v>833</v>
      </c>
      <c r="D154" s="246"/>
      <c r="E154" s="246"/>
      <c r="F154" s="246"/>
      <c r="G154" s="246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10"/>
      <c r="AA154" s="210"/>
      <c r="AB154" s="210"/>
      <c r="AC154" s="210"/>
      <c r="AD154" s="210"/>
      <c r="AE154" s="210"/>
      <c r="AF154" s="210"/>
      <c r="AG154" s="210" t="s">
        <v>174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">
      <c r="A155" s="217"/>
      <c r="B155" s="218"/>
      <c r="C155" s="252" t="s">
        <v>834</v>
      </c>
      <c r="D155" s="246"/>
      <c r="E155" s="246"/>
      <c r="F155" s="246"/>
      <c r="G155" s="246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10"/>
      <c r="AA155" s="210"/>
      <c r="AB155" s="210"/>
      <c r="AC155" s="210"/>
      <c r="AD155" s="210"/>
      <c r="AE155" s="210"/>
      <c r="AF155" s="210"/>
      <c r="AG155" s="210" t="s">
        <v>174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">
      <c r="A156" s="217"/>
      <c r="B156" s="218"/>
      <c r="C156" s="250" t="s">
        <v>838</v>
      </c>
      <c r="D156" s="224"/>
      <c r="E156" s="225">
        <v>61.2</v>
      </c>
      <c r="F156" s="220"/>
      <c r="G156" s="220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10"/>
      <c r="AA156" s="210"/>
      <c r="AB156" s="210"/>
      <c r="AC156" s="210"/>
      <c r="AD156" s="210"/>
      <c r="AE156" s="210"/>
      <c r="AF156" s="210"/>
      <c r="AG156" s="210" t="s">
        <v>176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ht="33.75" outlineLevel="1" x14ac:dyDescent="0.2">
      <c r="A157" s="236">
        <v>48</v>
      </c>
      <c r="B157" s="237" t="s">
        <v>839</v>
      </c>
      <c r="C157" s="248" t="s">
        <v>840</v>
      </c>
      <c r="D157" s="238" t="s">
        <v>199</v>
      </c>
      <c r="E157" s="239">
        <v>25</v>
      </c>
      <c r="F157" s="240"/>
      <c r="G157" s="241">
        <f>ROUND(E157*F157,2)</f>
        <v>0</v>
      </c>
      <c r="H157" s="240"/>
      <c r="I157" s="241">
        <f>ROUND(E157*H157,2)</f>
        <v>0</v>
      </c>
      <c r="J157" s="240"/>
      <c r="K157" s="241">
        <f>ROUND(E157*J157,2)</f>
        <v>0</v>
      </c>
      <c r="L157" s="241">
        <v>21</v>
      </c>
      <c r="M157" s="241">
        <f>G157*(1+L157/100)</f>
        <v>0</v>
      </c>
      <c r="N157" s="239">
        <v>9.5E-4</v>
      </c>
      <c r="O157" s="239">
        <f>ROUND(E157*N157,2)</f>
        <v>0.02</v>
      </c>
      <c r="P157" s="239">
        <v>0</v>
      </c>
      <c r="Q157" s="239">
        <f>ROUND(E157*P157,2)</f>
        <v>0</v>
      </c>
      <c r="R157" s="241" t="s">
        <v>828</v>
      </c>
      <c r="S157" s="241" t="s">
        <v>169</v>
      </c>
      <c r="T157" s="242" t="s">
        <v>169</v>
      </c>
      <c r="U157" s="220">
        <v>0.38469999999999999</v>
      </c>
      <c r="V157" s="220">
        <f>ROUND(E157*U157,2)</f>
        <v>9.6199999999999992</v>
      </c>
      <c r="W157" s="220"/>
      <c r="X157" s="220" t="s">
        <v>170</v>
      </c>
      <c r="Y157" s="220" t="s">
        <v>171</v>
      </c>
      <c r="Z157" s="210"/>
      <c r="AA157" s="210"/>
      <c r="AB157" s="210"/>
      <c r="AC157" s="210"/>
      <c r="AD157" s="210"/>
      <c r="AE157" s="210"/>
      <c r="AF157" s="210"/>
      <c r="AG157" s="210" t="s">
        <v>172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17"/>
      <c r="B158" s="218"/>
      <c r="C158" s="251" t="s">
        <v>832</v>
      </c>
      <c r="D158" s="245"/>
      <c r="E158" s="245"/>
      <c r="F158" s="245"/>
      <c r="G158" s="245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10"/>
      <c r="AA158" s="210"/>
      <c r="AB158" s="210"/>
      <c r="AC158" s="210"/>
      <c r="AD158" s="210"/>
      <c r="AE158" s="210"/>
      <c r="AF158" s="210"/>
      <c r="AG158" s="210" t="s">
        <v>190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2" x14ac:dyDescent="0.2">
      <c r="A159" s="217"/>
      <c r="B159" s="218"/>
      <c r="C159" s="252" t="s">
        <v>833</v>
      </c>
      <c r="D159" s="246"/>
      <c r="E159" s="246"/>
      <c r="F159" s="246"/>
      <c r="G159" s="246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10"/>
      <c r="AA159" s="210"/>
      <c r="AB159" s="210"/>
      <c r="AC159" s="210"/>
      <c r="AD159" s="210"/>
      <c r="AE159" s="210"/>
      <c r="AF159" s="210"/>
      <c r="AG159" s="210" t="s">
        <v>174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3" x14ac:dyDescent="0.2">
      <c r="A160" s="217"/>
      <c r="B160" s="218"/>
      <c r="C160" s="252" t="s">
        <v>834</v>
      </c>
      <c r="D160" s="246"/>
      <c r="E160" s="246"/>
      <c r="F160" s="246"/>
      <c r="G160" s="246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10"/>
      <c r="AA160" s="210"/>
      <c r="AB160" s="210"/>
      <c r="AC160" s="210"/>
      <c r="AD160" s="210"/>
      <c r="AE160" s="210"/>
      <c r="AF160" s="210"/>
      <c r="AG160" s="210" t="s">
        <v>174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17"/>
      <c r="B161" s="218"/>
      <c r="C161" s="250" t="s">
        <v>841</v>
      </c>
      <c r="D161" s="224"/>
      <c r="E161" s="225">
        <v>25</v>
      </c>
      <c r="F161" s="220"/>
      <c r="G161" s="220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10"/>
      <c r="AA161" s="210"/>
      <c r="AB161" s="210"/>
      <c r="AC161" s="210"/>
      <c r="AD161" s="210"/>
      <c r="AE161" s="210"/>
      <c r="AF161" s="210"/>
      <c r="AG161" s="210" t="s">
        <v>176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ht="22.5" outlineLevel="1" x14ac:dyDescent="0.2">
      <c r="A162" s="236">
        <v>49</v>
      </c>
      <c r="B162" s="237" t="s">
        <v>842</v>
      </c>
      <c r="C162" s="248" t="s">
        <v>843</v>
      </c>
      <c r="D162" s="238" t="s">
        <v>199</v>
      </c>
      <c r="E162" s="239">
        <v>33.6</v>
      </c>
      <c r="F162" s="240"/>
      <c r="G162" s="241">
        <f>ROUND(E162*F162,2)</f>
        <v>0</v>
      </c>
      <c r="H162" s="240"/>
      <c r="I162" s="241">
        <f>ROUND(E162*H162,2)</f>
        <v>0</v>
      </c>
      <c r="J162" s="240"/>
      <c r="K162" s="241">
        <f>ROUND(E162*J162,2)</f>
        <v>0</v>
      </c>
      <c r="L162" s="241">
        <v>21</v>
      </c>
      <c r="M162" s="241">
        <f>G162*(1+L162/100)</f>
        <v>0</v>
      </c>
      <c r="N162" s="239">
        <v>6.9999999999999994E-5</v>
      </c>
      <c r="O162" s="239">
        <f>ROUND(E162*N162,2)</f>
        <v>0</v>
      </c>
      <c r="P162" s="239">
        <v>0</v>
      </c>
      <c r="Q162" s="239">
        <f>ROUND(E162*P162,2)</f>
        <v>0</v>
      </c>
      <c r="R162" s="241" t="s">
        <v>828</v>
      </c>
      <c r="S162" s="241" t="s">
        <v>169</v>
      </c>
      <c r="T162" s="242" t="s">
        <v>169</v>
      </c>
      <c r="U162" s="220">
        <v>0.129</v>
      </c>
      <c r="V162" s="220">
        <f>ROUND(E162*U162,2)</f>
        <v>4.33</v>
      </c>
      <c r="W162" s="220"/>
      <c r="X162" s="220" t="s">
        <v>170</v>
      </c>
      <c r="Y162" s="220" t="s">
        <v>171</v>
      </c>
      <c r="Z162" s="210"/>
      <c r="AA162" s="210"/>
      <c r="AB162" s="210"/>
      <c r="AC162" s="210"/>
      <c r="AD162" s="210"/>
      <c r="AE162" s="210"/>
      <c r="AF162" s="210"/>
      <c r="AG162" s="210" t="s">
        <v>172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2" x14ac:dyDescent="0.2">
      <c r="A163" s="217"/>
      <c r="B163" s="218"/>
      <c r="C163" s="249" t="s">
        <v>844</v>
      </c>
      <c r="D163" s="243"/>
      <c r="E163" s="243"/>
      <c r="F163" s="243"/>
      <c r="G163" s="243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10"/>
      <c r="AA163" s="210"/>
      <c r="AB163" s="210"/>
      <c r="AC163" s="210"/>
      <c r="AD163" s="210"/>
      <c r="AE163" s="210"/>
      <c r="AF163" s="210"/>
      <c r="AG163" s="210" t="s">
        <v>174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2">
      <c r="A164" s="217"/>
      <c r="B164" s="218"/>
      <c r="C164" s="250" t="s">
        <v>845</v>
      </c>
      <c r="D164" s="224"/>
      <c r="E164" s="225">
        <v>33.6</v>
      </c>
      <c r="F164" s="220"/>
      <c r="G164" s="220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10"/>
      <c r="AA164" s="210"/>
      <c r="AB164" s="210"/>
      <c r="AC164" s="210"/>
      <c r="AD164" s="210"/>
      <c r="AE164" s="210"/>
      <c r="AF164" s="210"/>
      <c r="AG164" s="210" t="s">
        <v>176</v>
      </c>
      <c r="AH164" s="210">
        <v>5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ht="22.5" outlineLevel="1" x14ac:dyDescent="0.2">
      <c r="A165" s="236">
        <v>50</v>
      </c>
      <c r="B165" s="237" t="s">
        <v>846</v>
      </c>
      <c r="C165" s="248" t="s">
        <v>847</v>
      </c>
      <c r="D165" s="238" t="s">
        <v>199</v>
      </c>
      <c r="E165" s="239">
        <v>61.2</v>
      </c>
      <c r="F165" s="240"/>
      <c r="G165" s="241">
        <f>ROUND(E165*F165,2)</f>
        <v>0</v>
      </c>
      <c r="H165" s="240"/>
      <c r="I165" s="241">
        <f>ROUND(E165*H165,2)</f>
        <v>0</v>
      </c>
      <c r="J165" s="240"/>
      <c r="K165" s="241">
        <f>ROUND(E165*J165,2)</f>
        <v>0</v>
      </c>
      <c r="L165" s="241">
        <v>21</v>
      </c>
      <c r="M165" s="241">
        <f>G165*(1+L165/100)</f>
        <v>0</v>
      </c>
      <c r="N165" s="239">
        <v>8.0000000000000007E-5</v>
      </c>
      <c r="O165" s="239">
        <f>ROUND(E165*N165,2)</f>
        <v>0</v>
      </c>
      <c r="P165" s="239">
        <v>0</v>
      </c>
      <c r="Q165" s="239">
        <f>ROUND(E165*P165,2)</f>
        <v>0</v>
      </c>
      <c r="R165" s="241" t="s">
        <v>828</v>
      </c>
      <c r="S165" s="241" t="s">
        <v>169</v>
      </c>
      <c r="T165" s="242" t="s">
        <v>169</v>
      </c>
      <c r="U165" s="220">
        <v>0.14199999999999999</v>
      </c>
      <c r="V165" s="220">
        <f>ROUND(E165*U165,2)</f>
        <v>8.69</v>
      </c>
      <c r="W165" s="220"/>
      <c r="X165" s="220" t="s">
        <v>170</v>
      </c>
      <c r="Y165" s="220" t="s">
        <v>171</v>
      </c>
      <c r="Z165" s="210"/>
      <c r="AA165" s="210"/>
      <c r="AB165" s="210"/>
      <c r="AC165" s="210"/>
      <c r="AD165" s="210"/>
      <c r="AE165" s="210"/>
      <c r="AF165" s="210"/>
      <c r="AG165" s="210" t="s">
        <v>172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">
      <c r="A166" s="217"/>
      <c r="B166" s="218"/>
      <c r="C166" s="249" t="s">
        <v>844</v>
      </c>
      <c r="D166" s="243"/>
      <c r="E166" s="243"/>
      <c r="F166" s="243"/>
      <c r="G166" s="243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10"/>
      <c r="AA166" s="210"/>
      <c r="AB166" s="210"/>
      <c r="AC166" s="210"/>
      <c r="AD166" s="210"/>
      <c r="AE166" s="210"/>
      <c r="AF166" s="210"/>
      <c r="AG166" s="210" t="s">
        <v>174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2">
      <c r="A167" s="217"/>
      <c r="B167" s="218"/>
      <c r="C167" s="250" t="s">
        <v>848</v>
      </c>
      <c r="D167" s="224"/>
      <c r="E167" s="225">
        <v>61.2</v>
      </c>
      <c r="F167" s="220"/>
      <c r="G167" s="220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10"/>
      <c r="AA167" s="210"/>
      <c r="AB167" s="210"/>
      <c r="AC167" s="210"/>
      <c r="AD167" s="210"/>
      <c r="AE167" s="210"/>
      <c r="AF167" s="210"/>
      <c r="AG167" s="210" t="s">
        <v>176</v>
      </c>
      <c r="AH167" s="210">
        <v>5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1" x14ac:dyDescent="0.2">
      <c r="A168" s="236">
        <v>51</v>
      </c>
      <c r="B168" s="237" t="s">
        <v>849</v>
      </c>
      <c r="C168" s="248" t="s">
        <v>850</v>
      </c>
      <c r="D168" s="238" t="s">
        <v>199</v>
      </c>
      <c r="E168" s="239">
        <v>25</v>
      </c>
      <c r="F168" s="240"/>
      <c r="G168" s="241">
        <f>ROUND(E168*F168,2)</f>
        <v>0</v>
      </c>
      <c r="H168" s="240"/>
      <c r="I168" s="241">
        <f>ROUND(E168*H168,2)</f>
        <v>0</v>
      </c>
      <c r="J168" s="240"/>
      <c r="K168" s="241">
        <f>ROUND(E168*J168,2)</f>
        <v>0</v>
      </c>
      <c r="L168" s="241">
        <v>21</v>
      </c>
      <c r="M168" s="241">
        <f>G168*(1+L168/100)</f>
        <v>0</v>
      </c>
      <c r="N168" s="239">
        <v>1.3999999999999999E-4</v>
      </c>
      <c r="O168" s="239">
        <f>ROUND(E168*N168,2)</f>
        <v>0</v>
      </c>
      <c r="P168" s="239">
        <v>0</v>
      </c>
      <c r="Q168" s="239">
        <f>ROUND(E168*P168,2)</f>
        <v>0</v>
      </c>
      <c r="R168" s="241" t="s">
        <v>828</v>
      </c>
      <c r="S168" s="241" t="s">
        <v>169</v>
      </c>
      <c r="T168" s="242" t="s">
        <v>169</v>
      </c>
      <c r="U168" s="220">
        <v>0.157</v>
      </c>
      <c r="V168" s="220">
        <f>ROUND(E168*U168,2)</f>
        <v>3.93</v>
      </c>
      <c r="W168" s="220"/>
      <c r="X168" s="220" t="s">
        <v>170</v>
      </c>
      <c r="Y168" s="220" t="s">
        <v>171</v>
      </c>
      <c r="Z168" s="210"/>
      <c r="AA168" s="210"/>
      <c r="AB168" s="210"/>
      <c r="AC168" s="210"/>
      <c r="AD168" s="210"/>
      <c r="AE168" s="210"/>
      <c r="AF168" s="210"/>
      <c r="AG168" s="210" t="s">
        <v>172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17"/>
      <c r="B169" s="218"/>
      <c r="C169" s="249" t="s">
        <v>844</v>
      </c>
      <c r="D169" s="243"/>
      <c r="E169" s="243"/>
      <c r="F169" s="243"/>
      <c r="G169" s="243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10"/>
      <c r="AA169" s="210"/>
      <c r="AB169" s="210"/>
      <c r="AC169" s="210"/>
      <c r="AD169" s="210"/>
      <c r="AE169" s="210"/>
      <c r="AF169" s="210"/>
      <c r="AG169" s="210" t="s">
        <v>174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2" x14ac:dyDescent="0.2">
      <c r="A170" s="217"/>
      <c r="B170" s="218"/>
      <c r="C170" s="250" t="s">
        <v>851</v>
      </c>
      <c r="D170" s="224"/>
      <c r="E170" s="225">
        <v>25</v>
      </c>
      <c r="F170" s="220"/>
      <c r="G170" s="220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10"/>
      <c r="AA170" s="210"/>
      <c r="AB170" s="210"/>
      <c r="AC170" s="210"/>
      <c r="AD170" s="210"/>
      <c r="AE170" s="210"/>
      <c r="AF170" s="210"/>
      <c r="AG170" s="210" t="s">
        <v>176</v>
      </c>
      <c r="AH170" s="210">
        <v>5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ht="22.5" outlineLevel="1" x14ac:dyDescent="0.2">
      <c r="A171" s="236">
        <v>52</v>
      </c>
      <c r="B171" s="237" t="s">
        <v>852</v>
      </c>
      <c r="C171" s="248" t="s">
        <v>853</v>
      </c>
      <c r="D171" s="238" t="s">
        <v>302</v>
      </c>
      <c r="E171" s="239">
        <v>9</v>
      </c>
      <c r="F171" s="240"/>
      <c r="G171" s="241">
        <f>ROUND(E171*F171,2)</f>
        <v>0</v>
      </c>
      <c r="H171" s="240"/>
      <c r="I171" s="241">
        <f>ROUND(E171*H171,2)</f>
        <v>0</v>
      </c>
      <c r="J171" s="240"/>
      <c r="K171" s="241">
        <f>ROUND(E171*J171,2)</f>
        <v>0</v>
      </c>
      <c r="L171" s="241">
        <v>21</v>
      </c>
      <c r="M171" s="241">
        <f>G171*(1+L171/100)</f>
        <v>0</v>
      </c>
      <c r="N171" s="239">
        <v>1.7000000000000001E-4</v>
      </c>
      <c r="O171" s="239">
        <f>ROUND(E171*N171,2)</f>
        <v>0</v>
      </c>
      <c r="P171" s="239">
        <v>0</v>
      </c>
      <c r="Q171" s="239">
        <f>ROUND(E171*P171,2)</f>
        <v>0</v>
      </c>
      <c r="R171" s="241" t="s">
        <v>828</v>
      </c>
      <c r="S171" s="241" t="s">
        <v>169</v>
      </c>
      <c r="T171" s="242" t="s">
        <v>169</v>
      </c>
      <c r="U171" s="220">
        <v>8.3000000000000004E-2</v>
      </c>
      <c r="V171" s="220">
        <f>ROUND(E171*U171,2)</f>
        <v>0.75</v>
      </c>
      <c r="W171" s="220"/>
      <c r="X171" s="220" t="s">
        <v>170</v>
      </c>
      <c r="Y171" s="220" t="s">
        <v>171</v>
      </c>
      <c r="Z171" s="210"/>
      <c r="AA171" s="210"/>
      <c r="AB171" s="210"/>
      <c r="AC171" s="210"/>
      <c r="AD171" s="210"/>
      <c r="AE171" s="210"/>
      <c r="AF171" s="210"/>
      <c r="AG171" s="210" t="s">
        <v>172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2" x14ac:dyDescent="0.2">
      <c r="A172" s="217"/>
      <c r="B172" s="218"/>
      <c r="C172" s="250" t="s">
        <v>854</v>
      </c>
      <c r="D172" s="224"/>
      <c r="E172" s="225">
        <v>9</v>
      </c>
      <c r="F172" s="220"/>
      <c r="G172" s="220"/>
      <c r="H172" s="220"/>
      <c r="I172" s="220"/>
      <c r="J172" s="220"/>
      <c r="K172" s="220"/>
      <c r="L172" s="220"/>
      <c r="M172" s="220"/>
      <c r="N172" s="219"/>
      <c r="O172" s="219"/>
      <c r="P172" s="219"/>
      <c r="Q172" s="219"/>
      <c r="R172" s="220"/>
      <c r="S172" s="220"/>
      <c r="T172" s="220"/>
      <c r="U172" s="220"/>
      <c r="V172" s="220"/>
      <c r="W172" s="220"/>
      <c r="X172" s="220"/>
      <c r="Y172" s="220"/>
      <c r="Z172" s="210"/>
      <c r="AA172" s="210"/>
      <c r="AB172" s="210"/>
      <c r="AC172" s="210"/>
      <c r="AD172" s="210"/>
      <c r="AE172" s="210"/>
      <c r="AF172" s="210"/>
      <c r="AG172" s="210" t="s">
        <v>176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">
      <c r="A173" s="236">
        <v>53</v>
      </c>
      <c r="B173" s="237" t="s">
        <v>855</v>
      </c>
      <c r="C173" s="248" t="s">
        <v>856</v>
      </c>
      <c r="D173" s="238" t="s">
        <v>302</v>
      </c>
      <c r="E173" s="239">
        <v>1</v>
      </c>
      <c r="F173" s="240"/>
      <c r="G173" s="241">
        <f>ROUND(E173*F173,2)</f>
        <v>0</v>
      </c>
      <c r="H173" s="240"/>
      <c r="I173" s="241">
        <f>ROUND(E173*H173,2)</f>
        <v>0</v>
      </c>
      <c r="J173" s="240"/>
      <c r="K173" s="241">
        <f>ROUND(E173*J173,2)</f>
        <v>0</v>
      </c>
      <c r="L173" s="241">
        <v>21</v>
      </c>
      <c r="M173" s="241">
        <f>G173*(1+L173/100)</f>
        <v>0</v>
      </c>
      <c r="N173" s="239">
        <v>0</v>
      </c>
      <c r="O173" s="239">
        <f>ROUND(E173*N173,2)</f>
        <v>0</v>
      </c>
      <c r="P173" s="239">
        <v>5.2999999999999998E-4</v>
      </c>
      <c r="Q173" s="239">
        <f>ROUND(E173*P173,2)</f>
        <v>0</v>
      </c>
      <c r="R173" s="241" t="s">
        <v>828</v>
      </c>
      <c r="S173" s="241" t="s">
        <v>169</v>
      </c>
      <c r="T173" s="242" t="s">
        <v>169</v>
      </c>
      <c r="U173" s="220">
        <v>6.2E-2</v>
      </c>
      <c r="V173" s="220">
        <f>ROUND(E173*U173,2)</f>
        <v>0.06</v>
      </c>
      <c r="W173" s="220"/>
      <c r="X173" s="220" t="s">
        <v>170</v>
      </c>
      <c r="Y173" s="220" t="s">
        <v>171</v>
      </c>
      <c r="Z173" s="210"/>
      <c r="AA173" s="210"/>
      <c r="AB173" s="210"/>
      <c r="AC173" s="210"/>
      <c r="AD173" s="210"/>
      <c r="AE173" s="210"/>
      <c r="AF173" s="210"/>
      <c r="AG173" s="210" t="s">
        <v>172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2" x14ac:dyDescent="0.2">
      <c r="A174" s="217"/>
      <c r="B174" s="218"/>
      <c r="C174" s="249" t="s">
        <v>857</v>
      </c>
      <c r="D174" s="243"/>
      <c r="E174" s="243"/>
      <c r="F174" s="243"/>
      <c r="G174" s="243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10"/>
      <c r="AA174" s="210"/>
      <c r="AB174" s="210"/>
      <c r="AC174" s="210"/>
      <c r="AD174" s="210"/>
      <c r="AE174" s="210"/>
      <c r="AF174" s="210"/>
      <c r="AG174" s="210" t="s">
        <v>174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3" x14ac:dyDescent="0.2">
      <c r="A175" s="217"/>
      <c r="B175" s="218"/>
      <c r="C175" s="252" t="s">
        <v>858</v>
      </c>
      <c r="D175" s="246"/>
      <c r="E175" s="246"/>
      <c r="F175" s="246"/>
      <c r="G175" s="246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10"/>
      <c r="AA175" s="210"/>
      <c r="AB175" s="210"/>
      <c r="AC175" s="210"/>
      <c r="AD175" s="210"/>
      <c r="AE175" s="210"/>
      <c r="AF175" s="210"/>
      <c r="AG175" s="210" t="s">
        <v>174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2" x14ac:dyDescent="0.2">
      <c r="A176" s="217"/>
      <c r="B176" s="218"/>
      <c r="C176" s="250" t="s">
        <v>70</v>
      </c>
      <c r="D176" s="224"/>
      <c r="E176" s="225">
        <v>1</v>
      </c>
      <c r="F176" s="220"/>
      <c r="G176" s="220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10"/>
      <c r="AA176" s="210"/>
      <c r="AB176" s="210"/>
      <c r="AC176" s="210"/>
      <c r="AD176" s="210"/>
      <c r="AE176" s="210"/>
      <c r="AF176" s="210"/>
      <c r="AG176" s="210" t="s">
        <v>176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36">
        <v>54</v>
      </c>
      <c r="B177" s="237" t="s">
        <v>859</v>
      </c>
      <c r="C177" s="248" t="s">
        <v>860</v>
      </c>
      <c r="D177" s="238" t="s">
        <v>302</v>
      </c>
      <c r="E177" s="239">
        <v>1</v>
      </c>
      <c r="F177" s="240"/>
      <c r="G177" s="241">
        <f>ROUND(E177*F177,2)</f>
        <v>0</v>
      </c>
      <c r="H177" s="240"/>
      <c r="I177" s="241">
        <f>ROUND(E177*H177,2)</f>
        <v>0</v>
      </c>
      <c r="J177" s="240"/>
      <c r="K177" s="241">
        <f>ROUND(E177*J177,2)</f>
        <v>0</v>
      </c>
      <c r="L177" s="241">
        <v>21</v>
      </c>
      <c r="M177" s="241">
        <f>G177*(1+L177/100)</f>
        <v>0</v>
      </c>
      <c r="N177" s="239">
        <v>2.0000000000000002E-5</v>
      </c>
      <c r="O177" s="239">
        <f>ROUND(E177*N177,2)</f>
        <v>0</v>
      </c>
      <c r="P177" s="239">
        <v>0</v>
      </c>
      <c r="Q177" s="239">
        <f>ROUND(E177*P177,2)</f>
        <v>0</v>
      </c>
      <c r="R177" s="241" t="s">
        <v>828</v>
      </c>
      <c r="S177" s="241" t="s">
        <v>169</v>
      </c>
      <c r="T177" s="242" t="s">
        <v>169</v>
      </c>
      <c r="U177" s="220">
        <v>8.1000000000000003E-2</v>
      </c>
      <c r="V177" s="220">
        <f>ROUND(E177*U177,2)</f>
        <v>0.08</v>
      </c>
      <c r="W177" s="220"/>
      <c r="X177" s="220" t="s">
        <v>170</v>
      </c>
      <c r="Y177" s="220" t="s">
        <v>171</v>
      </c>
      <c r="Z177" s="210"/>
      <c r="AA177" s="210"/>
      <c r="AB177" s="210"/>
      <c r="AC177" s="210"/>
      <c r="AD177" s="210"/>
      <c r="AE177" s="210"/>
      <c r="AF177" s="210"/>
      <c r="AG177" s="210" t="s">
        <v>172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">
      <c r="A178" s="217"/>
      <c r="B178" s="218"/>
      <c r="C178" s="249" t="s">
        <v>857</v>
      </c>
      <c r="D178" s="243"/>
      <c r="E178" s="243"/>
      <c r="F178" s="243"/>
      <c r="G178" s="243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10"/>
      <c r="AA178" s="210"/>
      <c r="AB178" s="210"/>
      <c r="AC178" s="210"/>
      <c r="AD178" s="210"/>
      <c r="AE178" s="210"/>
      <c r="AF178" s="210"/>
      <c r="AG178" s="210" t="s">
        <v>174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2">
      <c r="A179" s="217"/>
      <c r="B179" s="218"/>
      <c r="C179" s="252" t="s">
        <v>858</v>
      </c>
      <c r="D179" s="246"/>
      <c r="E179" s="246"/>
      <c r="F179" s="246"/>
      <c r="G179" s="246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10"/>
      <c r="AA179" s="210"/>
      <c r="AB179" s="210"/>
      <c r="AC179" s="210"/>
      <c r="AD179" s="210"/>
      <c r="AE179" s="210"/>
      <c r="AF179" s="210"/>
      <c r="AG179" s="210" t="s">
        <v>174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">
      <c r="A180" s="217"/>
      <c r="B180" s="218"/>
      <c r="C180" s="250" t="s">
        <v>861</v>
      </c>
      <c r="D180" s="224"/>
      <c r="E180" s="225">
        <v>1</v>
      </c>
      <c r="F180" s="220"/>
      <c r="G180" s="220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10"/>
      <c r="AA180" s="210"/>
      <c r="AB180" s="210"/>
      <c r="AC180" s="210"/>
      <c r="AD180" s="210"/>
      <c r="AE180" s="210"/>
      <c r="AF180" s="210"/>
      <c r="AG180" s="210" t="s">
        <v>176</v>
      </c>
      <c r="AH180" s="210">
        <v>5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36">
        <v>55</v>
      </c>
      <c r="B181" s="237" t="s">
        <v>862</v>
      </c>
      <c r="C181" s="248" t="s">
        <v>863</v>
      </c>
      <c r="D181" s="238" t="s">
        <v>302</v>
      </c>
      <c r="E181" s="239">
        <v>2</v>
      </c>
      <c r="F181" s="240"/>
      <c r="G181" s="241">
        <f>ROUND(E181*F181,2)</f>
        <v>0</v>
      </c>
      <c r="H181" s="240"/>
      <c r="I181" s="241">
        <f>ROUND(E181*H181,2)</f>
        <v>0</v>
      </c>
      <c r="J181" s="240"/>
      <c r="K181" s="241">
        <f>ROUND(E181*J181,2)</f>
        <v>0</v>
      </c>
      <c r="L181" s="241">
        <v>21</v>
      </c>
      <c r="M181" s="241">
        <f>G181*(1+L181/100)</f>
        <v>0</v>
      </c>
      <c r="N181" s="239">
        <v>3.1E-4</v>
      </c>
      <c r="O181" s="239">
        <f>ROUND(E181*N181,2)</f>
        <v>0</v>
      </c>
      <c r="P181" s="239">
        <v>0</v>
      </c>
      <c r="Q181" s="239">
        <f>ROUND(E181*P181,2)</f>
        <v>0</v>
      </c>
      <c r="R181" s="241" t="s">
        <v>828</v>
      </c>
      <c r="S181" s="241" t="s">
        <v>169</v>
      </c>
      <c r="T181" s="242" t="s">
        <v>169</v>
      </c>
      <c r="U181" s="220">
        <v>0.20699999999999999</v>
      </c>
      <c r="V181" s="220">
        <f>ROUND(E181*U181,2)</f>
        <v>0.41</v>
      </c>
      <c r="W181" s="220"/>
      <c r="X181" s="220" t="s">
        <v>170</v>
      </c>
      <c r="Y181" s="220" t="s">
        <v>171</v>
      </c>
      <c r="Z181" s="210"/>
      <c r="AA181" s="210"/>
      <c r="AB181" s="210"/>
      <c r="AC181" s="210"/>
      <c r="AD181" s="210"/>
      <c r="AE181" s="210"/>
      <c r="AF181" s="210"/>
      <c r="AG181" s="210" t="s">
        <v>172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">
      <c r="A182" s="217"/>
      <c r="B182" s="218"/>
      <c r="C182" s="250" t="s">
        <v>74</v>
      </c>
      <c r="D182" s="224"/>
      <c r="E182" s="225">
        <v>2</v>
      </c>
      <c r="F182" s="220"/>
      <c r="G182" s="220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10"/>
      <c r="AA182" s="210"/>
      <c r="AB182" s="210"/>
      <c r="AC182" s="210"/>
      <c r="AD182" s="210"/>
      <c r="AE182" s="210"/>
      <c r="AF182" s="210"/>
      <c r="AG182" s="210" t="s">
        <v>176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36">
        <v>56</v>
      </c>
      <c r="B183" s="237" t="s">
        <v>864</v>
      </c>
      <c r="C183" s="248" t="s">
        <v>865</v>
      </c>
      <c r="D183" s="238" t="s">
        <v>302</v>
      </c>
      <c r="E183" s="239">
        <v>8</v>
      </c>
      <c r="F183" s="240"/>
      <c r="G183" s="241">
        <f>ROUND(E183*F183,2)</f>
        <v>0</v>
      </c>
      <c r="H183" s="240"/>
      <c r="I183" s="241">
        <f>ROUND(E183*H183,2)</f>
        <v>0</v>
      </c>
      <c r="J183" s="240"/>
      <c r="K183" s="241">
        <f>ROUND(E183*J183,2)</f>
        <v>0</v>
      </c>
      <c r="L183" s="241">
        <v>21</v>
      </c>
      <c r="M183" s="241">
        <f>G183*(1+L183/100)</f>
        <v>0</v>
      </c>
      <c r="N183" s="239">
        <v>4.8000000000000001E-4</v>
      </c>
      <c r="O183" s="239">
        <f>ROUND(E183*N183,2)</f>
        <v>0</v>
      </c>
      <c r="P183" s="239">
        <v>0</v>
      </c>
      <c r="Q183" s="239">
        <f>ROUND(E183*P183,2)</f>
        <v>0</v>
      </c>
      <c r="R183" s="241" t="s">
        <v>828</v>
      </c>
      <c r="S183" s="241" t="s">
        <v>169</v>
      </c>
      <c r="T183" s="242" t="s">
        <v>169</v>
      </c>
      <c r="U183" s="220">
        <v>0.22700000000000001</v>
      </c>
      <c r="V183" s="220">
        <f>ROUND(E183*U183,2)</f>
        <v>1.82</v>
      </c>
      <c r="W183" s="220"/>
      <c r="X183" s="220" t="s">
        <v>170</v>
      </c>
      <c r="Y183" s="220" t="s">
        <v>171</v>
      </c>
      <c r="Z183" s="210"/>
      <c r="AA183" s="210"/>
      <c r="AB183" s="210"/>
      <c r="AC183" s="210"/>
      <c r="AD183" s="210"/>
      <c r="AE183" s="210"/>
      <c r="AF183" s="210"/>
      <c r="AG183" s="210" t="s">
        <v>172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2" x14ac:dyDescent="0.2">
      <c r="A184" s="217"/>
      <c r="B184" s="218"/>
      <c r="C184" s="250" t="s">
        <v>866</v>
      </c>
      <c r="D184" s="224"/>
      <c r="E184" s="225">
        <v>8</v>
      </c>
      <c r="F184" s="220"/>
      <c r="G184" s="220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10"/>
      <c r="AA184" s="210"/>
      <c r="AB184" s="210"/>
      <c r="AC184" s="210"/>
      <c r="AD184" s="210"/>
      <c r="AE184" s="210"/>
      <c r="AF184" s="210"/>
      <c r="AG184" s="210" t="s">
        <v>176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36">
        <v>57</v>
      </c>
      <c r="B185" s="237" t="s">
        <v>867</v>
      </c>
      <c r="C185" s="248" t="s">
        <v>868</v>
      </c>
      <c r="D185" s="238" t="s">
        <v>302</v>
      </c>
      <c r="E185" s="239">
        <v>7</v>
      </c>
      <c r="F185" s="240"/>
      <c r="G185" s="241">
        <f>ROUND(E185*F185,2)</f>
        <v>0</v>
      </c>
      <c r="H185" s="240"/>
      <c r="I185" s="241">
        <f>ROUND(E185*H185,2)</f>
        <v>0</v>
      </c>
      <c r="J185" s="240"/>
      <c r="K185" s="241">
        <f>ROUND(E185*J185,2)</f>
        <v>0</v>
      </c>
      <c r="L185" s="241">
        <v>21</v>
      </c>
      <c r="M185" s="241">
        <f>G185*(1+L185/100)</f>
        <v>0</v>
      </c>
      <c r="N185" s="239">
        <v>6.8000000000000005E-4</v>
      </c>
      <c r="O185" s="239">
        <f>ROUND(E185*N185,2)</f>
        <v>0</v>
      </c>
      <c r="P185" s="239">
        <v>0</v>
      </c>
      <c r="Q185" s="239">
        <f>ROUND(E185*P185,2)</f>
        <v>0</v>
      </c>
      <c r="R185" s="241" t="s">
        <v>828</v>
      </c>
      <c r="S185" s="241" t="s">
        <v>169</v>
      </c>
      <c r="T185" s="242" t="s">
        <v>169</v>
      </c>
      <c r="U185" s="220">
        <v>0.26900000000000002</v>
      </c>
      <c r="V185" s="220">
        <f>ROUND(E185*U185,2)</f>
        <v>1.88</v>
      </c>
      <c r="W185" s="220"/>
      <c r="X185" s="220" t="s">
        <v>170</v>
      </c>
      <c r="Y185" s="220" t="s">
        <v>171</v>
      </c>
      <c r="Z185" s="210"/>
      <c r="AA185" s="210"/>
      <c r="AB185" s="210"/>
      <c r="AC185" s="210"/>
      <c r="AD185" s="210"/>
      <c r="AE185" s="210"/>
      <c r="AF185" s="210"/>
      <c r="AG185" s="210" t="s">
        <v>172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">
      <c r="A186" s="217"/>
      <c r="B186" s="218"/>
      <c r="C186" s="250" t="s">
        <v>869</v>
      </c>
      <c r="D186" s="224"/>
      <c r="E186" s="225">
        <v>7</v>
      </c>
      <c r="F186" s="220"/>
      <c r="G186" s="220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10"/>
      <c r="AA186" s="210"/>
      <c r="AB186" s="210"/>
      <c r="AC186" s="210"/>
      <c r="AD186" s="210"/>
      <c r="AE186" s="210"/>
      <c r="AF186" s="210"/>
      <c r="AG186" s="210" t="s">
        <v>176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36">
        <v>58</v>
      </c>
      <c r="B187" s="237" t="s">
        <v>870</v>
      </c>
      <c r="C187" s="248" t="s">
        <v>871</v>
      </c>
      <c r="D187" s="238" t="s">
        <v>302</v>
      </c>
      <c r="E187" s="239">
        <v>3</v>
      </c>
      <c r="F187" s="240"/>
      <c r="G187" s="241">
        <f>ROUND(E187*F187,2)</f>
        <v>0</v>
      </c>
      <c r="H187" s="240"/>
      <c r="I187" s="241">
        <f>ROUND(E187*H187,2)</f>
        <v>0</v>
      </c>
      <c r="J187" s="240"/>
      <c r="K187" s="241">
        <f>ROUND(E187*J187,2)</f>
        <v>0</v>
      </c>
      <c r="L187" s="241">
        <v>21</v>
      </c>
      <c r="M187" s="241">
        <f>G187*(1+L187/100)</f>
        <v>0</v>
      </c>
      <c r="N187" s="239">
        <v>1.0399999999999999E-3</v>
      </c>
      <c r="O187" s="239">
        <f>ROUND(E187*N187,2)</f>
        <v>0</v>
      </c>
      <c r="P187" s="239">
        <v>0</v>
      </c>
      <c r="Q187" s="239">
        <f>ROUND(E187*P187,2)</f>
        <v>0</v>
      </c>
      <c r="R187" s="241" t="s">
        <v>828</v>
      </c>
      <c r="S187" s="241" t="s">
        <v>169</v>
      </c>
      <c r="T187" s="242" t="s">
        <v>169</v>
      </c>
      <c r="U187" s="220">
        <v>0.35099999999999998</v>
      </c>
      <c r="V187" s="220">
        <f>ROUND(E187*U187,2)</f>
        <v>1.05</v>
      </c>
      <c r="W187" s="220"/>
      <c r="X187" s="220" t="s">
        <v>170</v>
      </c>
      <c r="Y187" s="220" t="s">
        <v>171</v>
      </c>
      <c r="Z187" s="210"/>
      <c r="AA187" s="210"/>
      <c r="AB187" s="210"/>
      <c r="AC187" s="210"/>
      <c r="AD187" s="210"/>
      <c r="AE187" s="210"/>
      <c r="AF187" s="210"/>
      <c r="AG187" s="210" t="s">
        <v>172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2" x14ac:dyDescent="0.2">
      <c r="A188" s="217"/>
      <c r="B188" s="218"/>
      <c r="C188" s="250" t="s">
        <v>76</v>
      </c>
      <c r="D188" s="224"/>
      <c r="E188" s="225">
        <v>3</v>
      </c>
      <c r="F188" s="220"/>
      <c r="G188" s="220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10"/>
      <c r="AA188" s="210"/>
      <c r="AB188" s="210"/>
      <c r="AC188" s="210"/>
      <c r="AD188" s="210"/>
      <c r="AE188" s="210"/>
      <c r="AF188" s="210"/>
      <c r="AG188" s="210" t="s">
        <v>176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36">
        <v>59</v>
      </c>
      <c r="B189" s="237" t="s">
        <v>872</v>
      </c>
      <c r="C189" s="248" t="s">
        <v>873</v>
      </c>
      <c r="D189" s="238" t="s">
        <v>302</v>
      </c>
      <c r="E189" s="239">
        <v>1</v>
      </c>
      <c r="F189" s="240"/>
      <c r="G189" s="241">
        <f>ROUND(E189*F189,2)</f>
        <v>0</v>
      </c>
      <c r="H189" s="240"/>
      <c r="I189" s="241">
        <f>ROUND(E189*H189,2)</f>
        <v>0</v>
      </c>
      <c r="J189" s="240"/>
      <c r="K189" s="241">
        <f>ROUND(E189*J189,2)</f>
        <v>0</v>
      </c>
      <c r="L189" s="241">
        <v>21</v>
      </c>
      <c r="M189" s="241">
        <f>G189*(1+L189/100)</f>
        <v>0</v>
      </c>
      <c r="N189" s="239">
        <v>1.6299999999999999E-3</v>
      </c>
      <c r="O189" s="239">
        <f>ROUND(E189*N189,2)</f>
        <v>0</v>
      </c>
      <c r="P189" s="239">
        <v>0</v>
      </c>
      <c r="Q189" s="239">
        <f>ROUND(E189*P189,2)</f>
        <v>0</v>
      </c>
      <c r="R189" s="241" t="s">
        <v>828</v>
      </c>
      <c r="S189" s="241" t="s">
        <v>169</v>
      </c>
      <c r="T189" s="242" t="s">
        <v>169</v>
      </c>
      <c r="U189" s="220">
        <v>0.42399999999999999</v>
      </c>
      <c r="V189" s="220">
        <f>ROUND(E189*U189,2)</f>
        <v>0.42</v>
      </c>
      <c r="W189" s="220"/>
      <c r="X189" s="220" t="s">
        <v>170</v>
      </c>
      <c r="Y189" s="220" t="s">
        <v>171</v>
      </c>
      <c r="Z189" s="210"/>
      <c r="AA189" s="210"/>
      <c r="AB189" s="210"/>
      <c r="AC189" s="210"/>
      <c r="AD189" s="210"/>
      <c r="AE189" s="210"/>
      <c r="AF189" s="210"/>
      <c r="AG189" s="210" t="s">
        <v>172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2" x14ac:dyDescent="0.2">
      <c r="A190" s="217"/>
      <c r="B190" s="218"/>
      <c r="C190" s="250" t="s">
        <v>70</v>
      </c>
      <c r="D190" s="224"/>
      <c r="E190" s="225">
        <v>1</v>
      </c>
      <c r="F190" s="220"/>
      <c r="G190" s="220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10"/>
      <c r="AA190" s="210"/>
      <c r="AB190" s="210"/>
      <c r="AC190" s="210"/>
      <c r="AD190" s="210"/>
      <c r="AE190" s="210"/>
      <c r="AF190" s="210"/>
      <c r="AG190" s="210" t="s">
        <v>176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1" x14ac:dyDescent="0.2">
      <c r="A191" s="236">
        <v>60</v>
      </c>
      <c r="B191" s="237" t="s">
        <v>874</v>
      </c>
      <c r="C191" s="248" t="s">
        <v>875</v>
      </c>
      <c r="D191" s="238" t="s">
        <v>199</v>
      </c>
      <c r="E191" s="239">
        <v>348.9</v>
      </c>
      <c r="F191" s="240"/>
      <c r="G191" s="241">
        <f>ROUND(E191*F191,2)</f>
        <v>0</v>
      </c>
      <c r="H191" s="240"/>
      <c r="I191" s="241">
        <f>ROUND(E191*H191,2)</f>
        <v>0</v>
      </c>
      <c r="J191" s="240"/>
      <c r="K191" s="241">
        <f>ROUND(E191*J191,2)</f>
        <v>0</v>
      </c>
      <c r="L191" s="241">
        <v>21</v>
      </c>
      <c r="M191" s="241">
        <f>G191*(1+L191/100)</f>
        <v>0</v>
      </c>
      <c r="N191" s="239">
        <v>0</v>
      </c>
      <c r="O191" s="239">
        <f>ROUND(E191*N191,2)</f>
        <v>0</v>
      </c>
      <c r="P191" s="239">
        <v>0</v>
      </c>
      <c r="Q191" s="239">
        <f>ROUND(E191*P191,2)</f>
        <v>0</v>
      </c>
      <c r="R191" s="241" t="s">
        <v>828</v>
      </c>
      <c r="S191" s="241" t="s">
        <v>169</v>
      </c>
      <c r="T191" s="242" t="s">
        <v>169</v>
      </c>
      <c r="U191" s="220">
        <v>2.9000000000000001E-2</v>
      </c>
      <c r="V191" s="220">
        <f>ROUND(E191*U191,2)</f>
        <v>10.119999999999999</v>
      </c>
      <c r="W191" s="220"/>
      <c r="X191" s="220" t="s">
        <v>170</v>
      </c>
      <c r="Y191" s="220" t="s">
        <v>171</v>
      </c>
      <c r="Z191" s="210"/>
      <c r="AA191" s="210"/>
      <c r="AB191" s="210"/>
      <c r="AC191" s="210"/>
      <c r="AD191" s="210"/>
      <c r="AE191" s="210"/>
      <c r="AF191" s="210"/>
      <c r="AG191" s="210" t="s">
        <v>172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2" x14ac:dyDescent="0.2">
      <c r="A192" s="217"/>
      <c r="B192" s="218"/>
      <c r="C192" s="249" t="s">
        <v>876</v>
      </c>
      <c r="D192" s="243"/>
      <c r="E192" s="243"/>
      <c r="F192" s="243"/>
      <c r="G192" s="243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10"/>
      <c r="AA192" s="210"/>
      <c r="AB192" s="210"/>
      <c r="AC192" s="210"/>
      <c r="AD192" s="210"/>
      <c r="AE192" s="210"/>
      <c r="AF192" s="210"/>
      <c r="AG192" s="210" t="s">
        <v>174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">
      <c r="A193" s="217"/>
      <c r="B193" s="218"/>
      <c r="C193" s="250" t="s">
        <v>845</v>
      </c>
      <c r="D193" s="224"/>
      <c r="E193" s="225">
        <v>33.6</v>
      </c>
      <c r="F193" s="220"/>
      <c r="G193" s="220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10"/>
      <c r="AA193" s="210"/>
      <c r="AB193" s="210"/>
      <c r="AC193" s="210"/>
      <c r="AD193" s="210"/>
      <c r="AE193" s="210"/>
      <c r="AF193" s="210"/>
      <c r="AG193" s="210" t="s">
        <v>176</v>
      </c>
      <c r="AH193" s="210">
        <v>5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2">
      <c r="A194" s="217"/>
      <c r="B194" s="218"/>
      <c r="C194" s="250" t="s">
        <v>848</v>
      </c>
      <c r="D194" s="224"/>
      <c r="E194" s="225">
        <v>61.2</v>
      </c>
      <c r="F194" s="220"/>
      <c r="G194" s="220"/>
      <c r="H194" s="220"/>
      <c r="I194" s="220"/>
      <c r="J194" s="220"/>
      <c r="K194" s="220"/>
      <c r="L194" s="220"/>
      <c r="M194" s="220"/>
      <c r="N194" s="219"/>
      <c r="O194" s="219"/>
      <c r="P194" s="219"/>
      <c r="Q194" s="219"/>
      <c r="R194" s="220"/>
      <c r="S194" s="220"/>
      <c r="T194" s="220"/>
      <c r="U194" s="220"/>
      <c r="V194" s="220"/>
      <c r="W194" s="220"/>
      <c r="X194" s="220"/>
      <c r="Y194" s="220"/>
      <c r="Z194" s="210"/>
      <c r="AA194" s="210"/>
      <c r="AB194" s="210"/>
      <c r="AC194" s="210"/>
      <c r="AD194" s="210"/>
      <c r="AE194" s="210"/>
      <c r="AF194" s="210"/>
      <c r="AG194" s="210" t="s">
        <v>176</v>
      </c>
      <c r="AH194" s="210">
        <v>5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">
      <c r="A195" s="217"/>
      <c r="B195" s="218"/>
      <c r="C195" s="250" t="s">
        <v>877</v>
      </c>
      <c r="D195" s="224"/>
      <c r="E195" s="225">
        <v>254.1</v>
      </c>
      <c r="F195" s="220"/>
      <c r="G195" s="220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10"/>
      <c r="AA195" s="210"/>
      <c r="AB195" s="210"/>
      <c r="AC195" s="210"/>
      <c r="AD195" s="210"/>
      <c r="AE195" s="210"/>
      <c r="AF195" s="210"/>
      <c r="AG195" s="210" t="s">
        <v>176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36">
        <v>61</v>
      </c>
      <c r="B196" s="237" t="s">
        <v>878</v>
      </c>
      <c r="C196" s="248" t="s">
        <v>879</v>
      </c>
      <c r="D196" s="238" t="s">
        <v>199</v>
      </c>
      <c r="E196" s="239">
        <v>49.5</v>
      </c>
      <c r="F196" s="240"/>
      <c r="G196" s="241">
        <f>ROUND(E196*F196,2)</f>
        <v>0</v>
      </c>
      <c r="H196" s="240"/>
      <c r="I196" s="241">
        <f>ROUND(E196*H196,2)</f>
        <v>0</v>
      </c>
      <c r="J196" s="240"/>
      <c r="K196" s="241">
        <f>ROUND(E196*J196,2)</f>
        <v>0</v>
      </c>
      <c r="L196" s="241">
        <v>21</v>
      </c>
      <c r="M196" s="241">
        <f>G196*(1+L196/100)</f>
        <v>0</v>
      </c>
      <c r="N196" s="239">
        <v>0</v>
      </c>
      <c r="O196" s="239">
        <f>ROUND(E196*N196,2)</f>
        <v>0</v>
      </c>
      <c r="P196" s="239">
        <v>0</v>
      </c>
      <c r="Q196" s="239">
        <f>ROUND(E196*P196,2)</f>
        <v>0</v>
      </c>
      <c r="R196" s="241" t="s">
        <v>828</v>
      </c>
      <c r="S196" s="241" t="s">
        <v>169</v>
      </c>
      <c r="T196" s="242" t="s">
        <v>169</v>
      </c>
      <c r="U196" s="220">
        <v>3.1E-2</v>
      </c>
      <c r="V196" s="220">
        <f>ROUND(E196*U196,2)</f>
        <v>1.53</v>
      </c>
      <c r="W196" s="220"/>
      <c r="X196" s="220" t="s">
        <v>170</v>
      </c>
      <c r="Y196" s="220" t="s">
        <v>171</v>
      </c>
      <c r="Z196" s="210"/>
      <c r="AA196" s="210"/>
      <c r="AB196" s="210"/>
      <c r="AC196" s="210"/>
      <c r="AD196" s="210"/>
      <c r="AE196" s="210"/>
      <c r="AF196" s="210"/>
      <c r="AG196" s="210" t="s">
        <v>172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">
      <c r="A197" s="217"/>
      <c r="B197" s="218"/>
      <c r="C197" s="249" t="s">
        <v>876</v>
      </c>
      <c r="D197" s="243"/>
      <c r="E197" s="243"/>
      <c r="F197" s="243"/>
      <c r="G197" s="243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10"/>
      <c r="AA197" s="210"/>
      <c r="AB197" s="210"/>
      <c r="AC197" s="210"/>
      <c r="AD197" s="210"/>
      <c r="AE197" s="210"/>
      <c r="AF197" s="210"/>
      <c r="AG197" s="210" t="s">
        <v>174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2" x14ac:dyDescent="0.2">
      <c r="A198" s="217"/>
      <c r="B198" s="218"/>
      <c r="C198" s="250" t="s">
        <v>880</v>
      </c>
      <c r="D198" s="224"/>
      <c r="E198" s="225">
        <v>49.5</v>
      </c>
      <c r="F198" s="220"/>
      <c r="G198" s="220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10"/>
      <c r="AA198" s="210"/>
      <c r="AB198" s="210"/>
      <c r="AC198" s="210"/>
      <c r="AD198" s="210"/>
      <c r="AE198" s="210"/>
      <c r="AF198" s="210"/>
      <c r="AG198" s="210" t="s">
        <v>176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1" x14ac:dyDescent="0.2">
      <c r="A199" s="236">
        <v>62</v>
      </c>
      <c r="B199" s="237" t="s">
        <v>881</v>
      </c>
      <c r="C199" s="248" t="s">
        <v>882</v>
      </c>
      <c r="D199" s="238" t="s">
        <v>199</v>
      </c>
      <c r="E199" s="239">
        <v>423.4</v>
      </c>
      <c r="F199" s="240"/>
      <c r="G199" s="241">
        <f>ROUND(E199*F199,2)</f>
        <v>0</v>
      </c>
      <c r="H199" s="240"/>
      <c r="I199" s="241">
        <f>ROUND(E199*H199,2)</f>
        <v>0</v>
      </c>
      <c r="J199" s="240"/>
      <c r="K199" s="241">
        <f>ROUND(E199*J199,2)</f>
        <v>0</v>
      </c>
      <c r="L199" s="241">
        <v>21</v>
      </c>
      <c r="M199" s="241">
        <f>G199*(1+L199/100)</f>
        <v>0</v>
      </c>
      <c r="N199" s="239">
        <v>1.0000000000000001E-5</v>
      </c>
      <c r="O199" s="239">
        <f>ROUND(E199*N199,2)</f>
        <v>0</v>
      </c>
      <c r="P199" s="239">
        <v>0</v>
      </c>
      <c r="Q199" s="239">
        <f>ROUND(E199*P199,2)</f>
        <v>0</v>
      </c>
      <c r="R199" s="241" t="s">
        <v>828</v>
      </c>
      <c r="S199" s="241" t="s">
        <v>169</v>
      </c>
      <c r="T199" s="242" t="s">
        <v>169</v>
      </c>
      <c r="U199" s="220">
        <v>6.2E-2</v>
      </c>
      <c r="V199" s="220">
        <f>ROUND(E199*U199,2)</f>
        <v>26.25</v>
      </c>
      <c r="W199" s="220"/>
      <c r="X199" s="220" t="s">
        <v>170</v>
      </c>
      <c r="Y199" s="220" t="s">
        <v>171</v>
      </c>
      <c r="Z199" s="210"/>
      <c r="AA199" s="210"/>
      <c r="AB199" s="210"/>
      <c r="AC199" s="210"/>
      <c r="AD199" s="210"/>
      <c r="AE199" s="210"/>
      <c r="AF199" s="210"/>
      <c r="AG199" s="210" t="s">
        <v>172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2" x14ac:dyDescent="0.2">
      <c r="A200" s="217"/>
      <c r="B200" s="218"/>
      <c r="C200" s="249" t="s">
        <v>883</v>
      </c>
      <c r="D200" s="243"/>
      <c r="E200" s="243"/>
      <c r="F200" s="243"/>
      <c r="G200" s="243"/>
      <c r="H200" s="220"/>
      <c r="I200" s="220"/>
      <c r="J200" s="220"/>
      <c r="K200" s="220"/>
      <c r="L200" s="220"/>
      <c r="M200" s="220"/>
      <c r="N200" s="219"/>
      <c r="O200" s="219"/>
      <c r="P200" s="219"/>
      <c r="Q200" s="219"/>
      <c r="R200" s="220"/>
      <c r="S200" s="220"/>
      <c r="T200" s="220"/>
      <c r="U200" s="220"/>
      <c r="V200" s="220"/>
      <c r="W200" s="220"/>
      <c r="X200" s="220"/>
      <c r="Y200" s="220"/>
      <c r="Z200" s="210"/>
      <c r="AA200" s="210"/>
      <c r="AB200" s="210"/>
      <c r="AC200" s="210"/>
      <c r="AD200" s="210"/>
      <c r="AE200" s="210"/>
      <c r="AF200" s="210"/>
      <c r="AG200" s="210" t="s">
        <v>174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2" x14ac:dyDescent="0.2">
      <c r="A201" s="217"/>
      <c r="B201" s="218"/>
      <c r="C201" s="250" t="s">
        <v>845</v>
      </c>
      <c r="D201" s="224"/>
      <c r="E201" s="225">
        <v>33.6</v>
      </c>
      <c r="F201" s="220"/>
      <c r="G201" s="220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10"/>
      <c r="AA201" s="210"/>
      <c r="AB201" s="210"/>
      <c r="AC201" s="210"/>
      <c r="AD201" s="210"/>
      <c r="AE201" s="210"/>
      <c r="AF201" s="210"/>
      <c r="AG201" s="210" t="s">
        <v>176</v>
      </c>
      <c r="AH201" s="210">
        <v>5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17"/>
      <c r="B202" s="218"/>
      <c r="C202" s="250" t="s">
        <v>848</v>
      </c>
      <c r="D202" s="224"/>
      <c r="E202" s="225">
        <v>61.2</v>
      </c>
      <c r="F202" s="220"/>
      <c r="G202" s="220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10"/>
      <c r="AA202" s="210"/>
      <c r="AB202" s="210"/>
      <c r="AC202" s="210"/>
      <c r="AD202" s="210"/>
      <c r="AE202" s="210"/>
      <c r="AF202" s="210"/>
      <c r="AG202" s="210" t="s">
        <v>176</v>
      </c>
      <c r="AH202" s="210">
        <v>5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">
      <c r="A203" s="217"/>
      <c r="B203" s="218"/>
      <c r="C203" s="250" t="s">
        <v>851</v>
      </c>
      <c r="D203" s="224"/>
      <c r="E203" s="225">
        <v>25</v>
      </c>
      <c r="F203" s="220"/>
      <c r="G203" s="220"/>
      <c r="H203" s="220"/>
      <c r="I203" s="220"/>
      <c r="J203" s="220"/>
      <c r="K203" s="220"/>
      <c r="L203" s="220"/>
      <c r="M203" s="220"/>
      <c r="N203" s="219"/>
      <c r="O203" s="219"/>
      <c r="P203" s="219"/>
      <c r="Q203" s="219"/>
      <c r="R203" s="220"/>
      <c r="S203" s="220"/>
      <c r="T203" s="220"/>
      <c r="U203" s="220"/>
      <c r="V203" s="220"/>
      <c r="W203" s="220"/>
      <c r="X203" s="220"/>
      <c r="Y203" s="220"/>
      <c r="Z203" s="210"/>
      <c r="AA203" s="210"/>
      <c r="AB203" s="210"/>
      <c r="AC203" s="210"/>
      <c r="AD203" s="210"/>
      <c r="AE203" s="210"/>
      <c r="AF203" s="210"/>
      <c r="AG203" s="210" t="s">
        <v>176</v>
      </c>
      <c r="AH203" s="210">
        <v>5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">
      <c r="A204" s="217"/>
      <c r="B204" s="218"/>
      <c r="C204" s="250" t="s">
        <v>884</v>
      </c>
      <c r="D204" s="224"/>
      <c r="E204" s="225">
        <v>303.60000000000002</v>
      </c>
      <c r="F204" s="220"/>
      <c r="G204" s="220"/>
      <c r="H204" s="220"/>
      <c r="I204" s="220"/>
      <c r="J204" s="220"/>
      <c r="K204" s="220"/>
      <c r="L204" s="220"/>
      <c r="M204" s="220"/>
      <c r="N204" s="219"/>
      <c r="O204" s="219"/>
      <c r="P204" s="219"/>
      <c r="Q204" s="219"/>
      <c r="R204" s="220"/>
      <c r="S204" s="220"/>
      <c r="T204" s="220"/>
      <c r="U204" s="220"/>
      <c r="V204" s="220"/>
      <c r="W204" s="220"/>
      <c r="X204" s="220"/>
      <c r="Y204" s="220"/>
      <c r="Z204" s="210"/>
      <c r="AA204" s="210"/>
      <c r="AB204" s="210"/>
      <c r="AC204" s="210"/>
      <c r="AD204" s="210"/>
      <c r="AE204" s="210"/>
      <c r="AF204" s="210"/>
      <c r="AG204" s="210" t="s">
        <v>176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1" x14ac:dyDescent="0.2">
      <c r="A205" s="236">
        <v>63</v>
      </c>
      <c r="B205" s="237" t="s">
        <v>885</v>
      </c>
      <c r="C205" s="248" t="s">
        <v>886</v>
      </c>
      <c r="D205" s="238" t="s">
        <v>339</v>
      </c>
      <c r="E205" s="239">
        <v>1</v>
      </c>
      <c r="F205" s="240"/>
      <c r="G205" s="241">
        <f>ROUND(E205*F205,2)</f>
        <v>0</v>
      </c>
      <c r="H205" s="240"/>
      <c r="I205" s="241">
        <f>ROUND(E205*H205,2)</f>
        <v>0</v>
      </c>
      <c r="J205" s="240"/>
      <c r="K205" s="241">
        <f>ROUND(E205*J205,2)</f>
        <v>0</v>
      </c>
      <c r="L205" s="241">
        <v>21</v>
      </c>
      <c r="M205" s="241">
        <f>G205*(1+L205/100)</f>
        <v>0</v>
      </c>
      <c r="N205" s="239">
        <v>4.0000000000000001E-3</v>
      </c>
      <c r="O205" s="239">
        <f>ROUND(E205*N205,2)</f>
        <v>0</v>
      </c>
      <c r="P205" s="239">
        <v>0</v>
      </c>
      <c r="Q205" s="239">
        <f>ROUND(E205*P205,2)</f>
        <v>0</v>
      </c>
      <c r="R205" s="241"/>
      <c r="S205" s="241" t="s">
        <v>321</v>
      </c>
      <c r="T205" s="242" t="s">
        <v>322</v>
      </c>
      <c r="U205" s="220">
        <v>0</v>
      </c>
      <c r="V205" s="220">
        <f>ROUND(E205*U205,2)</f>
        <v>0</v>
      </c>
      <c r="W205" s="220"/>
      <c r="X205" s="220" t="s">
        <v>170</v>
      </c>
      <c r="Y205" s="220" t="s">
        <v>171</v>
      </c>
      <c r="Z205" s="210"/>
      <c r="AA205" s="210"/>
      <c r="AB205" s="210"/>
      <c r="AC205" s="210"/>
      <c r="AD205" s="210"/>
      <c r="AE205" s="210"/>
      <c r="AF205" s="210"/>
      <c r="AG205" s="210" t="s">
        <v>172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2" x14ac:dyDescent="0.2">
      <c r="A206" s="217"/>
      <c r="B206" s="218"/>
      <c r="C206" s="249" t="s">
        <v>887</v>
      </c>
      <c r="D206" s="243"/>
      <c r="E206" s="243"/>
      <c r="F206" s="243"/>
      <c r="G206" s="243"/>
      <c r="H206" s="220"/>
      <c r="I206" s="220"/>
      <c r="J206" s="220"/>
      <c r="K206" s="220"/>
      <c r="L206" s="220"/>
      <c r="M206" s="220"/>
      <c r="N206" s="219"/>
      <c r="O206" s="219"/>
      <c r="P206" s="219"/>
      <c r="Q206" s="219"/>
      <c r="R206" s="220"/>
      <c r="S206" s="220"/>
      <c r="T206" s="220"/>
      <c r="U206" s="220"/>
      <c r="V206" s="220"/>
      <c r="W206" s="220"/>
      <c r="X206" s="220"/>
      <c r="Y206" s="220"/>
      <c r="Z206" s="210"/>
      <c r="AA206" s="210"/>
      <c r="AB206" s="210"/>
      <c r="AC206" s="210"/>
      <c r="AD206" s="210"/>
      <c r="AE206" s="210"/>
      <c r="AF206" s="210"/>
      <c r="AG206" s="210" t="s">
        <v>174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2" x14ac:dyDescent="0.2">
      <c r="A207" s="217"/>
      <c r="B207" s="218"/>
      <c r="C207" s="250" t="s">
        <v>70</v>
      </c>
      <c r="D207" s="224"/>
      <c r="E207" s="225">
        <v>1</v>
      </c>
      <c r="F207" s="220"/>
      <c r="G207" s="220"/>
      <c r="H207" s="220"/>
      <c r="I207" s="220"/>
      <c r="J207" s="220"/>
      <c r="K207" s="220"/>
      <c r="L207" s="220"/>
      <c r="M207" s="220"/>
      <c r="N207" s="219"/>
      <c r="O207" s="219"/>
      <c r="P207" s="219"/>
      <c r="Q207" s="219"/>
      <c r="R207" s="220"/>
      <c r="S207" s="220"/>
      <c r="T207" s="220"/>
      <c r="U207" s="220"/>
      <c r="V207" s="220"/>
      <c r="W207" s="220"/>
      <c r="X207" s="220"/>
      <c r="Y207" s="220"/>
      <c r="Z207" s="210"/>
      <c r="AA207" s="210"/>
      <c r="AB207" s="210"/>
      <c r="AC207" s="210"/>
      <c r="AD207" s="210"/>
      <c r="AE207" s="210"/>
      <c r="AF207" s="210"/>
      <c r="AG207" s="210" t="s">
        <v>176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1" x14ac:dyDescent="0.2">
      <c r="A208" s="236">
        <v>64</v>
      </c>
      <c r="B208" s="237" t="s">
        <v>888</v>
      </c>
      <c r="C208" s="248" t="s">
        <v>889</v>
      </c>
      <c r="D208" s="238" t="s">
        <v>302</v>
      </c>
      <c r="E208" s="239">
        <v>1</v>
      </c>
      <c r="F208" s="240"/>
      <c r="G208" s="241">
        <f>ROUND(E208*F208,2)</f>
        <v>0</v>
      </c>
      <c r="H208" s="240"/>
      <c r="I208" s="241">
        <f>ROUND(E208*H208,2)</f>
        <v>0</v>
      </c>
      <c r="J208" s="240"/>
      <c r="K208" s="241">
        <f>ROUND(E208*J208,2)</f>
        <v>0</v>
      </c>
      <c r="L208" s="241">
        <v>21</v>
      </c>
      <c r="M208" s="241">
        <f>G208*(1+L208/100)</f>
        <v>0</v>
      </c>
      <c r="N208" s="239">
        <v>5.0000000000000001E-4</v>
      </c>
      <c r="O208" s="239">
        <f>ROUND(E208*N208,2)</f>
        <v>0</v>
      </c>
      <c r="P208" s="239">
        <v>0</v>
      </c>
      <c r="Q208" s="239">
        <f>ROUND(E208*P208,2)</f>
        <v>0</v>
      </c>
      <c r="R208" s="241"/>
      <c r="S208" s="241" t="s">
        <v>321</v>
      </c>
      <c r="T208" s="242" t="s">
        <v>322</v>
      </c>
      <c r="U208" s="220">
        <v>0.54290000000000005</v>
      </c>
      <c r="V208" s="220">
        <f>ROUND(E208*U208,2)</f>
        <v>0.54</v>
      </c>
      <c r="W208" s="220"/>
      <c r="X208" s="220" t="s">
        <v>170</v>
      </c>
      <c r="Y208" s="220" t="s">
        <v>171</v>
      </c>
      <c r="Z208" s="210"/>
      <c r="AA208" s="210"/>
      <c r="AB208" s="210"/>
      <c r="AC208" s="210"/>
      <c r="AD208" s="210"/>
      <c r="AE208" s="210"/>
      <c r="AF208" s="210"/>
      <c r="AG208" s="210" t="s">
        <v>172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2" x14ac:dyDescent="0.2">
      <c r="A209" s="217"/>
      <c r="B209" s="218"/>
      <c r="C209" s="250" t="s">
        <v>70</v>
      </c>
      <c r="D209" s="224"/>
      <c r="E209" s="225">
        <v>1</v>
      </c>
      <c r="F209" s="220"/>
      <c r="G209" s="220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10"/>
      <c r="AA209" s="210"/>
      <c r="AB209" s="210"/>
      <c r="AC209" s="210"/>
      <c r="AD209" s="210"/>
      <c r="AE209" s="210"/>
      <c r="AF209" s="210"/>
      <c r="AG209" s="210" t="s">
        <v>176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1" x14ac:dyDescent="0.2">
      <c r="A210" s="236">
        <v>65</v>
      </c>
      <c r="B210" s="237" t="s">
        <v>890</v>
      </c>
      <c r="C210" s="248" t="s">
        <v>891</v>
      </c>
      <c r="D210" s="238" t="s">
        <v>302</v>
      </c>
      <c r="E210" s="239">
        <v>1</v>
      </c>
      <c r="F210" s="240"/>
      <c r="G210" s="241">
        <f>ROUND(E210*F210,2)</f>
        <v>0</v>
      </c>
      <c r="H210" s="240"/>
      <c r="I210" s="241">
        <f>ROUND(E210*H210,2)</f>
        <v>0</v>
      </c>
      <c r="J210" s="240"/>
      <c r="K210" s="241">
        <f>ROUND(E210*J210,2)</f>
        <v>0</v>
      </c>
      <c r="L210" s="241">
        <v>21</v>
      </c>
      <c r="M210" s="241">
        <f>G210*(1+L210/100)</f>
        <v>0</v>
      </c>
      <c r="N210" s="239">
        <v>5.0000000000000001E-4</v>
      </c>
      <c r="O210" s="239">
        <f>ROUND(E210*N210,2)</f>
        <v>0</v>
      </c>
      <c r="P210" s="239">
        <v>0</v>
      </c>
      <c r="Q210" s="239">
        <f>ROUND(E210*P210,2)</f>
        <v>0</v>
      </c>
      <c r="R210" s="241"/>
      <c r="S210" s="241" t="s">
        <v>321</v>
      </c>
      <c r="T210" s="242" t="s">
        <v>322</v>
      </c>
      <c r="U210" s="220">
        <v>0</v>
      </c>
      <c r="V210" s="220">
        <f>ROUND(E210*U210,2)</f>
        <v>0</v>
      </c>
      <c r="W210" s="220"/>
      <c r="X210" s="220" t="s">
        <v>170</v>
      </c>
      <c r="Y210" s="220" t="s">
        <v>171</v>
      </c>
      <c r="Z210" s="210"/>
      <c r="AA210" s="210"/>
      <c r="AB210" s="210"/>
      <c r="AC210" s="210"/>
      <c r="AD210" s="210"/>
      <c r="AE210" s="210"/>
      <c r="AF210" s="210"/>
      <c r="AG210" s="210" t="s">
        <v>172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2" x14ac:dyDescent="0.2">
      <c r="A211" s="217"/>
      <c r="B211" s="218"/>
      <c r="C211" s="250" t="s">
        <v>70</v>
      </c>
      <c r="D211" s="224"/>
      <c r="E211" s="225">
        <v>1</v>
      </c>
      <c r="F211" s="220"/>
      <c r="G211" s="220"/>
      <c r="H211" s="220"/>
      <c r="I211" s="220"/>
      <c r="J211" s="220"/>
      <c r="K211" s="220"/>
      <c r="L211" s="220"/>
      <c r="M211" s="220"/>
      <c r="N211" s="219"/>
      <c r="O211" s="219"/>
      <c r="P211" s="219"/>
      <c r="Q211" s="219"/>
      <c r="R211" s="220"/>
      <c r="S211" s="220"/>
      <c r="T211" s="220"/>
      <c r="U211" s="220"/>
      <c r="V211" s="220"/>
      <c r="W211" s="220"/>
      <c r="X211" s="220"/>
      <c r="Y211" s="220"/>
      <c r="Z211" s="210"/>
      <c r="AA211" s="210"/>
      <c r="AB211" s="210"/>
      <c r="AC211" s="210"/>
      <c r="AD211" s="210"/>
      <c r="AE211" s="210"/>
      <c r="AF211" s="210"/>
      <c r="AG211" s="210" t="s">
        <v>176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1" x14ac:dyDescent="0.2">
      <c r="A212" s="236">
        <v>66</v>
      </c>
      <c r="B212" s="237" t="s">
        <v>892</v>
      </c>
      <c r="C212" s="248" t="s">
        <v>893</v>
      </c>
      <c r="D212" s="238" t="s">
        <v>339</v>
      </c>
      <c r="E212" s="239">
        <v>1</v>
      </c>
      <c r="F212" s="240"/>
      <c r="G212" s="241">
        <f>ROUND(E212*F212,2)</f>
        <v>0</v>
      </c>
      <c r="H212" s="240"/>
      <c r="I212" s="241">
        <f>ROUND(E212*H212,2)</f>
        <v>0</v>
      </c>
      <c r="J212" s="240"/>
      <c r="K212" s="241">
        <f>ROUND(E212*J212,2)</f>
        <v>0</v>
      </c>
      <c r="L212" s="241">
        <v>21</v>
      </c>
      <c r="M212" s="241">
        <f>G212*(1+L212/100)</f>
        <v>0</v>
      </c>
      <c r="N212" s="239">
        <v>0</v>
      </c>
      <c r="O212" s="239">
        <f>ROUND(E212*N212,2)</f>
        <v>0</v>
      </c>
      <c r="P212" s="239">
        <v>0</v>
      </c>
      <c r="Q212" s="239">
        <f>ROUND(E212*P212,2)</f>
        <v>0</v>
      </c>
      <c r="R212" s="241"/>
      <c r="S212" s="241" t="s">
        <v>321</v>
      </c>
      <c r="T212" s="242" t="s">
        <v>322</v>
      </c>
      <c r="U212" s="220">
        <v>0</v>
      </c>
      <c r="V212" s="220">
        <f>ROUND(E212*U212,2)</f>
        <v>0</v>
      </c>
      <c r="W212" s="220"/>
      <c r="X212" s="220" t="s">
        <v>170</v>
      </c>
      <c r="Y212" s="220" t="s">
        <v>171</v>
      </c>
      <c r="Z212" s="210"/>
      <c r="AA212" s="210"/>
      <c r="AB212" s="210"/>
      <c r="AC212" s="210"/>
      <c r="AD212" s="210"/>
      <c r="AE212" s="210"/>
      <c r="AF212" s="210"/>
      <c r="AG212" s="210" t="s">
        <v>172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2" x14ac:dyDescent="0.2">
      <c r="A213" s="217"/>
      <c r="B213" s="218"/>
      <c r="C213" s="250" t="s">
        <v>70</v>
      </c>
      <c r="D213" s="224"/>
      <c r="E213" s="225">
        <v>1</v>
      </c>
      <c r="F213" s="220"/>
      <c r="G213" s="220"/>
      <c r="H213" s="220"/>
      <c r="I213" s="220"/>
      <c r="J213" s="220"/>
      <c r="K213" s="220"/>
      <c r="L213" s="220"/>
      <c r="M213" s="220"/>
      <c r="N213" s="219"/>
      <c r="O213" s="219"/>
      <c r="P213" s="219"/>
      <c r="Q213" s="219"/>
      <c r="R213" s="220"/>
      <c r="S213" s="220"/>
      <c r="T213" s="220"/>
      <c r="U213" s="220"/>
      <c r="V213" s="220"/>
      <c r="W213" s="220"/>
      <c r="X213" s="220"/>
      <c r="Y213" s="220"/>
      <c r="Z213" s="210"/>
      <c r="AA213" s="210"/>
      <c r="AB213" s="210"/>
      <c r="AC213" s="210"/>
      <c r="AD213" s="210"/>
      <c r="AE213" s="210"/>
      <c r="AF213" s="210"/>
      <c r="AG213" s="210" t="s">
        <v>176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1" x14ac:dyDescent="0.2">
      <c r="A214" s="236">
        <v>67</v>
      </c>
      <c r="B214" s="237" t="s">
        <v>894</v>
      </c>
      <c r="C214" s="248" t="s">
        <v>895</v>
      </c>
      <c r="D214" s="238" t="s">
        <v>339</v>
      </c>
      <c r="E214" s="239">
        <v>1</v>
      </c>
      <c r="F214" s="240"/>
      <c r="G214" s="241">
        <f>ROUND(E214*F214,2)</f>
        <v>0</v>
      </c>
      <c r="H214" s="240"/>
      <c r="I214" s="241">
        <f>ROUND(E214*H214,2)</f>
        <v>0</v>
      </c>
      <c r="J214" s="240"/>
      <c r="K214" s="241">
        <f>ROUND(E214*J214,2)</f>
        <v>0</v>
      </c>
      <c r="L214" s="241">
        <v>21</v>
      </c>
      <c r="M214" s="241">
        <f>G214*(1+L214/100)</f>
        <v>0</v>
      </c>
      <c r="N214" s="239">
        <v>0</v>
      </c>
      <c r="O214" s="239">
        <f>ROUND(E214*N214,2)</f>
        <v>0</v>
      </c>
      <c r="P214" s="239">
        <v>0</v>
      </c>
      <c r="Q214" s="239">
        <f>ROUND(E214*P214,2)</f>
        <v>0</v>
      </c>
      <c r="R214" s="241"/>
      <c r="S214" s="241" t="s">
        <v>321</v>
      </c>
      <c r="T214" s="242" t="s">
        <v>322</v>
      </c>
      <c r="U214" s="220">
        <v>0</v>
      </c>
      <c r="V214" s="220">
        <f>ROUND(E214*U214,2)</f>
        <v>0</v>
      </c>
      <c r="W214" s="220"/>
      <c r="X214" s="220" t="s">
        <v>170</v>
      </c>
      <c r="Y214" s="220" t="s">
        <v>171</v>
      </c>
      <c r="Z214" s="210"/>
      <c r="AA214" s="210"/>
      <c r="AB214" s="210"/>
      <c r="AC214" s="210"/>
      <c r="AD214" s="210"/>
      <c r="AE214" s="210"/>
      <c r="AF214" s="210"/>
      <c r="AG214" s="210" t="s">
        <v>172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2" x14ac:dyDescent="0.2">
      <c r="A215" s="217"/>
      <c r="B215" s="218"/>
      <c r="C215" s="249" t="s">
        <v>346</v>
      </c>
      <c r="D215" s="243"/>
      <c r="E215" s="243"/>
      <c r="F215" s="243"/>
      <c r="G215" s="243"/>
      <c r="H215" s="220"/>
      <c r="I215" s="220"/>
      <c r="J215" s="220"/>
      <c r="K215" s="220"/>
      <c r="L215" s="220"/>
      <c r="M215" s="220"/>
      <c r="N215" s="219"/>
      <c r="O215" s="219"/>
      <c r="P215" s="219"/>
      <c r="Q215" s="219"/>
      <c r="R215" s="220"/>
      <c r="S215" s="220"/>
      <c r="T215" s="220"/>
      <c r="U215" s="220"/>
      <c r="V215" s="220"/>
      <c r="W215" s="220"/>
      <c r="X215" s="220"/>
      <c r="Y215" s="220"/>
      <c r="Z215" s="210"/>
      <c r="AA215" s="210"/>
      <c r="AB215" s="210"/>
      <c r="AC215" s="210"/>
      <c r="AD215" s="210"/>
      <c r="AE215" s="210"/>
      <c r="AF215" s="210"/>
      <c r="AG215" s="210" t="s">
        <v>174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2" x14ac:dyDescent="0.2">
      <c r="A216" s="217"/>
      <c r="B216" s="218"/>
      <c r="C216" s="250" t="s">
        <v>70</v>
      </c>
      <c r="D216" s="224"/>
      <c r="E216" s="225">
        <v>1</v>
      </c>
      <c r="F216" s="220"/>
      <c r="G216" s="220"/>
      <c r="H216" s="220"/>
      <c r="I216" s="220"/>
      <c r="J216" s="220"/>
      <c r="K216" s="220"/>
      <c r="L216" s="220"/>
      <c r="M216" s="220"/>
      <c r="N216" s="219"/>
      <c r="O216" s="219"/>
      <c r="P216" s="219"/>
      <c r="Q216" s="219"/>
      <c r="R216" s="220"/>
      <c r="S216" s="220"/>
      <c r="T216" s="220"/>
      <c r="U216" s="220"/>
      <c r="V216" s="220"/>
      <c r="W216" s="220"/>
      <c r="X216" s="220"/>
      <c r="Y216" s="220"/>
      <c r="Z216" s="210"/>
      <c r="AA216" s="210"/>
      <c r="AB216" s="210"/>
      <c r="AC216" s="210"/>
      <c r="AD216" s="210"/>
      <c r="AE216" s="210"/>
      <c r="AF216" s="210"/>
      <c r="AG216" s="210" t="s">
        <v>176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1" x14ac:dyDescent="0.2">
      <c r="A217" s="236">
        <v>68</v>
      </c>
      <c r="B217" s="237" t="s">
        <v>896</v>
      </c>
      <c r="C217" s="248" t="s">
        <v>897</v>
      </c>
      <c r="D217" s="238" t="s">
        <v>339</v>
      </c>
      <c r="E217" s="239">
        <v>1</v>
      </c>
      <c r="F217" s="240"/>
      <c r="G217" s="241">
        <f>ROUND(E217*F217,2)</f>
        <v>0</v>
      </c>
      <c r="H217" s="240"/>
      <c r="I217" s="241">
        <f>ROUND(E217*H217,2)</f>
        <v>0</v>
      </c>
      <c r="J217" s="240"/>
      <c r="K217" s="241">
        <f>ROUND(E217*J217,2)</f>
        <v>0</v>
      </c>
      <c r="L217" s="241">
        <v>21</v>
      </c>
      <c r="M217" s="241">
        <f>G217*(1+L217/100)</f>
        <v>0</v>
      </c>
      <c r="N217" s="239">
        <v>0</v>
      </c>
      <c r="O217" s="239">
        <f>ROUND(E217*N217,2)</f>
        <v>0</v>
      </c>
      <c r="P217" s="239">
        <v>0</v>
      </c>
      <c r="Q217" s="239">
        <f>ROUND(E217*P217,2)</f>
        <v>0</v>
      </c>
      <c r="R217" s="241"/>
      <c r="S217" s="241" t="s">
        <v>321</v>
      </c>
      <c r="T217" s="242" t="s">
        <v>322</v>
      </c>
      <c r="U217" s="220">
        <v>0.54290000000000005</v>
      </c>
      <c r="V217" s="220">
        <f>ROUND(E217*U217,2)</f>
        <v>0.54</v>
      </c>
      <c r="W217" s="220"/>
      <c r="X217" s="220" t="s">
        <v>170</v>
      </c>
      <c r="Y217" s="220" t="s">
        <v>171</v>
      </c>
      <c r="Z217" s="210"/>
      <c r="AA217" s="210"/>
      <c r="AB217" s="210"/>
      <c r="AC217" s="210"/>
      <c r="AD217" s="210"/>
      <c r="AE217" s="210"/>
      <c r="AF217" s="210"/>
      <c r="AG217" s="210" t="s">
        <v>172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2" x14ac:dyDescent="0.2">
      <c r="A218" s="217"/>
      <c r="B218" s="218"/>
      <c r="C218" s="249" t="s">
        <v>722</v>
      </c>
      <c r="D218" s="243"/>
      <c r="E218" s="243"/>
      <c r="F218" s="243"/>
      <c r="G218" s="243"/>
      <c r="H218" s="220"/>
      <c r="I218" s="220"/>
      <c r="J218" s="220"/>
      <c r="K218" s="220"/>
      <c r="L218" s="220"/>
      <c r="M218" s="220"/>
      <c r="N218" s="219"/>
      <c r="O218" s="219"/>
      <c r="P218" s="219"/>
      <c r="Q218" s="219"/>
      <c r="R218" s="220"/>
      <c r="S218" s="220"/>
      <c r="T218" s="220"/>
      <c r="U218" s="220"/>
      <c r="V218" s="220"/>
      <c r="W218" s="220"/>
      <c r="X218" s="220"/>
      <c r="Y218" s="220"/>
      <c r="Z218" s="210"/>
      <c r="AA218" s="210"/>
      <c r="AB218" s="210"/>
      <c r="AC218" s="210"/>
      <c r="AD218" s="210"/>
      <c r="AE218" s="210"/>
      <c r="AF218" s="210"/>
      <c r="AG218" s="210" t="s">
        <v>174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2" x14ac:dyDescent="0.2">
      <c r="A219" s="217"/>
      <c r="B219" s="218"/>
      <c r="C219" s="250" t="s">
        <v>70</v>
      </c>
      <c r="D219" s="224"/>
      <c r="E219" s="225">
        <v>1</v>
      </c>
      <c r="F219" s="220"/>
      <c r="G219" s="220"/>
      <c r="H219" s="220"/>
      <c r="I219" s="220"/>
      <c r="J219" s="220"/>
      <c r="K219" s="220"/>
      <c r="L219" s="220"/>
      <c r="M219" s="220"/>
      <c r="N219" s="219"/>
      <c r="O219" s="219"/>
      <c r="P219" s="219"/>
      <c r="Q219" s="219"/>
      <c r="R219" s="220"/>
      <c r="S219" s="220"/>
      <c r="T219" s="220"/>
      <c r="U219" s="220"/>
      <c r="V219" s="220"/>
      <c r="W219" s="220"/>
      <c r="X219" s="220"/>
      <c r="Y219" s="220"/>
      <c r="Z219" s="210"/>
      <c r="AA219" s="210"/>
      <c r="AB219" s="210"/>
      <c r="AC219" s="210"/>
      <c r="AD219" s="210"/>
      <c r="AE219" s="210"/>
      <c r="AF219" s="210"/>
      <c r="AG219" s="210" t="s">
        <v>176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1" x14ac:dyDescent="0.2">
      <c r="A220" s="236">
        <v>69</v>
      </c>
      <c r="B220" s="237" t="s">
        <v>898</v>
      </c>
      <c r="C220" s="248" t="s">
        <v>899</v>
      </c>
      <c r="D220" s="238" t="s">
        <v>332</v>
      </c>
      <c r="E220" s="239">
        <v>0.12085</v>
      </c>
      <c r="F220" s="240"/>
      <c r="G220" s="241">
        <f>ROUND(E220*F220,2)</f>
        <v>0</v>
      </c>
      <c r="H220" s="240"/>
      <c r="I220" s="241">
        <f>ROUND(E220*H220,2)</f>
        <v>0</v>
      </c>
      <c r="J220" s="240"/>
      <c r="K220" s="241">
        <f>ROUND(E220*J220,2)</f>
        <v>0</v>
      </c>
      <c r="L220" s="241">
        <v>21</v>
      </c>
      <c r="M220" s="241">
        <f>G220*(1+L220/100)</f>
        <v>0</v>
      </c>
      <c r="N220" s="239">
        <v>0</v>
      </c>
      <c r="O220" s="239">
        <f>ROUND(E220*N220,2)</f>
        <v>0</v>
      </c>
      <c r="P220" s="239">
        <v>0</v>
      </c>
      <c r="Q220" s="239">
        <f>ROUND(E220*P220,2)</f>
        <v>0</v>
      </c>
      <c r="R220" s="241" t="s">
        <v>828</v>
      </c>
      <c r="S220" s="241" t="s">
        <v>169</v>
      </c>
      <c r="T220" s="242" t="s">
        <v>169</v>
      </c>
      <c r="U220" s="220">
        <v>1.327</v>
      </c>
      <c r="V220" s="220">
        <f>ROUND(E220*U220,2)</f>
        <v>0.16</v>
      </c>
      <c r="W220" s="220"/>
      <c r="X220" s="220" t="s">
        <v>598</v>
      </c>
      <c r="Y220" s="220" t="s">
        <v>171</v>
      </c>
      <c r="Z220" s="210"/>
      <c r="AA220" s="210"/>
      <c r="AB220" s="210"/>
      <c r="AC220" s="210"/>
      <c r="AD220" s="210"/>
      <c r="AE220" s="210"/>
      <c r="AF220" s="210"/>
      <c r="AG220" s="210" t="s">
        <v>599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2" x14ac:dyDescent="0.2">
      <c r="A221" s="217"/>
      <c r="B221" s="218"/>
      <c r="C221" s="251" t="s">
        <v>900</v>
      </c>
      <c r="D221" s="245"/>
      <c r="E221" s="245"/>
      <c r="F221" s="245"/>
      <c r="G221" s="245"/>
      <c r="H221" s="220"/>
      <c r="I221" s="220"/>
      <c r="J221" s="220"/>
      <c r="K221" s="220"/>
      <c r="L221" s="220"/>
      <c r="M221" s="220"/>
      <c r="N221" s="219"/>
      <c r="O221" s="219"/>
      <c r="P221" s="219"/>
      <c r="Q221" s="219"/>
      <c r="R221" s="220"/>
      <c r="S221" s="220"/>
      <c r="T221" s="220"/>
      <c r="U221" s="220"/>
      <c r="V221" s="220"/>
      <c r="W221" s="220"/>
      <c r="X221" s="220"/>
      <c r="Y221" s="220"/>
      <c r="Z221" s="210"/>
      <c r="AA221" s="210"/>
      <c r="AB221" s="210"/>
      <c r="AC221" s="210"/>
      <c r="AD221" s="210"/>
      <c r="AE221" s="210"/>
      <c r="AF221" s="210"/>
      <c r="AG221" s="210" t="s">
        <v>190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ht="22.5" outlineLevel="1" x14ac:dyDescent="0.2">
      <c r="A222" s="236">
        <v>70</v>
      </c>
      <c r="B222" s="237" t="s">
        <v>901</v>
      </c>
      <c r="C222" s="248" t="s">
        <v>902</v>
      </c>
      <c r="D222" s="238" t="s">
        <v>332</v>
      </c>
      <c r="E222" s="239">
        <v>0.12085</v>
      </c>
      <c r="F222" s="240"/>
      <c r="G222" s="241">
        <f>ROUND(E222*F222,2)</f>
        <v>0</v>
      </c>
      <c r="H222" s="240"/>
      <c r="I222" s="241">
        <f>ROUND(E222*H222,2)</f>
        <v>0</v>
      </c>
      <c r="J222" s="240"/>
      <c r="K222" s="241">
        <f>ROUND(E222*J222,2)</f>
        <v>0</v>
      </c>
      <c r="L222" s="241">
        <v>21</v>
      </c>
      <c r="M222" s="241">
        <f>G222*(1+L222/100)</f>
        <v>0</v>
      </c>
      <c r="N222" s="239">
        <v>0</v>
      </c>
      <c r="O222" s="239">
        <f>ROUND(E222*N222,2)</f>
        <v>0</v>
      </c>
      <c r="P222" s="239">
        <v>0</v>
      </c>
      <c r="Q222" s="239">
        <f>ROUND(E222*P222,2)</f>
        <v>0</v>
      </c>
      <c r="R222" s="241" t="s">
        <v>828</v>
      </c>
      <c r="S222" s="241" t="s">
        <v>169</v>
      </c>
      <c r="T222" s="242" t="s">
        <v>169</v>
      </c>
      <c r="U222" s="220">
        <v>0.72499999999999998</v>
      </c>
      <c r="V222" s="220">
        <f>ROUND(E222*U222,2)</f>
        <v>0.09</v>
      </c>
      <c r="W222" s="220"/>
      <c r="X222" s="220" t="s">
        <v>598</v>
      </c>
      <c r="Y222" s="220" t="s">
        <v>171</v>
      </c>
      <c r="Z222" s="210"/>
      <c r="AA222" s="210"/>
      <c r="AB222" s="210"/>
      <c r="AC222" s="210"/>
      <c r="AD222" s="210"/>
      <c r="AE222" s="210"/>
      <c r="AF222" s="210"/>
      <c r="AG222" s="210" t="s">
        <v>599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2" x14ac:dyDescent="0.2">
      <c r="A223" s="217"/>
      <c r="B223" s="218"/>
      <c r="C223" s="251" t="s">
        <v>900</v>
      </c>
      <c r="D223" s="245"/>
      <c r="E223" s="245"/>
      <c r="F223" s="245"/>
      <c r="G223" s="245"/>
      <c r="H223" s="220"/>
      <c r="I223" s="220"/>
      <c r="J223" s="220"/>
      <c r="K223" s="220"/>
      <c r="L223" s="220"/>
      <c r="M223" s="220"/>
      <c r="N223" s="219"/>
      <c r="O223" s="219"/>
      <c r="P223" s="219"/>
      <c r="Q223" s="219"/>
      <c r="R223" s="220"/>
      <c r="S223" s="220"/>
      <c r="T223" s="220"/>
      <c r="U223" s="220"/>
      <c r="V223" s="220"/>
      <c r="W223" s="220"/>
      <c r="X223" s="220"/>
      <c r="Y223" s="220"/>
      <c r="Z223" s="210"/>
      <c r="AA223" s="210"/>
      <c r="AB223" s="210"/>
      <c r="AC223" s="210"/>
      <c r="AD223" s="210"/>
      <c r="AE223" s="210"/>
      <c r="AF223" s="210"/>
      <c r="AG223" s="210" t="s">
        <v>190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x14ac:dyDescent="0.2">
      <c r="A224" s="229" t="s">
        <v>163</v>
      </c>
      <c r="B224" s="230" t="s">
        <v>106</v>
      </c>
      <c r="C224" s="247" t="s">
        <v>107</v>
      </c>
      <c r="D224" s="231"/>
      <c r="E224" s="232"/>
      <c r="F224" s="233"/>
      <c r="G224" s="233">
        <f>SUMIF(AG225:AG274,"&lt;&gt;NOR",G225:G274)</f>
        <v>0</v>
      </c>
      <c r="H224" s="233"/>
      <c r="I224" s="233">
        <f>SUM(I225:I274)</f>
        <v>0</v>
      </c>
      <c r="J224" s="233"/>
      <c r="K224" s="233">
        <f>SUM(K225:K274)</f>
        <v>0</v>
      </c>
      <c r="L224" s="233"/>
      <c r="M224" s="233">
        <f>SUM(M225:M274)</f>
        <v>0</v>
      </c>
      <c r="N224" s="232"/>
      <c r="O224" s="232">
        <f>SUM(O225:O274)</f>
        <v>0.21000000000000002</v>
      </c>
      <c r="P224" s="232"/>
      <c r="Q224" s="232">
        <f>SUM(Q225:Q274)</f>
        <v>0.04</v>
      </c>
      <c r="R224" s="233"/>
      <c r="S224" s="233"/>
      <c r="T224" s="234"/>
      <c r="U224" s="228"/>
      <c r="V224" s="228">
        <f>SUM(V225:V274)</f>
        <v>3.33</v>
      </c>
      <c r="W224" s="228"/>
      <c r="X224" s="228"/>
      <c r="Y224" s="228"/>
      <c r="AG224" t="s">
        <v>164</v>
      </c>
    </row>
    <row r="225" spans="1:60" outlineLevel="1" x14ac:dyDescent="0.2">
      <c r="A225" s="236">
        <v>71</v>
      </c>
      <c r="B225" s="237" t="s">
        <v>903</v>
      </c>
      <c r="C225" s="248" t="s">
        <v>904</v>
      </c>
      <c r="D225" s="238" t="s">
        <v>302</v>
      </c>
      <c r="E225" s="239">
        <v>5</v>
      </c>
      <c r="F225" s="240"/>
      <c r="G225" s="241">
        <f>ROUND(E225*F225,2)</f>
        <v>0</v>
      </c>
      <c r="H225" s="240"/>
      <c r="I225" s="241">
        <f>ROUND(E225*H225,2)</f>
        <v>0</v>
      </c>
      <c r="J225" s="240"/>
      <c r="K225" s="241">
        <f>ROUND(E225*J225,2)</f>
        <v>0</v>
      </c>
      <c r="L225" s="241">
        <v>21</v>
      </c>
      <c r="M225" s="241">
        <f>G225*(1+L225/100)</f>
        <v>0</v>
      </c>
      <c r="N225" s="239">
        <v>6.9999999999999994E-5</v>
      </c>
      <c r="O225" s="239">
        <f>ROUND(E225*N225,2)</f>
        <v>0</v>
      </c>
      <c r="P225" s="239">
        <v>4.4999999999999997E-3</v>
      </c>
      <c r="Q225" s="239">
        <f>ROUND(E225*P225,2)</f>
        <v>0.02</v>
      </c>
      <c r="R225" s="241" t="s">
        <v>905</v>
      </c>
      <c r="S225" s="241" t="s">
        <v>169</v>
      </c>
      <c r="T225" s="242" t="s">
        <v>169</v>
      </c>
      <c r="U225" s="220">
        <v>0.42</v>
      </c>
      <c r="V225" s="220">
        <f>ROUND(E225*U225,2)</f>
        <v>2.1</v>
      </c>
      <c r="W225" s="220"/>
      <c r="X225" s="220" t="s">
        <v>170</v>
      </c>
      <c r="Y225" s="220" t="s">
        <v>171</v>
      </c>
      <c r="Z225" s="210"/>
      <c r="AA225" s="210"/>
      <c r="AB225" s="210"/>
      <c r="AC225" s="210"/>
      <c r="AD225" s="210"/>
      <c r="AE225" s="210"/>
      <c r="AF225" s="210"/>
      <c r="AG225" s="210" t="s">
        <v>172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2">
      <c r="A226" s="217"/>
      <c r="B226" s="218"/>
      <c r="C226" s="250" t="s">
        <v>906</v>
      </c>
      <c r="D226" s="224"/>
      <c r="E226" s="225">
        <v>5</v>
      </c>
      <c r="F226" s="220"/>
      <c r="G226" s="220"/>
      <c r="H226" s="220"/>
      <c r="I226" s="220"/>
      <c r="J226" s="220"/>
      <c r="K226" s="220"/>
      <c r="L226" s="220"/>
      <c r="M226" s="220"/>
      <c r="N226" s="219"/>
      <c r="O226" s="219"/>
      <c r="P226" s="219"/>
      <c r="Q226" s="219"/>
      <c r="R226" s="220"/>
      <c r="S226" s="220"/>
      <c r="T226" s="220"/>
      <c r="U226" s="220"/>
      <c r="V226" s="220"/>
      <c r="W226" s="220"/>
      <c r="X226" s="220"/>
      <c r="Y226" s="220"/>
      <c r="Z226" s="210"/>
      <c r="AA226" s="210"/>
      <c r="AB226" s="210"/>
      <c r="AC226" s="210"/>
      <c r="AD226" s="210"/>
      <c r="AE226" s="210"/>
      <c r="AF226" s="210"/>
      <c r="AG226" s="210" t="s">
        <v>176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1" x14ac:dyDescent="0.2">
      <c r="A227" s="236">
        <v>72</v>
      </c>
      <c r="B227" s="237" t="s">
        <v>907</v>
      </c>
      <c r="C227" s="248" t="s">
        <v>908</v>
      </c>
      <c r="D227" s="238" t="s">
        <v>302</v>
      </c>
      <c r="E227" s="239">
        <v>1</v>
      </c>
      <c r="F227" s="240"/>
      <c r="G227" s="241">
        <f>ROUND(E227*F227,2)</f>
        <v>0</v>
      </c>
      <c r="H227" s="240"/>
      <c r="I227" s="241">
        <f>ROUND(E227*H227,2)</f>
        <v>0</v>
      </c>
      <c r="J227" s="240"/>
      <c r="K227" s="241">
        <f>ROUND(E227*J227,2)</f>
        <v>0</v>
      </c>
      <c r="L227" s="241">
        <v>21</v>
      </c>
      <c r="M227" s="241">
        <f>G227*(1+L227/100)</f>
        <v>0</v>
      </c>
      <c r="N227" s="239">
        <v>6.9999999999999994E-5</v>
      </c>
      <c r="O227" s="239">
        <f>ROUND(E227*N227,2)</f>
        <v>0</v>
      </c>
      <c r="P227" s="239">
        <v>2.1000000000000001E-2</v>
      </c>
      <c r="Q227" s="239">
        <f>ROUND(E227*P227,2)</f>
        <v>0.02</v>
      </c>
      <c r="R227" s="241" t="s">
        <v>905</v>
      </c>
      <c r="S227" s="241" t="s">
        <v>169</v>
      </c>
      <c r="T227" s="242" t="s">
        <v>169</v>
      </c>
      <c r="U227" s="220">
        <v>0.43</v>
      </c>
      <c r="V227" s="220">
        <f>ROUND(E227*U227,2)</f>
        <v>0.43</v>
      </c>
      <c r="W227" s="220"/>
      <c r="X227" s="220" t="s">
        <v>170</v>
      </c>
      <c r="Y227" s="220" t="s">
        <v>171</v>
      </c>
      <c r="Z227" s="210"/>
      <c r="AA227" s="210"/>
      <c r="AB227" s="210"/>
      <c r="AC227" s="210"/>
      <c r="AD227" s="210"/>
      <c r="AE227" s="210"/>
      <c r="AF227" s="210"/>
      <c r="AG227" s="210" t="s">
        <v>172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2" x14ac:dyDescent="0.2">
      <c r="A228" s="217"/>
      <c r="B228" s="218"/>
      <c r="C228" s="250" t="s">
        <v>70</v>
      </c>
      <c r="D228" s="224"/>
      <c r="E228" s="225">
        <v>1</v>
      </c>
      <c r="F228" s="220"/>
      <c r="G228" s="220"/>
      <c r="H228" s="220"/>
      <c r="I228" s="220"/>
      <c r="J228" s="220"/>
      <c r="K228" s="220"/>
      <c r="L228" s="220"/>
      <c r="M228" s="220"/>
      <c r="N228" s="219"/>
      <c r="O228" s="219"/>
      <c r="P228" s="219"/>
      <c r="Q228" s="219"/>
      <c r="R228" s="220"/>
      <c r="S228" s="220"/>
      <c r="T228" s="220"/>
      <c r="U228" s="220"/>
      <c r="V228" s="220"/>
      <c r="W228" s="220"/>
      <c r="X228" s="220"/>
      <c r="Y228" s="220"/>
      <c r="Z228" s="210"/>
      <c r="AA228" s="210"/>
      <c r="AB228" s="210"/>
      <c r="AC228" s="210"/>
      <c r="AD228" s="210"/>
      <c r="AE228" s="210"/>
      <c r="AF228" s="210"/>
      <c r="AG228" s="210" t="s">
        <v>176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ht="33.75" outlineLevel="1" x14ac:dyDescent="0.2">
      <c r="A229" s="236">
        <v>73</v>
      </c>
      <c r="B229" s="237" t="s">
        <v>909</v>
      </c>
      <c r="C229" s="248" t="s">
        <v>910</v>
      </c>
      <c r="D229" s="238" t="s">
        <v>302</v>
      </c>
      <c r="E229" s="239">
        <v>2</v>
      </c>
      <c r="F229" s="240"/>
      <c r="G229" s="241">
        <f>ROUND(E229*F229,2)</f>
        <v>0</v>
      </c>
      <c r="H229" s="240"/>
      <c r="I229" s="241">
        <f>ROUND(E229*H229,2)</f>
        <v>0</v>
      </c>
      <c r="J229" s="240"/>
      <c r="K229" s="241">
        <f>ROUND(E229*J229,2)</f>
        <v>0</v>
      </c>
      <c r="L229" s="241">
        <v>21</v>
      </c>
      <c r="M229" s="241">
        <f>G229*(1+L229/100)</f>
        <v>0</v>
      </c>
      <c r="N229" s="239">
        <v>5.0000000000000001E-3</v>
      </c>
      <c r="O229" s="239">
        <f>ROUND(E229*N229,2)</f>
        <v>0.01</v>
      </c>
      <c r="P229" s="239">
        <v>0</v>
      </c>
      <c r="Q229" s="239">
        <f>ROUND(E229*P229,2)</f>
        <v>0</v>
      </c>
      <c r="R229" s="241"/>
      <c r="S229" s="241" t="s">
        <v>321</v>
      </c>
      <c r="T229" s="242" t="s">
        <v>322</v>
      </c>
      <c r="U229" s="220">
        <v>0</v>
      </c>
      <c r="V229" s="220">
        <f>ROUND(E229*U229,2)</f>
        <v>0</v>
      </c>
      <c r="W229" s="220"/>
      <c r="X229" s="220" t="s">
        <v>170</v>
      </c>
      <c r="Y229" s="220" t="s">
        <v>171</v>
      </c>
      <c r="Z229" s="210"/>
      <c r="AA229" s="210"/>
      <c r="AB229" s="210"/>
      <c r="AC229" s="210"/>
      <c r="AD229" s="210"/>
      <c r="AE229" s="210"/>
      <c r="AF229" s="210"/>
      <c r="AG229" s="210" t="s">
        <v>172</v>
      </c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2" x14ac:dyDescent="0.2">
      <c r="A230" s="217"/>
      <c r="B230" s="218"/>
      <c r="C230" s="249" t="s">
        <v>887</v>
      </c>
      <c r="D230" s="243"/>
      <c r="E230" s="243"/>
      <c r="F230" s="243"/>
      <c r="G230" s="243"/>
      <c r="H230" s="220"/>
      <c r="I230" s="220"/>
      <c r="J230" s="220"/>
      <c r="K230" s="220"/>
      <c r="L230" s="220"/>
      <c r="M230" s="220"/>
      <c r="N230" s="219"/>
      <c r="O230" s="219"/>
      <c r="P230" s="219"/>
      <c r="Q230" s="219"/>
      <c r="R230" s="220"/>
      <c r="S230" s="220"/>
      <c r="T230" s="220"/>
      <c r="U230" s="220"/>
      <c r="V230" s="220"/>
      <c r="W230" s="220"/>
      <c r="X230" s="220"/>
      <c r="Y230" s="220"/>
      <c r="Z230" s="210"/>
      <c r="AA230" s="210"/>
      <c r="AB230" s="210"/>
      <c r="AC230" s="210"/>
      <c r="AD230" s="210"/>
      <c r="AE230" s="210"/>
      <c r="AF230" s="210"/>
      <c r="AG230" s="210" t="s">
        <v>174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2" x14ac:dyDescent="0.2">
      <c r="A231" s="217"/>
      <c r="B231" s="218"/>
      <c r="C231" s="250" t="s">
        <v>74</v>
      </c>
      <c r="D231" s="224"/>
      <c r="E231" s="225">
        <v>2</v>
      </c>
      <c r="F231" s="220"/>
      <c r="G231" s="220"/>
      <c r="H231" s="220"/>
      <c r="I231" s="220"/>
      <c r="J231" s="220"/>
      <c r="K231" s="220"/>
      <c r="L231" s="220"/>
      <c r="M231" s="220"/>
      <c r="N231" s="219"/>
      <c r="O231" s="219"/>
      <c r="P231" s="219"/>
      <c r="Q231" s="219"/>
      <c r="R231" s="220"/>
      <c r="S231" s="220"/>
      <c r="T231" s="220"/>
      <c r="U231" s="220"/>
      <c r="V231" s="220"/>
      <c r="W231" s="220"/>
      <c r="X231" s="220"/>
      <c r="Y231" s="220"/>
      <c r="Z231" s="210"/>
      <c r="AA231" s="210"/>
      <c r="AB231" s="210"/>
      <c r="AC231" s="210"/>
      <c r="AD231" s="210"/>
      <c r="AE231" s="210"/>
      <c r="AF231" s="210"/>
      <c r="AG231" s="210" t="s">
        <v>176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ht="33.75" outlineLevel="1" x14ac:dyDescent="0.2">
      <c r="A232" s="236">
        <v>74</v>
      </c>
      <c r="B232" s="237" t="s">
        <v>911</v>
      </c>
      <c r="C232" s="248" t="s">
        <v>912</v>
      </c>
      <c r="D232" s="238" t="s">
        <v>302</v>
      </c>
      <c r="E232" s="239">
        <v>1</v>
      </c>
      <c r="F232" s="240"/>
      <c r="G232" s="241">
        <f>ROUND(E232*F232,2)</f>
        <v>0</v>
      </c>
      <c r="H232" s="240"/>
      <c r="I232" s="241">
        <f>ROUND(E232*H232,2)</f>
        <v>0</v>
      </c>
      <c r="J232" s="240"/>
      <c r="K232" s="241">
        <f>ROUND(E232*J232,2)</f>
        <v>0</v>
      </c>
      <c r="L232" s="241">
        <v>21</v>
      </c>
      <c r="M232" s="241">
        <f>G232*(1+L232/100)</f>
        <v>0</v>
      </c>
      <c r="N232" s="239">
        <v>5.0000000000000001E-3</v>
      </c>
      <c r="O232" s="239">
        <f>ROUND(E232*N232,2)</f>
        <v>0.01</v>
      </c>
      <c r="P232" s="239">
        <v>0</v>
      </c>
      <c r="Q232" s="239">
        <f>ROUND(E232*P232,2)</f>
        <v>0</v>
      </c>
      <c r="R232" s="241"/>
      <c r="S232" s="241" t="s">
        <v>321</v>
      </c>
      <c r="T232" s="242" t="s">
        <v>322</v>
      </c>
      <c r="U232" s="220">
        <v>0</v>
      </c>
      <c r="V232" s="220">
        <f>ROUND(E232*U232,2)</f>
        <v>0</v>
      </c>
      <c r="W232" s="220"/>
      <c r="X232" s="220" t="s">
        <v>170</v>
      </c>
      <c r="Y232" s="220" t="s">
        <v>171</v>
      </c>
      <c r="Z232" s="210"/>
      <c r="AA232" s="210"/>
      <c r="AB232" s="210"/>
      <c r="AC232" s="210"/>
      <c r="AD232" s="210"/>
      <c r="AE232" s="210"/>
      <c r="AF232" s="210"/>
      <c r="AG232" s="210" t="s">
        <v>172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2" x14ac:dyDescent="0.2">
      <c r="A233" s="217"/>
      <c r="B233" s="218"/>
      <c r="C233" s="249" t="s">
        <v>887</v>
      </c>
      <c r="D233" s="243"/>
      <c r="E233" s="243"/>
      <c r="F233" s="243"/>
      <c r="G233" s="243"/>
      <c r="H233" s="220"/>
      <c r="I233" s="220"/>
      <c r="J233" s="220"/>
      <c r="K233" s="220"/>
      <c r="L233" s="220"/>
      <c r="M233" s="220"/>
      <c r="N233" s="219"/>
      <c r="O233" s="219"/>
      <c r="P233" s="219"/>
      <c r="Q233" s="219"/>
      <c r="R233" s="220"/>
      <c r="S233" s="220"/>
      <c r="T233" s="220"/>
      <c r="U233" s="220"/>
      <c r="V233" s="220"/>
      <c r="W233" s="220"/>
      <c r="X233" s="220"/>
      <c r="Y233" s="220"/>
      <c r="Z233" s="210"/>
      <c r="AA233" s="210"/>
      <c r="AB233" s="210"/>
      <c r="AC233" s="210"/>
      <c r="AD233" s="210"/>
      <c r="AE233" s="210"/>
      <c r="AF233" s="210"/>
      <c r="AG233" s="210" t="s">
        <v>174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2" x14ac:dyDescent="0.2">
      <c r="A234" s="217"/>
      <c r="B234" s="218"/>
      <c r="C234" s="250" t="s">
        <v>70</v>
      </c>
      <c r="D234" s="224"/>
      <c r="E234" s="225">
        <v>1</v>
      </c>
      <c r="F234" s="220"/>
      <c r="G234" s="220"/>
      <c r="H234" s="220"/>
      <c r="I234" s="220"/>
      <c r="J234" s="220"/>
      <c r="K234" s="220"/>
      <c r="L234" s="220"/>
      <c r="M234" s="220"/>
      <c r="N234" s="219"/>
      <c r="O234" s="219"/>
      <c r="P234" s="219"/>
      <c r="Q234" s="219"/>
      <c r="R234" s="220"/>
      <c r="S234" s="220"/>
      <c r="T234" s="220"/>
      <c r="U234" s="220"/>
      <c r="V234" s="220"/>
      <c r="W234" s="220"/>
      <c r="X234" s="220"/>
      <c r="Y234" s="220"/>
      <c r="Z234" s="210"/>
      <c r="AA234" s="210"/>
      <c r="AB234" s="210"/>
      <c r="AC234" s="210"/>
      <c r="AD234" s="210"/>
      <c r="AE234" s="210"/>
      <c r="AF234" s="210"/>
      <c r="AG234" s="210" t="s">
        <v>176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ht="22.5" outlineLevel="1" x14ac:dyDescent="0.2">
      <c r="A235" s="236">
        <v>75</v>
      </c>
      <c r="B235" s="237" t="s">
        <v>913</v>
      </c>
      <c r="C235" s="248" t="s">
        <v>914</v>
      </c>
      <c r="D235" s="238" t="s">
        <v>302</v>
      </c>
      <c r="E235" s="239">
        <v>2</v>
      </c>
      <c r="F235" s="240"/>
      <c r="G235" s="241">
        <f>ROUND(E235*F235,2)</f>
        <v>0</v>
      </c>
      <c r="H235" s="240"/>
      <c r="I235" s="241">
        <f>ROUND(E235*H235,2)</f>
        <v>0</v>
      </c>
      <c r="J235" s="240"/>
      <c r="K235" s="241">
        <f>ROUND(E235*J235,2)</f>
        <v>0</v>
      </c>
      <c r="L235" s="241">
        <v>21</v>
      </c>
      <c r="M235" s="241">
        <f>G235*(1+L235/100)</f>
        <v>0</v>
      </c>
      <c r="N235" s="239">
        <v>5.0000000000000001E-3</v>
      </c>
      <c r="O235" s="239">
        <f>ROUND(E235*N235,2)</f>
        <v>0.01</v>
      </c>
      <c r="P235" s="239">
        <v>0</v>
      </c>
      <c r="Q235" s="239">
        <f>ROUND(E235*P235,2)</f>
        <v>0</v>
      </c>
      <c r="R235" s="241"/>
      <c r="S235" s="241" t="s">
        <v>321</v>
      </c>
      <c r="T235" s="242" t="s">
        <v>322</v>
      </c>
      <c r="U235" s="220">
        <v>0</v>
      </c>
      <c r="V235" s="220">
        <f>ROUND(E235*U235,2)</f>
        <v>0</v>
      </c>
      <c r="W235" s="220"/>
      <c r="X235" s="220" t="s">
        <v>170</v>
      </c>
      <c r="Y235" s="220" t="s">
        <v>171</v>
      </c>
      <c r="Z235" s="210"/>
      <c r="AA235" s="210"/>
      <c r="AB235" s="210"/>
      <c r="AC235" s="210"/>
      <c r="AD235" s="210"/>
      <c r="AE235" s="210"/>
      <c r="AF235" s="210"/>
      <c r="AG235" s="210" t="s">
        <v>172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2" x14ac:dyDescent="0.2">
      <c r="A236" s="217"/>
      <c r="B236" s="218"/>
      <c r="C236" s="249" t="s">
        <v>722</v>
      </c>
      <c r="D236" s="243"/>
      <c r="E236" s="243"/>
      <c r="F236" s="243"/>
      <c r="G236" s="243"/>
      <c r="H236" s="220"/>
      <c r="I236" s="220"/>
      <c r="J236" s="220"/>
      <c r="K236" s="220"/>
      <c r="L236" s="220"/>
      <c r="M236" s="220"/>
      <c r="N236" s="219"/>
      <c r="O236" s="219"/>
      <c r="P236" s="219"/>
      <c r="Q236" s="219"/>
      <c r="R236" s="220"/>
      <c r="S236" s="220"/>
      <c r="T236" s="220"/>
      <c r="U236" s="220"/>
      <c r="V236" s="220"/>
      <c r="W236" s="220"/>
      <c r="X236" s="220"/>
      <c r="Y236" s="220"/>
      <c r="Z236" s="210"/>
      <c r="AA236" s="210"/>
      <c r="AB236" s="210"/>
      <c r="AC236" s="210"/>
      <c r="AD236" s="210"/>
      <c r="AE236" s="210"/>
      <c r="AF236" s="210"/>
      <c r="AG236" s="210" t="s">
        <v>174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2" x14ac:dyDescent="0.2">
      <c r="A237" s="217"/>
      <c r="B237" s="218"/>
      <c r="C237" s="250" t="s">
        <v>74</v>
      </c>
      <c r="D237" s="224"/>
      <c r="E237" s="225">
        <v>2</v>
      </c>
      <c r="F237" s="220"/>
      <c r="G237" s="220"/>
      <c r="H237" s="220"/>
      <c r="I237" s="220"/>
      <c r="J237" s="220"/>
      <c r="K237" s="220"/>
      <c r="L237" s="220"/>
      <c r="M237" s="220"/>
      <c r="N237" s="219"/>
      <c r="O237" s="219"/>
      <c r="P237" s="219"/>
      <c r="Q237" s="219"/>
      <c r="R237" s="220"/>
      <c r="S237" s="220"/>
      <c r="T237" s="220"/>
      <c r="U237" s="220"/>
      <c r="V237" s="220"/>
      <c r="W237" s="220"/>
      <c r="X237" s="220"/>
      <c r="Y237" s="220"/>
      <c r="Z237" s="210"/>
      <c r="AA237" s="210"/>
      <c r="AB237" s="210"/>
      <c r="AC237" s="210"/>
      <c r="AD237" s="210"/>
      <c r="AE237" s="210"/>
      <c r="AF237" s="210"/>
      <c r="AG237" s="210" t="s">
        <v>176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ht="22.5" outlineLevel="1" x14ac:dyDescent="0.2">
      <c r="A238" s="236">
        <v>76</v>
      </c>
      <c r="B238" s="237" t="s">
        <v>915</v>
      </c>
      <c r="C238" s="248" t="s">
        <v>916</v>
      </c>
      <c r="D238" s="238" t="s">
        <v>302</v>
      </c>
      <c r="E238" s="239">
        <v>1</v>
      </c>
      <c r="F238" s="240"/>
      <c r="G238" s="241">
        <f>ROUND(E238*F238,2)</f>
        <v>0</v>
      </c>
      <c r="H238" s="240"/>
      <c r="I238" s="241">
        <f>ROUND(E238*H238,2)</f>
        <v>0</v>
      </c>
      <c r="J238" s="240"/>
      <c r="K238" s="241">
        <f>ROUND(E238*J238,2)</f>
        <v>0</v>
      </c>
      <c r="L238" s="241">
        <v>21</v>
      </c>
      <c r="M238" s="241">
        <f>G238*(1+L238/100)</f>
        <v>0</v>
      </c>
      <c r="N238" s="239">
        <v>5.0000000000000001E-3</v>
      </c>
      <c r="O238" s="239">
        <f>ROUND(E238*N238,2)</f>
        <v>0.01</v>
      </c>
      <c r="P238" s="239">
        <v>0</v>
      </c>
      <c r="Q238" s="239">
        <f>ROUND(E238*P238,2)</f>
        <v>0</v>
      </c>
      <c r="R238" s="241"/>
      <c r="S238" s="241" t="s">
        <v>321</v>
      </c>
      <c r="T238" s="242" t="s">
        <v>322</v>
      </c>
      <c r="U238" s="220">
        <v>0</v>
      </c>
      <c r="V238" s="220">
        <f>ROUND(E238*U238,2)</f>
        <v>0</v>
      </c>
      <c r="W238" s="220"/>
      <c r="X238" s="220" t="s">
        <v>170</v>
      </c>
      <c r="Y238" s="220" t="s">
        <v>171</v>
      </c>
      <c r="Z238" s="210"/>
      <c r="AA238" s="210"/>
      <c r="AB238" s="210"/>
      <c r="AC238" s="210"/>
      <c r="AD238" s="210"/>
      <c r="AE238" s="210"/>
      <c r="AF238" s="210"/>
      <c r="AG238" s="210" t="s">
        <v>172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2" x14ac:dyDescent="0.2">
      <c r="A239" s="217"/>
      <c r="B239" s="218"/>
      <c r="C239" s="249" t="s">
        <v>722</v>
      </c>
      <c r="D239" s="243"/>
      <c r="E239" s="243"/>
      <c r="F239" s="243"/>
      <c r="G239" s="243"/>
      <c r="H239" s="220"/>
      <c r="I239" s="220"/>
      <c r="J239" s="220"/>
      <c r="K239" s="220"/>
      <c r="L239" s="220"/>
      <c r="M239" s="220"/>
      <c r="N239" s="219"/>
      <c r="O239" s="219"/>
      <c r="P239" s="219"/>
      <c r="Q239" s="219"/>
      <c r="R239" s="220"/>
      <c r="S239" s="220"/>
      <c r="T239" s="220"/>
      <c r="U239" s="220"/>
      <c r="V239" s="220"/>
      <c r="W239" s="220"/>
      <c r="X239" s="220"/>
      <c r="Y239" s="220"/>
      <c r="Z239" s="210"/>
      <c r="AA239" s="210"/>
      <c r="AB239" s="210"/>
      <c r="AC239" s="210"/>
      <c r="AD239" s="210"/>
      <c r="AE239" s="210"/>
      <c r="AF239" s="210"/>
      <c r="AG239" s="210" t="s">
        <v>174</v>
      </c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2" x14ac:dyDescent="0.2">
      <c r="A240" s="217"/>
      <c r="B240" s="218"/>
      <c r="C240" s="250" t="s">
        <v>70</v>
      </c>
      <c r="D240" s="224"/>
      <c r="E240" s="225">
        <v>1</v>
      </c>
      <c r="F240" s="220"/>
      <c r="G240" s="220"/>
      <c r="H240" s="220"/>
      <c r="I240" s="220"/>
      <c r="J240" s="220"/>
      <c r="K240" s="220"/>
      <c r="L240" s="220"/>
      <c r="M240" s="220"/>
      <c r="N240" s="219"/>
      <c r="O240" s="219"/>
      <c r="P240" s="219"/>
      <c r="Q240" s="219"/>
      <c r="R240" s="220"/>
      <c r="S240" s="220"/>
      <c r="T240" s="220"/>
      <c r="U240" s="220"/>
      <c r="V240" s="220"/>
      <c r="W240" s="220"/>
      <c r="X240" s="220"/>
      <c r="Y240" s="220"/>
      <c r="Z240" s="210"/>
      <c r="AA240" s="210"/>
      <c r="AB240" s="210"/>
      <c r="AC240" s="210"/>
      <c r="AD240" s="210"/>
      <c r="AE240" s="210"/>
      <c r="AF240" s="210"/>
      <c r="AG240" s="210" t="s">
        <v>176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ht="22.5" outlineLevel="1" x14ac:dyDescent="0.2">
      <c r="A241" s="236">
        <v>77</v>
      </c>
      <c r="B241" s="237" t="s">
        <v>917</v>
      </c>
      <c r="C241" s="248" t="s">
        <v>918</v>
      </c>
      <c r="D241" s="238" t="s">
        <v>302</v>
      </c>
      <c r="E241" s="239">
        <v>1</v>
      </c>
      <c r="F241" s="240"/>
      <c r="G241" s="241">
        <f>ROUND(E241*F241,2)</f>
        <v>0</v>
      </c>
      <c r="H241" s="240"/>
      <c r="I241" s="241">
        <f>ROUND(E241*H241,2)</f>
        <v>0</v>
      </c>
      <c r="J241" s="240"/>
      <c r="K241" s="241">
        <f>ROUND(E241*J241,2)</f>
        <v>0</v>
      </c>
      <c r="L241" s="241">
        <v>21</v>
      </c>
      <c r="M241" s="241">
        <f>G241*(1+L241/100)</f>
        <v>0</v>
      </c>
      <c r="N241" s="239">
        <v>5.0000000000000001E-3</v>
      </c>
      <c r="O241" s="239">
        <f>ROUND(E241*N241,2)</f>
        <v>0.01</v>
      </c>
      <c r="P241" s="239">
        <v>0</v>
      </c>
      <c r="Q241" s="239">
        <f>ROUND(E241*P241,2)</f>
        <v>0</v>
      </c>
      <c r="R241" s="241"/>
      <c r="S241" s="241" t="s">
        <v>321</v>
      </c>
      <c r="T241" s="242" t="s">
        <v>322</v>
      </c>
      <c r="U241" s="220">
        <v>0</v>
      </c>
      <c r="V241" s="220">
        <f>ROUND(E241*U241,2)</f>
        <v>0</v>
      </c>
      <c r="W241" s="220"/>
      <c r="X241" s="220" t="s">
        <v>170</v>
      </c>
      <c r="Y241" s="220" t="s">
        <v>171</v>
      </c>
      <c r="Z241" s="210"/>
      <c r="AA241" s="210"/>
      <c r="AB241" s="210"/>
      <c r="AC241" s="210"/>
      <c r="AD241" s="210"/>
      <c r="AE241" s="210"/>
      <c r="AF241" s="210"/>
      <c r="AG241" s="210" t="s">
        <v>172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2" x14ac:dyDescent="0.2">
      <c r="A242" s="217"/>
      <c r="B242" s="218"/>
      <c r="C242" s="249" t="s">
        <v>722</v>
      </c>
      <c r="D242" s="243"/>
      <c r="E242" s="243"/>
      <c r="F242" s="243"/>
      <c r="G242" s="243"/>
      <c r="H242" s="220"/>
      <c r="I242" s="220"/>
      <c r="J242" s="220"/>
      <c r="K242" s="220"/>
      <c r="L242" s="220"/>
      <c r="M242" s="220"/>
      <c r="N242" s="219"/>
      <c r="O242" s="219"/>
      <c r="P242" s="219"/>
      <c r="Q242" s="219"/>
      <c r="R242" s="220"/>
      <c r="S242" s="220"/>
      <c r="T242" s="220"/>
      <c r="U242" s="220"/>
      <c r="V242" s="220"/>
      <c r="W242" s="220"/>
      <c r="X242" s="220"/>
      <c r="Y242" s="220"/>
      <c r="Z242" s="210"/>
      <c r="AA242" s="210"/>
      <c r="AB242" s="210"/>
      <c r="AC242" s="210"/>
      <c r="AD242" s="210"/>
      <c r="AE242" s="210"/>
      <c r="AF242" s="210"/>
      <c r="AG242" s="210" t="s">
        <v>174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2" x14ac:dyDescent="0.2">
      <c r="A243" s="217"/>
      <c r="B243" s="218"/>
      <c r="C243" s="250" t="s">
        <v>70</v>
      </c>
      <c r="D243" s="224"/>
      <c r="E243" s="225">
        <v>1</v>
      </c>
      <c r="F243" s="220"/>
      <c r="G243" s="220"/>
      <c r="H243" s="220"/>
      <c r="I243" s="220"/>
      <c r="J243" s="220"/>
      <c r="K243" s="220"/>
      <c r="L243" s="220"/>
      <c r="M243" s="220"/>
      <c r="N243" s="219"/>
      <c r="O243" s="219"/>
      <c r="P243" s="219"/>
      <c r="Q243" s="219"/>
      <c r="R243" s="220"/>
      <c r="S243" s="220"/>
      <c r="T243" s="220"/>
      <c r="U243" s="220"/>
      <c r="V243" s="220"/>
      <c r="W243" s="220"/>
      <c r="X243" s="220"/>
      <c r="Y243" s="220"/>
      <c r="Z243" s="210"/>
      <c r="AA243" s="210"/>
      <c r="AB243" s="210"/>
      <c r="AC243" s="210"/>
      <c r="AD243" s="210"/>
      <c r="AE243" s="210"/>
      <c r="AF243" s="210"/>
      <c r="AG243" s="210" t="s">
        <v>176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ht="22.5" outlineLevel="1" x14ac:dyDescent="0.2">
      <c r="A244" s="236">
        <v>78</v>
      </c>
      <c r="B244" s="237" t="s">
        <v>919</v>
      </c>
      <c r="C244" s="248" t="s">
        <v>920</v>
      </c>
      <c r="D244" s="238" t="s">
        <v>302</v>
      </c>
      <c r="E244" s="239">
        <v>1</v>
      </c>
      <c r="F244" s="240"/>
      <c r="G244" s="241">
        <f>ROUND(E244*F244,2)</f>
        <v>0</v>
      </c>
      <c r="H244" s="240"/>
      <c r="I244" s="241">
        <f>ROUND(E244*H244,2)</f>
        <v>0</v>
      </c>
      <c r="J244" s="240"/>
      <c r="K244" s="241">
        <f>ROUND(E244*J244,2)</f>
        <v>0</v>
      </c>
      <c r="L244" s="241">
        <v>21</v>
      </c>
      <c r="M244" s="241">
        <f>G244*(1+L244/100)</f>
        <v>0</v>
      </c>
      <c r="N244" s="239">
        <v>5.0000000000000001E-3</v>
      </c>
      <c r="O244" s="239">
        <f>ROUND(E244*N244,2)</f>
        <v>0.01</v>
      </c>
      <c r="P244" s="239">
        <v>0</v>
      </c>
      <c r="Q244" s="239">
        <f>ROUND(E244*P244,2)</f>
        <v>0</v>
      </c>
      <c r="R244" s="241"/>
      <c r="S244" s="241" t="s">
        <v>321</v>
      </c>
      <c r="T244" s="242" t="s">
        <v>322</v>
      </c>
      <c r="U244" s="220">
        <v>0</v>
      </c>
      <c r="V244" s="220">
        <f>ROUND(E244*U244,2)</f>
        <v>0</v>
      </c>
      <c r="W244" s="220"/>
      <c r="X244" s="220" t="s">
        <v>170</v>
      </c>
      <c r="Y244" s="220" t="s">
        <v>171</v>
      </c>
      <c r="Z244" s="210"/>
      <c r="AA244" s="210"/>
      <c r="AB244" s="210"/>
      <c r="AC244" s="210"/>
      <c r="AD244" s="210"/>
      <c r="AE244" s="210"/>
      <c r="AF244" s="210"/>
      <c r="AG244" s="210" t="s">
        <v>172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2" x14ac:dyDescent="0.2">
      <c r="A245" s="217"/>
      <c r="B245" s="218"/>
      <c r="C245" s="249" t="s">
        <v>722</v>
      </c>
      <c r="D245" s="243"/>
      <c r="E245" s="243"/>
      <c r="F245" s="243"/>
      <c r="G245" s="243"/>
      <c r="H245" s="220"/>
      <c r="I245" s="220"/>
      <c r="J245" s="220"/>
      <c r="K245" s="220"/>
      <c r="L245" s="220"/>
      <c r="M245" s="220"/>
      <c r="N245" s="219"/>
      <c r="O245" s="219"/>
      <c r="P245" s="219"/>
      <c r="Q245" s="219"/>
      <c r="R245" s="220"/>
      <c r="S245" s="220"/>
      <c r="T245" s="220"/>
      <c r="U245" s="220"/>
      <c r="V245" s="220"/>
      <c r="W245" s="220"/>
      <c r="X245" s="220"/>
      <c r="Y245" s="220"/>
      <c r="Z245" s="210"/>
      <c r="AA245" s="210"/>
      <c r="AB245" s="210"/>
      <c r="AC245" s="210"/>
      <c r="AD245" s="210"/>
      <c r="AE245" s="210"/>
      <c r="AF245" s="210"/>
      <c r="AG245" s="210" t="s">
        <v>174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2" x14ac:dyDescent="0.2">
      <c r="A246" s="217"/>
      <c r="B246" s="218"/>
      <c r="C246" s="250" t="s">
        <v>70</v>
      </c>
      <c r="D246" s="224"/>
      <c r="E246" s="225">
        <v>1</v>
      </c>
      <c r="F246" s="220"/>
      <c r="G246" s="220"/>
      <c r="H246" s="220"/>
      <c r="I246" s="220"/>
      <c r="J246" s="220"/>
      <c r="K246" s="220"/>
      <c r="L246" s="220"/>
      <c r="M246" s="220"/>
      <c r="N246" s="219"/>
      <c r="O246" s="219"/>
      <c r="P246" s="219"/>
      <c r="Q246" s="219"/>
      <c r="R246" s="220"/>
      <c r="S246" s="220"/>
      <c r="T246" s="220"/>
      <c r="U246" s="220"/>
      <c r="V246" s="220"/>
      <c r="W246" s="220"/>
      <c r="X246" s="220"/>
      <c r="Y246" s="220"/>
      <c r="Z246" s="210"/>
      <c r="AA246" s="210"/>
      <c r="AB246" s="210"/>
      <c r="AC246" s="210"/>
      <c r="AD246" s="210"/>
      <c r="AE246" s="210"/>
      <c r="AF246" s="210"/>
      <c r="AG246" s="210" t="s">
        <v>176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ht="22.5" outlineLevel="1" x14ac:dyDescent="0.2">
      <c r="A247" s="236">
        <v>79</v>
      </c>
      <c r="B247" s="237" t="s">
        <v>921</v>
      </c>
      <c r="C247" s="248" t="s">
        <v>922</v>
      </c>
      <c r="D247" s="238" t="s">
        <v>302</v>
      </c>
      <c r="E247" s="239">
        <v>1</v>
      </c>
      <c r="F247" s="240"/>
      <c r="G247" s="241">
        <f>ROUND(E247*F247,2)</f>
        <v>0</v>
      </c>
      <c r="H247" s="240"/>
      <c r="I247" s="241">
        <f>ROUND(E247*H247,2)</f>
        <v>0</v>
      </c>
      <c r="J247" s="240"/>
      <c r="K247" s="241">
        <f>ROUND(E247*J247,2)</f>
        <v>0</v>
      </c>
      <c r="L247" s="241">
        <v>21</v>
      </c>
      <c r="M247" s="241">
        <f>G247*(1+L247/100)</f>
        <v>0</v>
      </c>
      <c r="N247" s="239">
        <v>5.0000000000000001E-3</v>
      </c>
      <c r="O247" s="239">
        <f>ROUND(E247*N247,2)</f>
        <v>0.01</v>
      </c>
      <c r="P247" s="239">
        <v>0</v>
      </c>
      <c r="Q247" s="239">
        <f>ROUND(E247*P247,2)</f>
        <v>0</v>
      </c>
      <c r="R247" s="241"/>
      <c r="S247" s="241" t="s">
        <v>321</v>
      </c>
      <c r="T247" s="242" t="s">
        <v>322</v>
      </c>
      <c r="U247" s="220">
        <v>0</v>
      </c>
      <c r="V247" s="220">
        <f>ROUND(E247*U247,2)</f>
        <v>0</v>
      </c>
      <c r="W247" s="220"/>
      <c r="X247" s="220" t="s">
        <v>170</v>
      </c>
      <c r="Y247" s="220" t="s">
        <v>171</v>
      </c>
      <c r="Z247" s="210"/>
      <c r="AA247" s="210"/>
      <c r="AB247" s="210"/>
      <c r="AC247" s="210"/>
      <c r="AD247" s="210"/>
      <c r="AE247" s="210"/>
      <c r="AF247" s="210"/>
      <c r="AG247" s="210" t="s">
        <v>172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2" x14ac:dyDescent="0.2">
      <c r="A248" s="217"/>
      <c r="B248" s="218"/>
      <c r="C248" s="249" t="s">
        <v>722</v>
      </c>
      <c r="D248" s="243"/>
      <c r="E248" s="243"/>
      <c r="F248" s="243"/>
      <c r="G248" s="243"/>
      <c r="H248" s="220"/>
      <c r="I248" s="220"/>
      <c r="J248" s="220"/>
      <c r="K248" s="220"/>
      <c r="L248" s="220"/>
      <c r="M248" s="220"/>
      <c r="N248" s="219"/>
      <c r="O248" s="219"/>
      <c r="P248" s="219"/>
      <c r="Q248" s="219"/>
      <c r="R248" s="220"/>
      <c r="S248" s="220"/>
      <c r="T248" s="220"/>
      <c r="U248" s="220"/>
      <c r="V248" s="220"/>
      <c r="W248" s="220"/>
      <c r="X248" s="220"/>
      <c r="Y248" s="220"/>
      <c r="Z248" s="210"/>
      <c r="AA248" s="210"/>
      <c r="AB248" s="210"/>
      <c r="AC248" s="210"/>
      <c r="AD248" s="210"/>
      <c r="AE248" s="210"/>
      <c r="AF248" s="210"/>
      <c r="AG248" s="210" t="s">
        <v>174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2" x14ac:dyDescent="0.2">
      <c r="A249" s="217"/>
      <c r="B249" s="218"/>
      <c r="C249" s="250" t="s">
        <v>70</v>
      </c>
      <c r="D249" s="224"/>
      <c r="E249" s="225">
        <v>1</v>
      </c>
      <c r="F249" s="220"/>
      <c r="G249" s="220"/>
      <c r="H249" s="220"/>
      <c r="I249" s="220"/>
      <c r="J249" s="220"/>
      <c r="K249" s="220"/>
      <c r="L249" s="220"/>
      <c r="M249" s="220"/>
      <c r="N249" s="219"/>
      <c r="O249" s="219"/>
      <c r="P249" s="219"/>
      <c r="Q249" s="219"/>
      <c r="R249" s="220"/>
      <c r="S249" s="220"/>
      <c r="T249" s="220"/>
      <c r="U249" s="220"/>
      <c r="V249" s="220"/>
      <c r="W249" s="220"/>
      <c r="X249" s="220"/>
      <c r="Y249" s="220"/>
      <c r="Z249" s="210"/>
      <c r="AA249" s="210"/>
      <c r="AB249" s="210"/>
      <c r="AC249" s="210"/>
      <c r="AD249" s="210"/>
      <c r="AE249" s="210"/>
      <c r="AF249" s="210"/>
      <c r="AG249" s="210" t="s">
        <v>176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ht="22.5" outlineLevel="1" x14ac:dyDescent="0.2">
      <c r="A250" s="236">
        <v>80</v>
      </c>
      <c r="B250" s="237" t="s">
        <v>923</v>
      </c>
      <c r="C250" s="248" t="s">
        <v>924</v>
      </c>
      <c r="D250" s="238" t="s">
        <v>302</v>
      </c>
      <c r="E250" s="239">
        <v>4</v>
      </c>
      <c r="F250" s="240"/>
      <c r="G250" s="241">
        <f>ROUND(E250*F250,2)</f>
        <v>0</v>
      </c>
      <c r="H250" s="240"/>
      <c r="I250" s="241">
        <f>ROUND(E250*H250,2)</f>
        <v>0</v>
      </c>
      <c r="J250" s="240"/>
      <c r="K250" s="241">
        <f>ROUND(E250*J250,2)</f>
        <v>0</v>
      </c>
      <c r="L250" s="241">
        <v>21</v>
      </c>
      <c r="M250" s="241">
        <f>G250*(1+L250/100)</f>
        <v>0</v>
      </c>
      <c r="N250" s="239">
        <v>5.0000000000000001E-3</v>
      </c>
      <c r="O250" s="239">
        <f>ROUND(E250*N250,2)</f>
        <v>0.02</v>
      </c>
      <c r="P250" s="239">
        <v>0</v>
      </c>
      <c r="Q250" s="239">
        <f>ROUND(E250*P250,2)</f>
        <v>0</v>
      </c>
      <c r="R250" s="241"/>
      <c r="S250" s="241" t="s">
        <v>321</v>
      </c>
      <c r="T250" s="242" t="s">
        <v>322</v>
      </c>
      <c r="U250" s="220">
        <v>0</v>
      </c>
      <c r="V250" s="220">
        <f>ROUND(E250*U250,2)</f>
        <v>0</v>
      </c>
      <c r="W250" s="220"/>
      <c r="X250" s="220" t="s">
        <v>170</v>
      </c>
      <c r="Y250" s="220" t="s">
        <v>171</v>
      </c>
      <c r="Z250" s="210"/>
      <c r="AA250" s="210"/>
      <c r="AB250" s="210"/>
      <c r="AC250" s="210"/>
      <c r="AD250" s="210"/>
      <c r="AE250" s="210"/>
      <c r="AF250" s="210"/>
      <c r="AG250" s="210" t="s">
        <v>172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2" x14ac:dyDescent="0.2">
      <c r="A251" s="217"/>
      <c r="B251" s="218"/>
      <c r="C251" s="249" t="s">
        <v>925</v>
      </c>
      <c r="D251" s="243"/>
      <c r="E251" s="243"/>
      <c r="F251" s="243"/>
      <c r="G251" s="243"/>
      <c r="H251" s="220"/>
      <c r="I251" s="220"/>
      <c r="J251" s="220"/>
      <c r="K251" s="220"/>
      <c r="L251" s="220"/>
      <c r="M251" s="220"/>
      <c r="N251" s="219"/>
      <c r="O251" s="219"/>
      <c r="P251" s="219"/>
      <c r="Q251" s="219"/>
      <c r="R251" s="220"/>
      <c r="S251" s="220"/>
      <c r="T251" s="220"/>
      <c r="U251" s="220"/>
      <c r="V251" s="220"/>
      <c r="W251" s="220"/>
      <c r="X251" s="220"/>
      <c r="Y251" s="220"/>
      <c r="Z251" s="210"/>
      <c r="AA251" s="210"/>
      <c r="AB251" s="210"/>
      <c r="AC251" s="210"/>
      <c r="AD251" s="210"/>
      <c r="AE251" s="210"/>
      <c r="AF251" s="210"/>
      <c r="AG251" s="210" t="s">
        <v>174</v>
      </c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2">
      <c r="A252" s="217"/>
      <c r="B252" s="218"/>
      <c r="C252" s="252" t="s">
        <v>887</v>
      </c>
      <c r="D252" s="246"/>
      <c r="E252" s="246"/>
      <c r="F252" s="246"/>
      <c r="G252" s="246"/>
      <c r="H252" s="220"/>
      <c r="I252" s="220"/>
      <c r="J252" s="220"/>
      <c r="K252" s="220"/>
      <c r="L252" s="220"/>
      <c r="M252" s="220"/>
      <c r="N252" s="219"/>
      <c r="O252" s="219"/>
      <c r="P252" s="219"/>
      <c r="Q252" s="219"/>
      <c r="R252" s="220"/>
      <c r="S252" s="220"/>
      <c r="T252" s="220"/>
      <c r="U252" s="220"/>
      <c r="V252" s="220"/>
      <c r="W252" s="220"/>
      <c r="X252" s="220"/>
      <c r="Y252" s="220"/>
      <c r="Z252" s="210"/>
      <c r="AA252" s="210"/>
      <c r="AB252" s="210"/>
      <c r="AC252" s="210"/>
      <c r="AD252" s="210"/>
      <c r="AE252" s="210"/>
      <c r="AF252" s="210"/>
      <c r="AG252" s="210" t="s">
        <v>174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2" x14ac:dyDescent="0.2">
      <c r="A253" s="217"/>
      <c r="B253" s="218"/>
      <c r="C253" s="250" t="s">
        <v>336</v>
      </c>
      <c r="D253" s="224"/>
      <c r="E253" s="225">
        <v>4</v>
      </c>
      <c r="F253" s="220"/>
      <c r="G253" s="220"/>
      <c r="H253" s="220"/>
      <c r="I253" s="220"/>
      <c r="J253" s="220"/>
      <c r="K253" s="220"/>
      <c r="L253" s="220"/>
      <c r="M253" s="220"/>
      <c r="N253" s="219"/>
      <c r="O253" s="219"/>
      <c r="P253" s="219"/>
      <c r="Q253" s="219"/>
      <c r="R253" s="220"/>
      <c r="S253" s="220"/>
      <c r="T253" s="220"/>
      <c r="U253" s="220"/>
      <c r="V253" s="220"/>
      <c r="W253" s="220"/>
      <c r="X253" s="220"/>
      <c r="Y253" s="220"/>
      <c r="Z253" s="210"/>
      <c r="AA253" s="210"/>
      <c r="AB253" s="210"/>
      <c r="AC253" s="210"/>
      <c r="AD253" s="210"/>
      <c r="AE253" s="210"/>
      <c r="AF253" s="210"/>
      <c r="AG253" s="210" t="s">
        <v>176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ht="22.5" outlineLevel="1" x14ac:dyDescent="0.2">
      <c r="A254" s="236">
        <v>81</v>
      </c>
      <c r="B254" s="237" t="s">
        <v>926</v>
      </c>
      <c r="C254" s="248" t="s">
        <v>927</v>
      </c>
      <c r="D254" s="238" t="s">
        <v>302</v>
      </c>
      <c r="E254" s="239">
        <v>1</v>
      </c>
      <c r="F254" s="240"/>
      <c r="G254" s="241">
        <f>ROUND(E254*F254,2)</f>
        <v>0</v>
      </c>
      <c r="H254" s="240"/>
      <c r="I254" s="241">
        <f>ROUND(E254*H254,2)</f>
        <v>0</v>
      </c>
      <c r="J254" s="240"/>
      <c r="K254" s="241">
        <f>ROUND(E254*J254,2)</f>
        <v>0</v>
      </c>
      <c r="L254" s="241">
        <v>21</v>
      </c>
      <c r="M254" s="241">
        <f>G254*(1+L254/100)</f>
        <v>0</v>
      </c>
      <c r="N254" s="239">
        <v>5.0000000000000001E-3</v>
      </c>
      <c r="O254" s="239">
        <f>ROUND(E254*N254,2)</f>
        <v>0.01</v>
      </c>
      <c r="P254" s="239">
        <v>0</v>
      </c>
      <c r="Q254" s="239">
        <f>ROUND(E254*P254,2)</f>
        <v>0</v>
      </c>
      <c r="R254" s="241"/>
      <c r="S254" s="241" t="s">
        <v>321</v>
      </c>
      <c r="T254" s="242" t="s">
        <v>322</v>
      </c>
      <c r="U254" s="220">
        <v>0</v>
      </c>
      <c r="V254" s="220">
        <f>ROUND(E254*U254,2)</f>
        <v>0</v>
      </c>
      <c r="W254" s="220"/>
      <c r="X254" s="220" t="s">
        <v>170</v>
      </c>
      <c r="Y254" s="220" t="s">
        <v>171</v>
      </c>
      <c r="Z254" s="210"/>
      <c r="AA254" s="210"/>
      <c r="AB254" s="210"/>
      <c r="AC254" s="210"/>
      <c r="AD254" s="210"/>
      <c r="AE254" s="210"/>
      <c r="AF254" s="210"/>
      <c r="AG254" s="210" t="s">
        <v>172</v>
      </c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2" x14ac:dyDescent="0.2">
      <c r="A255" s="217"/>
      <c r="B255" s="218"/>
      <c r="C255" s="249" t="s">
        <v>925</v>
      </c>
      <c r="D255" s="243"/>
      <c r="E255" s="243"/>
      <c r="F255" s="243"/>
      <c r="G255" s="243"/>
      <c r="H255" s="220"/>
      <c r="I255" s="220"/>
      <c r="J255" s="220"/>
      <c r="K255" s="220"/>
      <c r="L255" s="220"/>
      <c r="M255" s="220"/>
      <c r="N255" s="219"/>
      <c r="O255" s="219"/>
      <c r="P255" s="219"/>
      <c r="Q255" s="219"/>
      <c r="R255" s="220"/>
      <c r="S255" s="220"/>
      <c r="T255" s="220"/>
      <c r="U255" s="220"/>
      <c r="V255" s="220"/>
      <c r="W255" s="220"/>
      <c r="X255" s="220"/>
      <c r="Y255" s="220"/>
      <c r="Z255" s="210"/>
      <c r="AA255" s="210"/>
      <c r="AB255" s="210"/>
      <c r="AC255" s="210"/>
      <c r="AD255" s="210"/>
      <c r="AE255" s="210"/>
      <c r="AF255" s="210"/>
      <c r="AG255" s="210" t="s">
        <v>174</v>
      </c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17"/>
      <c r="B256" s="218"/>
      <c r="C256" s="252" t="s">
        <v>887</v>
      </c>
      <c r="D256" s="246"/>
      <c r="E256" s="246"/>
      <c r="F256" s="246"/>
      <c r="G256" s="246"/>
      <c r="H256" s="220"/>
      <c r="I256" s="220"/>
      <c r="J256" s="220"/>
      <c r="K256" s="220"/>
      <c r="L256" s="220"/>
      <c r="M256" s="220"/>
      <c r="N256" s="219"/>
      <c r="O256" s="219"/>
      <c r="P256" s="219"/>
      <c r="Q256" s="219"/>
      <c r="R256" s="220"/>
      <c r="S256" s="220"/>
      <c r="T256" s="220"/>
      <c r="U256" s="220"/>
      <c r="V256" s="220"/>
      <c r="W256" s="220"/>
      <c r="X256" s="220"/>
      <c r="Y256" s="220"/>
      <c r="Z256" s="210"/>
      <c r="AA256" s="210"/>
      <c r="AB256" s="210"/>
      <c r="AC256" s="210"/>
      <c r="AD256" s="210"/>
      <c r="AE256" s="210"/>
      <c r="AF256" s="210"/>
      <c r="AG256" s="210" t="s">
        <v>174</v>
      </c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2" x14ac:dyDescent="0.2">
      <c r="A257" s="217"/>
      <c r="B257" s="218"/>
      <c r="C257" s="250" t="s">
        <v>70</v>
      </c>
      <c r="D257" s="224"/>
      <c r="E257" s="225">
        <v>1</v>
      </c>
      <c r="F257" s="220"/>
      <c r="G257" s="220"/>
      <c r="H257" s="220"/>
      <c r="I257" s="220"/>
      <c r="J257" s="220"/>
      <c r="K257" s="220"/>
      <c r="L257" s="220"/>
      <c r="M257" s="220"/>
      <c r="N257" s="219"/>
      <c r="O257" s="219"/>
      <c r="P257" s="219"/>
      <c r="Q257" s="219"/>
      <c r="R257" s="220"/>
      <c r="S257" s="220"/>
      <c r="T257" s="220"/>
      <c r="U257" s="220"/>
      <c r="V257" s="220"/>
      <c r="W257" s="220"/>
      <c r="X257" s="220"/>
      <c r="Y257" s="220"/>
      <c r="Z257" s="210"/>
      <c r="AA257" s="210"/>
      <c r="AB257" s="210"/>
      <c r="AC257" s="210"/>
      <c r="AD257" s="210"/>
      <c r="AE257" s="210"/>
      <c r="AF257" s="210"/>
      <c r="AG257" s="210" t="s">
        <v>176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ht="22.5" outlineLevel="1" x14ac:dyDescent="0.2">
      <c r="A258" s="236">
        <v>82</v>
      </c>
      <c r="B258" s="237" t="s">
        <v>928</v>
      </c>
      <c r="C258" s="248" t="s">
        <v>929</v>
      </c>
      <c r="D258" s="238" t="s">
        <v>302</v>
      </c>
      <c r="E258" s="239">
        <v>1</v>
      </c>
      <c r="F258" s="240"/>
      <c r="G258" s="241">
        <f>ROUND(E258*F258,2)</f>
        <v>0</v>
      </c>
      <c r="H258" s="240"/>
      <c r="I258" s="241">
        <f>ROUND(E258*H258,2)</f>
        <v>0</v>
      </c>
      <c r="J258" s="240"/>
      <c r="K258" s="241">
        <f>ROUND(E258*J258,2)</f>
        <v>0</v>
      </c>
      <c r="L258" s="241">
        <v>21</v>
      </c>
      <c r="M258" s="241">
        <f>G258*(1+L258/100)</f>
        <v>0</v>
      </c>
      <c r="N258" s="239">
        <v>5.0000000000000001E-3</v>
      </c>
      <c r="O258" s="239">
        <f>ROUND(E258*N258,2)</f>
        <v>0.01</v>
      </c>
      <c r="P258" s="239">
        <v>0</v>
      </c>
      <c r="Q258" s="239">
        <f>ROUND(E258*P258,2)</f>
        <v>0</v>
      </c>
      <c r="R258" s="241"/>
      <c r="S258" s="241" t="s">
        <v>321</v>
      </c>
      <c r="T258" s="242" t="s">
        <v>322</v>
      </c>
      <c r="U258" s="220">
        <v>0</v>
      </c>
      <c r="V258" s="220">
        <f>ROUND(E258*U258,2)</f>
        <v>0</v>
      </c>
      <c r="W258" s="220"/>
      <c r="X258" s="220" t="s">
        <v>170</v>
      </c>
      <c r="Y258" s="220" t="s">
        <v>171</v>
      </c>
      <c r="Z258" s="210"/>
      <c r="AA258" s="210"/>
      <c r="AB258" s="210"/>
      <c r="AC258" s="210"/>
      <c r="AD258" s="210"/>
      <c r="AE258" s="210"/>
      <c r="AF258" s="210"/>
      <c r="AG258" s="210" t="s">
        <v>172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2" x14ac:dyDescent="0.2">
      <c r="A259" s="217"/>
      <c r="B259" s="218"/>
      <c r="C259" s="249" t="s">
        <v>925</v>
      </c>
      <c r="D259" s="243"/>
      <c r="E259" s="243"/>
      <c r="F259" s="243"/>
      <c r="G259" s="243"/>
      <c r="H259" s="220"/>
      <c r="I259" s="220"/>
      <c r="J259" s="220"/>
      <c r="K259" s="220"/>
      <c r="L259" s="220"/>
      <c r="M259" s="220"/>
      <c r="N259" s="219"/>
      <c r="O259" s="219"/>
      <c r="P259" s="219"/>
      <c r="Q259" s="219"/>
      <c r="R259" s="220"/>
      <c r="S259" s="220"/>
      <c r="T259" s="220"/>
      <c r="U259" s="220"/>
      <c r="V259" s="220"/>
      <c r="W259" s="220"/>
      <c r="X259" s="220"/>
      <c r="Y259" s="220"/>
      <c r="Z259" s="210"/>
      <c r="AA259" s="210"/>
      <c r="AB259" s="210"/>
      <c r="AC259" s="210"/>
      <c r="AD259" s="210"/>
      <c r="AE259" s="210"/>
      <c r="AF259" s="210"/>
      <c r="AG259" s="210" t="s">
        <v>174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3" x14ac:dyDescent="0.2">
      <c r="A260" s="217"/>
      <c r="B260" s="218"/>
      <c r="C260" s="252" t="s">
        <v>887</v>
      </c>
      <c r="D260" s="246"/>
      <c r="E260" s="246"/>
      <c r="F260" s="246"/>
      <c r="G260" s="246"/>
      <c r="H260" s="220"/>
      <c r="I260" s="220"/>
      <c r="J260" s="220"/>
      <c r="K260" s="220"/>
      <c r="L260" s="220"/>
      <c r="M260" s="220"/>
      <c r="N260" s="219"/>
      <c r="O260" s="219"/>
      <c r="P260" s="219"/>
      <c r="Q260" s="219"/>
      <c r="R260" s="220"/>
      <c r="S260" s="220"/>
      <c r="T260" s="220"/>
      <c r="U260" s="220"/>
      <c r="V260" s="220"/>
      <c r="W260" s="220"/>
      <c r="X260" s="220"/>
      <c r="Y260" s="220"/>
      <c r="Z260" s="210"/>
      <c r="AA260" s="210"/>
      <c r="AB260" s="210"/>
      <c r="AC260" s="210"/>
      <c r="AD260" s="210"/>
      <c r="AE260" s="210"/>
      <c r="AF260" s="210"/>
      <c r="AG260" s="210" t="s">
        <v>174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2" x14ac:dyDescent="0.2">
      <c r="A261" s="217"/>
      <c r="B261" s="218"/>
      <c r="C261" s="250" t="s">
        <v>70</v>
      </c>
      <c r="D261" s="224"/>
      <c r="E261" s="225">
        <v>1</v>
      </c>
      <c r="F261" s="220"/>
      <c r="G261" s="220"/>
      <c r="H261" s="220"/>
      <c r="I261" s="220"/>
      <c r="J261" s="220"/>
      <c r="K261" s="220"/>
      <c r="L261" s="220"/>
      <c r="M261" s="220"/>
      <c r="N261" s="219"/>
      <c r="O261" s="219"/>
      <c r="P261" s="219"/>
      <c r="Q261" s="219"/>
      <c r="R261" s="220"/>
      <c r="S261" s="220"/>
      <c r="T261" s="220"/>
      <c r="U261" s="220"/>
      <c r="V261" s="220"/>
      <c r="W261" s="220"/>
      <c r="X261" s="220"/>
      <c r="Y261" s="220"/>
      <c r="Z261" s="210"/>
      <c r="AA261" s="210"/>
      <c r="AB261" s="210"/>
      <c r="AC261" s="210"/>
      <c r="AD261" s="210"/>
      <c r="AE261" s="210"/>
      <c r="AF261" s="210"/>
      <c r="AG261" s="210" t="s">
        <v>176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ht="22.5" outlineLevel="1" x14ac:dyDescent="0.2">
      <c r="A262" s="236">
        <v>83</v>
      </c>
      <c r="B262" s="237" t="s">
        <v>930</v>
      </c>
      <c r="C262" s="248" t="s">
        <v>931</v>
      </c>
      <c r="D262" s="238" t="s">
        <v>339</v>
      </c>
      <c r="E262" s="239">
        <v>1</v>
      </c>
      <c r="F262" s="240"/>
      <c r="G262" s="241">
        <f>ROUND(E262*F262,2)</f>
        <v>0</v>
      </c>
      <c r="H262" s="240"/>
      <c r="I262" s="241">
        <f>ROUND(E262*H262,2)</f>
        <v>0</v>
      </c>
      <c r="J262" s="240"/>
      <c r="K262" s="241">
        <f>ROUND(E262*J262,2)</f>
        <v>0</v>
      </c>
      <c r="L262" s="241">
        <v>21</v>
      </c>
      <c r="M262" s="241">
        <f>G262*(1+L262/100)</f>
        <v>0</v>
      </c>
      <c r="N262" s="239">
        <v>0.1</v>
      </c>
      <c r="O262" s="239">
        <f>ROUND(E262*N262,2)</f>
        <v>0.1</v>
      </c>
      <c r="P262" s="239">
        <v>0</v>
      </c>
      <c r="Q262" s="239">
        <f>ROUND(E262*P262,2)</f>
        <v>0</v>
      </c>
      <c r="R262" s="241"/>
      <c r="S262" s="241" t="s">
        <v>321</v>
      </c>
      <c r="T262" s="242" t="s">
        <v>322</v>
      </c>
      <c r="U262" s="220">
        <v>0</v>
      </c>
      <c r="V262" s="220">
        <f>ROUND(E262*U262,2)</f>
        <v>0</v>
      </c>
      <c r="W262" s="220"/>
      <c r="X262" s="220" t="s">
        <v>170</v>
      </c>
      <c r="Y262" s="220" t="s">
        <v>171</v>
      </c>
      <c r="Z262" s="210"/>
      <c r="AA262" s="210"/>
      <c r="AB262" s="210"/>
      <c r="AC262" s="210"/>
      <c r="AD262" s="210"/>
      <c r="AE262" s="210"/>
      <c r="AF262" s="210"/>
      <c r="AG262" s="210" t="s">
        <v>172</v>
      </c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2" x14ac:dyDescent="0.2">
      <c r="A263" s="217"/>
      <c r="B263" s="218"/>
      <c r="C263" s="249" t="s">
        <v>887</v>
      </c>
      <c r="D263" s="243"/>
      <c r="E263" s="243"/>
      <c r="F263" s="243"/>
      <c r="G263" s="243"/>
      <c r="H263" s="220"/>
      <c r="I263" s="220"/>
      <c r="J263" s="220"/>
      <c r="K263" s="220"/>
      <c r="L263" s="220"/>
      <c r="M263" s="220"/>
      <c r="N263" s="219"/>
      <c r="O263" s="219"/>
      <c r="P263" s="219"/>
      <c r="Q263" s="219"/>
      <c r="R263" s="220"/>
      <c r="S263" s="220"/>
      <c r="T263" s="220"/>
      <c r="U263" s="220"/>
      <c r="V263" s="220"/>
      <c r="W263" s="220"/>
      <c r="X263" s="220"/>
      <c r="Y263" s="220"/>
      <c r="Z263" s="210"/>
      <c r="AA263" s="210"/>
      <c r="AB263" s="210"/>
      <c r="AC263" s="210"/>
      <c r="AD263" s="210"/>
      <c r="AE263" s="210"/>
      <c r="AF263" s="210"/>
      <c r="AG263" s="210" t="s">
        <v>174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3" x14ac:dyDescent="0.2">
      <c r="A264" s="217"/>
      <c r="B264" s="218"/>
      <c r="C264" s="254" t="s">
        <v>595</v>
      </c>
      <c r="D264" s="221"/>
      <c r="E264" s="222"/>
      <c r="F264" s="223"/>
      <c r="G264" s="223"/>
      <c r="H264" s="220"/>
      <c r="I264" s="220"/>
      <c r="J264" s="220"/>
      <c r="K264" s="220"/>
      <c r="L264" s="220"/>
      <c r="M264" s="220"/>
      <c r="N264" s="219"/>
      <c r="O264" s="219"/>
      <c r="P264" s="219"/>
      <c r="Q264" s="219"/>
      <c r="R264" s="220"/>
      <c r="S264" s="220"/>
      <c r="T264" s="220"/>
      <c r="U264" s="220"/>
      <c r="V264" s="220"/>
      <c r="W264" s="220"/>
      <c r="X264" s="220"/>
      <c r="Y264" s="220"/>
      <c r="Z264" s="210"/>
      <c r="AA264" s="210"/>
      <c r="AB264" s="210"/>
      <c r="AC264" s="210"/>
      <c r="AD264" s="210"/>
      <c r="AE264" s="210"/>
      <c r="AF264" s="210"/>
      <c r="AG264" s="210" t="s">
        <v>174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3" x14ac:dyDescent="0.2">
      <c r="A265" s="217"/>
      <c r="B265" s="218"/>
      <c r="C265" s="252" t="s">
        <v>932</v>
      </c>
      <c r="D265" s="246"/>
      <c r="E265" s="246"/>
      <c r="F265" s="246"/>
      <c r="G265" s="246"/>
      <c r="H265" s="220"/>
      <c r="I265" s="220"/>
      <c r="J265" s="220"/>
      <c r="K265" s="220"/>
      <c r="L265" s="220"/>
      <c r="M265" s="220"/>
      <c r="N265" s="219"/>
      <c r="O265" s="219"/>
      <c r="P265" s="219"/>
      <c r="Q265" s="219"/>
      <c r="R265" s="220"/>
      <c r="S265" s="220"/>
      <c r="T265" s="220"/>
      <c r="U265" s="220"/>
      <c r="V265" s="220"/>
      <c r="W265" s="220"/>
      <c r="X265" s="220"/>
      <c r="Y265" s="220"/>
      <c r="Z265" s="210"/>
      <c r="AA265" s="210"/>
      <c r="AB265" s="210"/>
      <c r="AC265" s="210"/>
      <c r="AD265" s="210"/>
      <c r="AE265" s="210"/>
      <c r="AF265" s="210"/>
      <c r="AG265" s="210" t="s">
        <v>174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2">
      <c r="A266" s="217"/>
      <c r="B266" s="218"/>
      <c r="C266" s="252" t="s">
        <v>933</v>
      </c>
      <c r="D266" s="246"/>
      <c r="E266" s="246"/>
      <c r="F266" s="246"/>
      <c r="G266" s="246"/>
      <c r="H266" s="220"/>
      <c r="I266" s="220"/>
      <c r="J266" s="220"/>
      <c r="K266" s="220"/>
      <c r="L266" s="220"/>
      <c r="M266" s="220"/>
      <c r="N266" s="219"/>
      <c r="O266" s="219"/>
      <c r="P266" s="219"/>
      <c r="Q266" s="219"/>
      <c r="R266" s="220"/>
      <c r="S266" s="220"/>
      <c r="T266" s="220"/>
      <c r="U266" s="220"/>
      <c r="V266" s="220"/>
      <c r="W266" s="220"/>
      <c r="X266" s="220"/>
      <c r="Y266" s="220"/>
      <c r="Z266" s="210"/>
      <c r="AA266" s="210"/>
      <c r="AB266" s="210"/>
      <c r="AC266" s="210"/>
      <c r="AD266" s="210"/>
      <c r="AE266" s="210"/>
      <c r="AF266" s="210"/>
      <c r="AG266" s="210" t="s">
        <v>174</v>
      </c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3" x14ac:dyDescent="0.2">
      <c r="A267" s="217"/>
      <c r="B267" s="218"/>
      <c r="C267" s="252" t="s">
        <v>1284</v>
      </c>
      <c r="D267" s="246"/>
      <c r="E267" s="246"/>
      <c r="F267" s="246"/>
      <c r="G267" s="246"/>
      <c r="H267" s="220"/>
      <c r="I267" s="220"/>
      <c r="J267" s="220"/>
      <c r="K267" s="220"/>
      <c r="L267" s="220"/>
      <c r="M267" s="220"/>
      <c r="N267" s="219"/>
      <c r="O267" s="219"/>
      <c r="P267" s="219"/>
      <c r="Q267" s="219"/>
      <c r="R267" s="220"/>
      <c r="S267" s="220"/>
      <c r="T267" s="220"/>
      <c r="U267" s="220"/>
      <c r="V267" s="220"/>
      <c r="W267" s="220"/>
      <c r="X267" s="220"/>
      <c r="Y267" s="220"/>
      <c r="Z267" s="210"/>
      <c r="AA267" s="210"/>
      <c r="AB267" s="210"/>
      <c r="AC267" s="210"/>
      <c r="AD267" s="210"/>
      <c r="AE267" s="210"/>
      <c r="AF267" s="210"/>
      <c r="AG267" s="210" t="s">
        <v>174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3" x14ac:dyDescent="0.2">
      <c r="A268" s="217"/>
      <c r="B268" s="218"/>
      <c r="C268" s="252" t="s">
        <v>934</v>
      </c>
      <c r="D268" s="246"/>
      <c r="E268" s="246"/>
      <c r="F268" s="246"/>
      <c r="G268" s="246"/>
      <c r="H268" s="220"/>
      <c r="I268" s="220"/>
      <c r="J268" s="220"/>
      <c r="K268" s="220"/>
      <c r="L268" s="220"/>
      <c r="M268" s="220"/>
      <c r="N268" s="219"/>
      <c r="O268" s="219"/>
      <c r="P268" s="219"/>
      <c r="Q268" s="219"/>
      <c r="R268" s="220"/>
      <c r="S268" s="220"/>
      <c r="T268" s="220"/>
      <c r="U268" s="220"/>
      <c r="V268" s="220"/>
      <c r="W268" s="220"/>
      <c r="X268" s="220"/>
      <c r="Y268" s="220"/>
      <c r="Z268" s="210"/>
      <c r="AA268" s="210"/>
      <c r="AB268" s="210"/>
      <c r="AC268" s="210"/>
      <c r="AD268" s="210"/>
      <c r="AE268" s="210"/>
      <c r="AF268" s="210"/>
      <c r="AG268" s="210" t="s">
        <v>174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3" x14ac:dyDescent="0.2">
      <c r="A269" s="217"/>
      <c r="B269" s="218"/>
      <c r="C269" s="252" t="s">
        <v>935</v>
      </c>
      <c r="D269" s="246"/>
      <c r="E269" s="246"/>
      <c r="F269" s="246"/>
      <c r="G269" s="246"/>
      <c r="H269" s="220"/>
      <c r="I269" s="220"/>
      <c r="J269" s="220"/>
      <c r="K269" s="220"/>
      <c r="L269" s="220"/>
      <c r="M269" s="220"/>
      <c r="N269" s="219"/>
      <c r="O269" s="219"/>
      <c r="P269" s="219"/>
      <c r="Q269" s="219"/>
      <c r="R269" s="220"/>
      <c r="S269" s="220"/>
      <c r="T269" s="220"/>
      <c r="U269" s="220"/>
      <c r="V269" s="220"/>
      <c r="W269" s="220"/>
      <c r="X269" s="220"/>
      <c r="Y269" s="220"/>
      <c r="Z269" s="210"/>
      <c r="AA269" s="210"/>
      <c r="AB269" s="210"/>
      <c r="AC269" s="210"/>
      <c r="AD269" s="210"/>
      <c r="AE269" s="210"/>
      <c r="AF269" s="210"/>
      <c r="AG269" s="210" t="s">
        <v>174</v>
      </c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3" x14ac:dyDescent="0.2">
      <c r="A270" s="217"/>
      <c r="B270" s="218"/>
      <c r="C270" s="252" t="s">
        <v>936</v>
      </c>
      <c r="D270" s="246"/>
      <c r="E270" s="246"/>
      <c r="F270" s="246"/>
      <c r="G270" s="246"/>
      <c r="H270" s="220"/>
      <c r="I270" s="220"/>
      <c r="J270" s="220"/>
      <c r="K270" s="220"/>
      <c r="L270" s="220"/>
      <c r="M270" s="220"/>
      <c r="N270" s="219"/>
      <c r="O270" s="219"/>
      <c r="P270" s="219"/>
      <c r="Q270" s="219"/>
      <c r="R270" s="220"/>
      <c r="S270" s="220"/>
      <c r="T270" s="220"/>
      <c r="U270" s="220"/>
      <c r="V270" s="220"/>
      <c r="W270" s="220"/>
      <c r="X270" s="220"/>
      <c r="Y270" s="220"/>
      <c r="Z270" s="210"/>
      <c r="AA270" s="210"/>
      <c r="AB270" s="210"/>
      <c r="AC270" s="210"/>
      <c r="AD270" s="210"/>
      <c r="AE270" s="210"/>
      <c r="AF270" s="210"/>
      <c r="AG270" s="210" t="s">
        <v>174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3" x14ac:dyDescent="0.2">
      <c r="A271" s="217"/>
      <c r="B271" s="218"/>
      <c r="C271" s="252" t="s">
        <v>937</v>
      </c>
      <c r="D271" s="246"/>
      <c r="E271" s="246"/>
      <c r="F271" s="246"/>
      <c r="G271" s="246"/>
      <c r="H271" s="220"/>
      <c r="I271" s="220"/>
      <c r="J271" s="220"/>
      <c r="K271" s="220"/>
      <c r="L271" s="220"/>
      <c r="M271" s="220"/>
      <c r="N271" s="219"/>
      <c r="O271" s="219"/>
      <c r="P271" s="219"/>
      <c r="Q271" s="219"/>
      <c r="R271" s="220"/>
      <c r="S271" s="220"/>
      <c r="T271" s="220"/>
      <c r="U271" s="220"/>
      <c r="V271" s="220"/>
      <c r="W271" s="220"/>
      <c r="X271" s="220"/>
      <c r="Y271" s="220"/>
      <c r="Z271" s="210"/>
      <c r="AA271" s="210"/>
      <c r="AB271" s="210"/>
      <c r="AC271" s="210"/>
      <c r="AD271" s="210"/>
      <c r="AE271" s="210"/>
      <c r="AF271" s="210"/>
      <c r="AG271" s="210" t="s">
        <v>174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2" x14ac:dyDescent="0.2">
      <c r="A272" s="217"/>
      <c r="B272" s="218"/>
      <c r="C272" s="250" t="s">
        <v>70</v>
      </c>
      <c r="D272" s="224"/>
      <c r="E272" s="225">
        <v>1</v>
      </c>
      <c r="F272" s="220"/>
      <c r="G272" s="220"/>
      <c r="H272" s="220"/>
      <c r="I272" s="220"/>
      <c r="J272" s="220"/>
      <c r="K272" s="220"/>
      <c r="L272" s="220"/>
      <c r="M272" s="220"/>
      <c r="N272" s="219"/>
      <c r="O272" s="219"/>
      <c r="P272" s="219"/>
      <c r="Q272" s="219"/>
      <c r="R272" s="220"/>
      <c r="S272" s="220"/>
      <c r="T272" s="220"/>
      <c r="U272" s="220"/>
      <c r="V272" s="220"/>
      <c r="W272" s="220"/>
      <c r="X272" s="220"/>
      <c r="Y272" s="220"/>
      <c r="Z272" s="210"/>
      <c r="AA272" s="210"/>
      <c r="AB272" s="210"/>
      <c r="AC272" s="210"/>
      <c r="AD272" s="210"/>
      <c r="AE272" s="210"/>
      <c r="AF272" s="210"/>
      <c r="AG272" s="210" t="s">
        <v>176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1" x14ac:dyDescent="0.2">
      <c r="A273" s="258">
        <v>84</v>
      </c>
      <c r="B273" s="259" t="s">
        <v>938</v>
      </c>
      <c r="C273" s="265" t="s">
        <v>939</v>
      </c>
      <c r="D273" s="260" t="s">
        <v>332</v>
      </c>
      <c r="E273" s="261">
        <v>0.17541999999999999</v>
      </c>
      <c r="F273" s="262"/>
      <c r="G273" s="263">
        <f>ROUND(E273*F273,2)</f>
        <v>0</v>
      </c>
      <c r="H273" s="262"/>
      <c r="I273" s="263">
        <f>ROUND(E273*H273,2)</f>
        <v>0</v>
      </c>
      <c r="J273" s="262"/>
      <c r="K273" s="263">
        <f>ROUND(E273*J273,2)</f>
        <v>0</v>
      </c>
      <c r="L273" s="263">
        <v>21</v>
      </c>
      <c r="M273" s="263">
        <f>G273*(1+L273/100)</f>
        <v>0</v>
      </c>
      <c r="N273" s="261">
        <v>0</v>
      </c>
      <c r="O273" s="261">
        <f>ROUND(E273*N273,2)</f>
        <v>0</v>
      </c>
      <c r="P273" s="261">
        <v>0</v>
      </c>
      <c r="Q273" s="261">
        <f>ROUND(E273*P273,2)</f>
        <v>0</v>
      </c>
      <c r="R273" s="263" t="s">
        <v>905</v>
      </c>
      <c r="S273" s="263" t="s">
        <v>169</v>
      </c>
      <c r="T273" s="264" t="s">
        <v>169</v>
      </c>
      <c r="U273" s="220">
        <v>4.0430000000000001</v>
      </c>
      <c r="V273" s="220">
        <f>ROUND(E273*U273,2)</f>
        <v>0.71</v>
      </c>
      <c r="W273" s="220"/>
      <c r="X273" s="220" t="s">
        <v>598</v>
      </c>
      <c r="Y273" s="220" t="s">
        <v>171</v>
      </c>
      <c r="Z273" s="210"/>
      <c r="AA273" s="210"/>
      <c r="AB273" s="210"/>
      <c r="AC273" s="210"/>
      <c r="AD273" s="210"/>
      <c r="AE273" s="210"/>
      <c r="AF273" s="210"/>
      <c r="AG273" s="210" t="s">
        <v>599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ht="22.5" outlineLevel="1" x14ac:dyDescent="0.2">
      <c r="A274" s="258">
        <v>85</v>
      </c>
      <c r="B274" s="259" t="s">
        <v>940</v>
      </c>
      <c r="C274" s="265" t="s">
        <v>941</v>
      </c>
      <c r="D274" s="260" t="s">
        <v>332</v>
      </c>
      <c r="E274" s="261">
        <v>0.17541999999999999</v>
      </c>
      <c r="F274" s="262"/>
      <c r="G274" s="263">
        <f>ROUND(E274*F274,2)</f>
        <v>0</v>
      </c>
      <c r="H274" s="262"/>
      <c r="I274" s="263">
        <f>ROUND(E274*H274,2)</f>
        <v>0</v>
      </c>
      <c r="J274" s="262"/>
      <c r="K274" s="263">
        <f>ROUND(E274*J274,2)</f>
        <v>0</v>
      </c>
      <c r="L274" s="263">
        <v>21</v>
      </c>
      <c r="M274" s="263">
        <f>G274*(1+L274/100)</f>
        <v>0</v>
      </c>
      <c r="N274" s="261">
        <v>0</v>
      </c>
      <c r="O274" s="261">
        <f>ROUND(E274*N274,2)</f>
        <v>0</v>
      </c>
      <c r="P274" s="261">
        <v>0</v>
      </c>
      <c r="Q274" s="261">
        <f>ROUND(E274*P274,2)</f>
        <v>0</v>
      </c>
      <c r="R274" s="263" t="s">
        <v>905</v>
      </c>
      <c r="S274" s="263" t="s">
        <v>169</v>
      </c>
      <c r="T274" s="264" t="s">
        <v>169</v>
      </c>
      <c r="U274" s="220">
        <v>0.48899999999999999</v>
      </c>
      <c r="V274" s="220">
        <f>ROUND(E274*U274,2)</f>
        <v>0.09</v>
      </c>
      <c r="W274" s="220"/>
      <c r="X274" s="220" t="s">
        <v>598</v>
      </c>
      <c r="Y274" s="220" t="s">
        <v>171</v>
      </c>
      <c r="Z274" s="210"/>
      <c r="AA274" s="210"/>
      <c r="AB274" s="210"/>
      <c r="AC274" s="210"/>
      <c r="AD274" s="210"/>
      <c r="AE274" s="210"/>
      <c r="AF274" s="210"/>
      <c r="AG274" s="210" t="s">
        <v>599</v>
      </c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x14ac:dyDescent="0.2">
      <c r="A275" s="229" t="s">
        <v>163</v>
      </c>
      <c r="B275" s="230" t="s">
        <v>108</v>
      </c>
      <c r="C275" s="247" t="s">
        <v>109</v>
      </c>
      <c r="D275" s="231"/>
      <c r="E275" s="232"/>
      <c r="F275" s="233"/>
      <c r="G275" s="233">
        <f>SUMIF(AG276:AG328,"&lt;&gt;NOR",G276:G328)</f>
        <v>0</v>
      </c>
      <c r="H275" s="233"/>
      <c r="I275" s="233">
        <f>SUM(I276:I328)</f>
        <v>0</v>
      </c>
      <c r="J275" s="233"/>
      <c r="K275" s="233">
        <f>SUM(K276:K328)</f>
        <v>0</v>
      </c>
      <c r="L275" s="233"/>
      <c r="M275" s="233">
        <f>SUM(M276:M328)</f>
        <v>0</v>
      </c>
      <c r="N275" s="232"/>
      <c r="O275" s="232">
        <f>SUM(O276:O328)</f>
        <v>2.3099999999999996</v>
      </c>
      <c r="P275" s="232"/>
      <c r="Q275" s="232">
        <f>SUM(Q276:Q328)</f>
        <v>2.2999999999999998</v>
      </c>
      <c r="R275" s="233"/>
      <c r="S275" s="233"/>
      <c r="T275" s="234"/>
      <c r="U275" s="228"/>
      <c r="V275" s="228">
        <f>SUM(V276:V328)</f>
        <v>194.24000000000004</v>
      </c>
      <c r="W275" s="228"/>
      <c r="X275" s="228"/>
      <c r="Y275" s="228"/>
      <c r="AG275" t="s">
        <v>164</v>
      </c>
    </row>
    <row r="276" spans="1:60" ht="22.5" outlineLevel="1" x14ac:dyDescent="0.2">
      <c r="A276" s="236">
        <v>86</v>
      </c>
      <c r="B276" s="237" t="s">
        <v>942</v>
      </c>
      <c r="C276" s="248" t="s">
        <v>943</v>
      </c>
      <c r="D276" s="238" t="s">
        <v>199</v>
      </c>
      <c r="E276" s="239">
        <v>1.9</v>
      </c>
      <c r="F276" s="240"/>
      <c r="G276" s="241">
        <f>ROUND(E276*F276,2)</f>
        <v>0</v>
      </c>
      <c r="H276" s="240"/>
      <c r="I276" s="241">
        <f>ROUND(E276*H276,2)</f>
        <v>0</v>
      </c>
      <c r="J276" s="240"/>
      <c r="K276" s="241">
        <f>ROUND(E276*J276,2)</f>
        <v>0</v>
      </c>
      <c r="L276" s="241">
        <v>21</v>
      </c>
      <c r="M276" s="241">
        <f>G276*(1+L276/100)</f>
        <v>0</v>
      </c>
      <c r="N276" s="239">
        <v>6.5399999999999998E-3</v>
      </c>
      <c r="O276" s="239">
        <f>ROUND(E276*N276,2)</f>
        <v>0.01</v>
      </c>
      <c r="P276" s="239">
        <v>0</v>
      </c>
      <c r="Q276" s="239">
        <f>ROUND(E276*P276,2)</f>
        <v>0</v>
      </c>
      <c r="R276" s="241" t="s">
        <v>905</v>
      </c>
      <c r="S276" s="241" t="s">
        <v>169</v>
      </c>
      <c r="T276" s="242" t="s">
        <v>169</v>
      </c>
      <c r="U276" s="220">
        <v>0.377</v>
      </c>
      <c r="V276" s="220">
        <f>ROUND(E276*U276,2)</f>
        <v>0.72</v>
      </c>
      <c r="W276" s="220"/>
      <c r="X276" s="220" t="s">
        <v>170</v>
      </c>
      <c r="Y276" s="220" t="s">
        <v>171</v>
      </c>
      <c r="Z276" s="210"/>
      <c r="AA276" s="210"/>
      <c r="AB276" s="210"/>
      <c r="AC276" s="210"/>
      <c r="AD276" s="210"/>
      <c r="AE276" s="210"/>
      <c r="AF276" s="210"/>
      <c r="AG276" s="210" t="s">
        <v>172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2">
      <c r="A277" s="217"/>
      <c r="B277" s="218"/>
      <c r="C277" s="249" t="s">
        <v>944</v>
      </c>
      <c r="D277" s="243"/>
      <c r="E277" s="243"/>
      <c r="F277" s="243"/>
      <c r="G277" s="243"/>
      <c r="H277" s="220"/>
      <c r="I277" s="220"/>
      <c r="J277" s="220"/>
      <c r="K277" s="220"/>
      <c r="L277" s="220"/>
      <c r="M277" s="220"/>
      <c r="N277" s="219"/>
      <c r="O277" s="219"/>
      <c r="P277" s="219"/>
      <c r="Q277" s="219"/>
      <c r="R277" s="220"/>
      <c r="S277" s="220"/>
      <c r="T277" s="220"/>
      <c r="U277" s="220"/>
      <c r="V277" s="220"/>
      <c r="W277" s="220"/>
      <c r="X277" s="220"/>
      <c r="Y277" s="220"/>
      <c r="Z277" s="210"/>
      <c r="AA277" s="210"/>
      <c r="AB277" s="210"/>
      <c r="AC277" s="210"/>
      <c r="AD277" s="210"/>
      <c r="AE277" s="210"/>
      <c r="AF277" s="210"/>
      <c r="AG277" s="210" t="s">
        <v>174</v>
      </c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2" x14ac:dyDescent="0.2">
      <c r="A278" s="217"/>
      <c r="B278" s="218"/>
      <c r="C278" s="250" t="s">
        <v>945</v>
      </c>
      <c r="D278" s="224"/>
      <c r="E278" s="225">
        <v>1.9</v>
      </c>
      <c r="F278" s="220"/>
      <c r="G278" s="220"/>
      <c r="H278" s="220"/>
      <c r="I278" s="220"/>
      <c r="J278" s="220"/>
      <c r="K278" s="220"/>
      <c r="L278" s="220"/>
      <c r="M278" s="220"/>
      <c r="N278" s="219"/>
      <c r="O278" s="219"/>
      <c r="P278" s="219"/>
      <c r="Q278" s="219"/>
      <c r="R278" s="220"/>
      <c r="S278" s="220"/>
      <c r="T278" s="220"/>
      <c r="U278" s="220"/>
      <c r="V278" s="220"/>
      <c r="W278" s="220"/>
      <c r="X278" s="220"/>
      <c r="Y278" s="220"/>
      <c r="Z278" s="210"/>
      <c r="AA278" s="210"/>
      <c r="AB278" s="210"/>
      <c r="AC278" s="210"/>
      <c r="AD278" s="210"/>
      <c r="AE278" s="210"/>
      <c r="AF278" s="210"/>
      <c r="AG278" s="210" t="s">
        <v>176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ht="22.5" outlineLevel="1" x14ac:dyDescent="0.2">
      <c r="A279" s="236">
        <v>87</v>
      </c>
      <c r="B279" s="237" t="s">
        <v>946</v>
      </c>
      <c r="C279" s="248" t="s">
        <v>947</v>
      </c>
      <c r="D279" s="238" t="s">
        <v>199</v>
      </c>
      <c r="E279" s="239">
        <v>17.2</v>
      </c>
      <c r="F279" s="240"/>
      <c r="G279" s="241">
        <f>ROUND(E279*F279,2)</f>
        <v>0</v>
      </c>
      <c r="H279" s="240"/>
      <c r="I279" s="241">
        <f>ROUND(E279*H279,2)</f>
        <v>0</v>
      </c>
      <c r="J279" s="240"/>
      <c r="K279" s="241">
        <f>ROUND(E279*J279,2)</f>
        <v>0</v>
      </c>
      <c r="L279" s="241">
        <v>21</v>
      </c>
      <c r="M279" s="241">
        <f>G279*(1+L279/100)</f>
        <v>0</v>
      </c>
      <c r="N279" s="239">
        <v>7.4400000000000004E-3</v>
      </c>
      <c r="O279" s="239">
        <f>ROUND(E279*N279,2)</f>
        <v>0.13</v>
      </c>
      <c r="P279" s="239">
        <v>0</v>
      </c>
      <c r="Q279" s="239">
        <f>ROUND(E279*P279,2)</f>
        <v>0</v>
      </c>
      <c r="R279" s="241" t="s">
        <v>905</v>
      </c>
      <c r="S279" s="241" t="s">
        <v>169</v>
      </c>
      <c r="T279" s="242" t="s">
        <v>169</v>
      </c>
      <c r="U279" s="220">
        <v>0.43099999999999999</v>
      </c>
      <c r="V279" s="220">
        <f>ROUND(E279*U279,2)</f>
        <v>7.41</v>
      </c>
      <c r="W279" s="220"/>
      <c r="X279" s="220" t="s">
        <v>170</v>
      </c>
      <c r="Y279" s="220" t="s">
        <v>171</v>
      </c>
      <c r="Z279" s="210"/>
      <c r="AA279" s="210"/>
      <c r="AB279" s="210"/>
      <c r="AC279" s="210"/>
      <c r="AD279" s="210"/>
      <c r="AE279" s="210"/>
      <c r="AF279" s="210"/>
      <c r="AG279" s="210" t="s">
        <v>172</v>
      </c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2" x14ac:dyDescent="0.2">
      <c r="A280" s="217"/>
      <c r="B280" s="218"/>
      <c r="C280" s="249" t="s">
        <v>944</v>
      </c>
      <c r="D280" s="243"/>
      <c r="E280" s="243"/>
      <c r="F280" s="243"/>
      <c r="G280" s="243"/>
      <c r="H280" s="220"/>
      <c r="I280" s="220"/>
      <c r="J280" s="220"/>
      <c r="K280" s="220"/>
      <c r="L280" s="220"/>
      <c r="M280" s="220"/>
      <c r="N280" s="219"/>
      <c r="O280" s="219"/>
      <c r="P280" s="219"/>
      <c r="Q280" s="219"/>
      <c r="R280" s="220"/>
      <c r="S280" s="220"/>
      <c r="T280" s="220"/>
      <c r="U280" s="220"/>
      <c r="V280" s="220"/>
      <c r="W280" s="220"/>
      <c r="X280" s="220"/>
      <c r="Y280" s="220"/>
      <c r="Z280" s="210"/>
      <c r="AA280" s="210"/>
      <c r="AB280" s="210"/>
      <c r="AC280" s="210"/>
      <c r="AD280" s="210"/>
      <c r="AE280" s="210"/>
      <c r="AF280" s="210"/>
      <c r="AG280" s="210" t="s">
        <v>174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2" x14ac:dyDescent="0.2">
      <c r="A281" s="217"/>
      <c r="B281" s="218"/>
      <c r="C281" s="250" t="s">
        <v>948</v>
      </c>
      <c r="D281" s="224"/>
      <c r="E281" s="225">
        <v>17.2</v>
      </c>
      <c r="F281" s="220"/>
      <c r="G281" s="220"/>
      <c r="H281" s="220"/>
      <c r="I281" s="220"/>
      <c r="J281" s="220"/>
      <c r="K281" s="220"/>
      <c r="L281" s="220"/>
      <c r="M281" s="220"/>
      <c r="N281" s="219"/>
      <c r="O281" s="219"/>
      <c r="P281" s="219"/>
      <c r="Q281" s="219"/>
      <c r="R281" s="220"/>
      <c r="S281" s="220"/>
      <c r="T281" s="220"/>
      <c r="U281" s="220"/>
      <c r="V281" s="220"/>
      <c r="W281" s="220"/>
      <c r="X281" s="220"/>
      <c r="Y281" s="220"/>
      <c r="Z281" s="210"/>
      <c r="AA281" s="210"/>
      <c r="AB281" s="210"/>
      <c r="AC281" s="210"/>
      <c r="AD281" s="210"/>
      <c r="AE281" s="210"/>
      <c r="AF281" s="210"/>
      <c r="AG281" s="210" t="s">
        <v>176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ht="33.75" outlineLevel="1" x14ac:dyDescent="0.2">
      <c r="A282" s="236">
        <v>88</v>
      </c>
      <c r="B282" s="237" t="s">
        <v>949</v>
      </c>
      <c r="C282" s="248" t="s">
        <v>950</v>
      </c>
      <c r="D282" s="238" t="s">
        <v>199</v>
      </c>
      <c r="E282" s="239">
        <v>7.1</v>
      </c>
      <c r="F282" s="240"/>
      <c r="G282" s="241">
        <f>ROUND(E282*F282,2)</f>
        <v>0</v>
      </c>
      <c r="H282" s="240"/>
      <c r="I282" s="241">
        <f>ROUND(E282*H282,2)</f>
        <v>0</v>
      </c>
      <c r="J282" s="240"/>
      <c r="K282" s="241">
        <f>ROUND(E282*J282,2)</f>
        <v>0</v>
      </c>
      <c r="L282" s="241">
        <v>21</v>
      </c>
      <c r="M282" s="241">
        <f>G282*(1+L282/100)</f>
        <v>0</v>
      </c>
      <c r="N282" s="239">
        <v>8.1700000000000002E-3</v>
      </c>
      <c r="O282" s="239">
        <f>ROUND(E282*N282,2)</f>
        <v>0.06</v>
      </c>
      <c r="P282" s="239">
        <v>0</v>
      </c>
      <c r="Q282" s="239">
        <f>ROUND(E282*P282,2)</f>
        <v>0</v>
      </c>
      <c r="R282" s="241" t="s">
        <v>905</v>
      </c>
      <c r="S282" s="241" t="s">
        <v>169</v>
      </c>
      <c r="T282" s="242" t="s">
        <v>169</v>
      </c>
      <c r="U282" s="220">
        <v>0.45200000000000001</v>
      </c>
      <c r="V282" s="220">
        <f>ROUND(E282*U282,2)</f>
        <v>3.21</v>
      </c>
      <c r="W282" s="220"/>
      <c r="X282" s="220" t="s">
        <v>170</v>
      </c>
      <c r="Y282" s="220" t="s">
        <v>171</v>
      </c>
      <c r="Z282" s="210"/>
      <c r="AA282" s="210"/>
      <c r="AB282" s="210"/>
      <c r="AC282" s="210"/>
      <c r="AD282" s="210"/>
      <c r="AE282" s="210"/>
      <c r="AF282" s="210"/>
      <c r="AG282" s="210" t="s">
        <v>172</v>
      </c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2" x14ac:dyDescent="0.2">
      <c r="A283" s="217"/>
      <c r="B283" s="218"/>
      <c r="C283" s="249" t="s">
        <v>944</v>
      </c>
      <c r="D283" s="243"/>
      <c r="E283" s="243"/>
      <c r="F283" s="243"/>
      <c r="G283" s="243"/>
      <c r="H283" s="220"/>
      <c r="I283" s="220"/>
      <c r="J283" s="220"/>
      <c r="K283" s="220"/>
      <c r="L283" s="220"/>
      <c r="M283" s="220"/>
      <c r="N283" s="219"/>
      <c r="O283" s="219"/>
      <c r="P283" s="219"/>
      <c r="Q283" s="219"/>
      <c r="R283" s="220"/>
      <c r="S283" s="220"/>
      <c r="T283" s="220"/>
      <c r="U283" s="220"/>
      <c r="V283" s="220"/>
      <c r="W283" s="220"/>
      <c r="X283" s="220"/>
      <c r="Y283" s="220"/>
      <c r="Z283" s="210"/>
      <c r="AA283" s="210"/>
      <c r="AB283" s="210"/>
      <c r="AC283" s="210"/>
      <c r="AD283" s="210"/>
      <c r="AE283" s="210"/>
      <c r="AF283" s="210"/>
      <c r="AG283" s="210" t="s">
        <v>174</v>
      </c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2" x14ac:dyDescent="0.2">
      <c r="A284" s="217"/>
      <c r="B284" s="218"/>
      <c r="C284" s="250" t="s">
        <v>951</v>
      </c>
      <c r="D284" s="224"/>
      <c r="E284" s="225">
        <v>7.1</v>
      </c>
      <c r="F284" s="220"/>
      <c r="G284" s="220"/>
      <c r="H284" s="220"/>
      <c r="I284" s="220"/>
      <c r="J284" s="220"/>
      <c r="K284" s="220"/>
      <c r="L284" s="220"/>
      <c r="M284" s="220"/>
      <c r="N284" s="219"/>
      <c r="O284" s="219"/>
      <c r="P284" s="219"/>
      <c r="Q284" s="219"/>
      <c r="R284" s="220"/>
      <c r="S284" s="220"/>
      <c r="T284" s="220"/>
      <c r="U284" s="220"/>
      <c r="V284" s="220"/>
      <c r="W284" s="220"/>
      <c r="X284" s="220"/>
      <c r="Y284" s="220"/>
      <c r="Z284" s="210"/>
      <c r="AA284" s="210"/>
      <c r="AB284" s="210"/>
      <c r="AC284" s="210"/>
      <c r="AD284" s="210"/>
      <c r="AE284" s="210"/>
      <c r="AF284" s="210"/>
      <c r="AG284" s="210" t="s">
        <v>176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ht="33.75" outlineLevel="1" x14ac:dyDescent="0.2">
      <c r="A285" s="236">
        <v>89</v>
      </c>
      <c r="B285" s="237" t="s">
        <v>952</v>
      </c>
      <c r="C285" s="248" t="s">
        <v>953</v>
      </c>
      <c r="D285" s="238" t="s">
        <v>199</v>
      </c>
      <c r="E285" s="239">
        <v>5.6</v>
      </c>
      <c r="F285" s="240"/>
      <c r="G285" s="241">
        <f>ROUND(E285*F285,2)</f>
        <v>0</v>
      </c>
      <c r="H285" s="240"/>
      <c r="I285" s="241">
        <f>ROUND(E285*H285,2)</f>
        <v>0</v>
      </c>
      <c r="J285" s="240"/>
      <c r="K285" s="241">
        <f>ROUND(E285*J285,2)</f>
        <v>0</v>
      </c>
      <c r="L285" s="241">
        <v>21</v>
      </c>
      <c r="M285" s="241">
        <f>G285*(1+L285/100)</f>
        <v>0</v>
      </c>
      <c r="N285" s="239">
        <v>8.77E-3</v>
      </c>
      <c r="O285" s="239">
        <f>ROUND(E285*N285,2)</f>
        <v>0.05</v>
      </c>
      <c r="P285" s="239">
        <v>0</v>
      </c>
      <c r="Q285" s="239">
        <f>ROUND(E285*P285,2)</f>
        <v>0</v>
      </c>
      <c r="R285" s="241" t="s">
        <v>905</v>
      </c>
      <c r="S285" s="241" t="s">
        <v>169</v>
      </c>
      <c r="T285" s="242" t="s">
        <v>169</v>
      </c>
      <c r="U285" s="220">
        <v>0.49099999999999999</v>
      </c>
      <c r="V285" s="220">
        <f>ROUND(E285*U285,2)</f>
        <v>2.75</v>
      </c>
      <c r="W285" s="220"/>
      <c r="X285" s="220" t="s">
        <v>170</v>
      </c>
      <c r="Y285" s="220" t="s">
        <v>171</v>
      </c>
      <c r="Z285" s="210"/>
      <c r="AA285" s="210"/>
      <c r="AB285" s="210"/>
      <c r="AC285" s="210"/>
      <c r="AD285" s="210"/>
      <c r="AE285" s="210"/>
      <c r="AF285" s="210"/>
      <c r="AG285" s="210" t="s">
        <v>172</v>
      </c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2" x14ac:dyDescent="0.2">
      <c r="A286" s="217"/>
      <c r="B286" s="218"/>
      <c r="C286" s="249" t="s">
        <v>944</v>
      </c>
      <c r="D286" s="243"/>
      <c r="E286" s="243"/>
      <c r="F286" s="243"/>
      <c r="G286" s="243"/>
      <c r="H286" s="220"/>
      <c r="I286" s="220"/>
      <c r="J286" s="220"/>
      <c r="K286" s="220"/>
      <c r="L286" s="220"/>
      <c r="M286" s="220"/>
      <c r="N286" s="219"/>
      <c r="O286" s="219"/>
      <c r="P286" s="219"/>
      <c r="Q286" s="219"/>
      <c r="R286" s="220"/>
      <c r="S286" s="220"/>
      <c r="T286" s="220"/>
      <c r="U286" s="220"/>
      <c r="V286" s="220"/>
      <c r="W286" s="220"/>
      <c r="X286" s="220"/>
      <c r="Y286" s="220"/>
      <c r="Z286" s="210"/>
      <c r="AA286" s="210"/>
      <c r="AB286" s="210"/>
      <c r="AC286" s="210"/>
      <c r="AD286" s="210"/>
      <c r="AE286" s="210"/>
      <c r="AF286" s="210"/>
      <c r="AG286" s="210" t="s">
        <v>174</v>
      </c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2" x14ac:dyDescent="0.2">
      <c r="A287" s="217"/>
      <c r="B287" s="218"/>
      <c r="C287" s="250" t="s">
        <v>954</v>
      </c>
      <c r="D287" s="224"/>
      <c r="E287" s="225">
        <v>5.6</v>
      </c>
      <c r="F287" s="220"/>
      <c r="G287" s="220"/>
      <c r="H287" s="220"/>
      <c r="I287" s="220"/>
      <c r="J287" s="220"/>
      <c r="K287" s="220"/>
      <c r="L287" s="220"/>
      <c r="M287" s="220"/>
      <c r="N287" s="219"/>
      <c r="O287" s="219"/>
      <c r="P287" s="219"/>
      <c r="Q287" s="219"/>
      <c r="R287" s="220"/>
      <c r="S287" s="220"/>
      <c r="T287" s="220"/>
      <c r="U287" s="220"/>
      <c r="V287" s="220"/>
      <c r="W287" s="220"/>
      <c r="X287" s="220"/>
      <c r="Y287" s="220"/>
      <c r="Z287" s="210"/>
      <c r="AA287" s="210"/>
      <c r="AB287" s="210"/>
      <c r="AC287" s="210"/>
      <c r="AD287" s="210"/>
      <c r="AE287" s="210"/>
      <c r="AF287" s="210"/>
      <c r="AG287" s="210" t="s">
        <v>176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ht="22.5" outlineLevel="1" x14ac:dyDescent="0.2">
      <c r="A288" s="236">
        <v>90</v>
      </c>
      <c r="B288" s="237" t="s">
        <v>955</v>
      </c>
      <c r="C288" s="248" t="s">
        <v>956</v>
      </c>
      <c r="D288" s="238" t="s">
        <v>199</v>
      </c>
      <c r="E288" s="239">
        <v>52.9</v>
      </c>
      <c r="F288" s="240"/>
      <c r="G288" s="241">
        <f>ROUND(E288*F288,2)</f>
        <v>0</v>
      </c>
      <c r="H288" s="240"/>
      <c r="I288" s="241">
        <f>ROUND(E288*H288,2)</f>
        <v>0</v>
      </c>
      <c r="J288" s="240"/>
      <c r="K288" s="241">
        <f>ROUND(E288*J288,2)</f>
        <v>0</v>
      </c>
      <c r="L288" s="241">
        <v>21</v>
      </c>
      <c r="M288" s="241">
        <f>G288*(1+L288/100)</f>
        <v>0</v>
      </c>
      <c r="N288" s="239">
        <v>1.0500000000000001E-2</v>
      </c>
      <c r="O288" s="239">
        <f>ROUND(E288*N288,2)</f>
        <v>0.56000000000000005</v>
      </c>
      <c r="P288" s="239">
        <v>0</v>
      </c>
      <c r="Q288" s="239">
        <f>ROUND(E288*P288,2)</f>
        <v>0</v>
      </c>
      <c r="R288" s="241" t="s">
        <v>905</v>
      </c>
      <c r="S288" s="241" t="s">
        <v>169</v>
      </c>
      <c r="T288" s="242" t="s">
        <v>169</v>
      </c>
      <c r="U288" s="220">
        <v>0.54300000000000004</v>
      </c>
      <c r="V288" s="220">
        <f>ROUND(E288*U288,2)</f>
        <v>28.72</v>
      </c>
      <c r="W288" s="220"/>
      <c r="X288" s="220" t="s">
        <v>170</v>
      </c>
      <c r="Y288" s="220" t="s">
        <v>171</v>
      </c>
      <c r="Z288" s="210"/>
      <c r="AA288" s="210"/>
      <c r="AB288" s="210"/>
      <c r="AC288" s="210"/>
      <c r="AD288" s="210"/>
      <c r="AE288" s="210"/>
      <c r="AF288" s="210"/>
      <c r="AG288" s="210" t="s">
        <v>172</v>
      </c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2" x14ac:dyDescent="0.2">
      <c r="A289" s="217"/>
      <c r="B289" s="218"/>
      <c r="C289" s="249" t="s">
        <v>944</v>
      </c>
      <c r="D289" s="243"/>
      <c r="E289" s="243"/>
      <c r="F289" s="243"/>
      <c r="G289" s="243"/>
      <c r="H289" s="220"/>
      <c r="I289" s="220"/>
      <c r="J289" s="220"/>
      <c r="K289" s="220"/>
      <c r="L289" s="220"/>
      <c r="M289" s="220"/>
      <c r="N289" s="219"/>
      <c r="O289" s="219"/>
      <c r="P289" s="219"/>
      <c r="Q289" s="219"/>
      <c r="R289" s="220"/>
      <c r="S289" s="220"/>
      <c r="T289" s="220"/>
      <c r="U289" s="220"/>
      <c r="V289" s="220"/>
      <c r="W289" s="220"/>
      <c r="X289" s="220"/>
      <c r="Y289" s="220"/>
      <c r="Z289" s="210"/>
      <c r="AA289" s="210"/>
      <c r="AB289" s="210"/>
      <c r="AC289" s="210"/>
      <c r="AD289" s="210"/>
      <c r="AE289" s="210"/>
      <c r="AF289" s="210"/>
      <c r="AG289" s="210" t="s">
        <v>174</v>
      </c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2" x14ac:dyDescent="0.2">
      <c r="A290" s="217"/>
      <c r="B290" s="218"/>
      <c r="C290" s="250" t="s">
        <v>957</v>
      </c>
      <c r="D290" s="224"/>
      <c r="E290" s="225">
        <v>52.9</v>
      </c>
      <c r="F290" s="220"/>
      <c r="G290" s="220"/>
      <c r="H290" s="220"/>
      <c r="I290" s="220"/>
      <c r="J290" s="220"/>
      <c r="K290" s="220"/>
      <c r="L290" s="220"/>
      <c r="M290" s="220"/>
      <c r="N290" s="219"/>
      <c r="O290" s="219"/>
      <c r="P290" s="219"/>
      <c r="Q290" s="219"/>
      <c r="R290" s="220"/>
      <c r="S290" s="220"/>
      <c r="T290" s="220"/>
      <c r="U290" s="220"/>
      <c r="V290" s="220"/>
      <c r="W290" s="220"/>
      <c r="X290" s="220"/>
      <c r="Y290" s="220"/>
      <c r="Z290" s="210"/>
      <c r="AA290" s="210"/>
      <c r="AB290" s="210"/>
      <c r="AC290" s="210"/>
      <c r="AD290" s="210"/>
      <c r="AE290" s="210"/>
      <c r="AF290" s="210"/>
      <c r="AG290" s="210" t="s">
        <v>176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1" x14ac:dyDescent="0.2">
      <c r="A291" s="236">
        <v>91</v>
      </c>
      <c r="B291" s="237" t="s">
        <v>958</v>
      </c>
      <c r="C291" s="248" t="s">
        <v>959</v>
      </c>
      <c r="D291" s="238" t="s">
        <v>199</v>
      </c>
      <c r="E291" s="239">
        <v>80.3</v>
      </c>
      <c r="F291" s="240"/>
      <c r="G291" s="241">
        <f>ROUND(E291*F291,2)</f>
        <v>0</v>
      </c>
      <c r="H291" s="240"/>
      <c r="I291" s="241">
        <f>ROUND(E291*H291,2)</f>
        <v>0</v>
      </c>
      <c r="J291" s="240"/>
      <c r="K291" s="241">
        <f>ROUND(E291*J291,2)</f>
        <v>0</v>
      </c>
      <c r="L291" s="241">
        <v>21</v>
      </c>
      <c r="M291" s="241">
        <f>G291*(1+L291/100)</f>
        <v>0</v>
      </c>
      <c r="N291" s="239">
        <v>2.0000000000000002E-5</v>
      </c>
      <c r="O291" s="239">
        <f>ROUND(E291*N291,2)</f>
        <v>0</v>
      </c>
      <c r="P291" s="239">
        <v>3.2000000000000002E-3</v>
      </c>
      <c r="Q291" s="239">
        <f>ROUND(E291*P291,2)</f>
        <v>0.26</v>
      </c>
      <c r="R291" s="241" t="s">
        <v>905</v>
      </c>
      <c r="S291" s="241" t="s">
        <v>169</v>
      </c>
      <c r="T291" s="242" t="s">
        <v>169</v>
      </c>
      <c r="U291" s="220">
        <v>5.2999999999999999E-2</v>
      </c>
      <c r="V291" s="220">
        <f>ROUND(E291*U291,2)</f>
        <v>4.26</v>
      </c>
      <c r="W291" s="220"/>
      <c r="X291" s="220" t="s">
        <v>170</v>
      </c>
      <c r="Y291" s="220" t="s">
        <v>171</v>
      </c>
      <c r="Z291" s="210"/>
      <c r="AA291" s="210"/>
      <c r="AB291" s="210"/>
      <c r="AC291" s="210"/>
      <c r="AD291" s="210"/>
      <c r="AE291" s="210"/>
      <c r="AF291" s="210"/>
      <c r="AG291" s="210" t="s">
        <v>172</v>
      </c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2" x14ac:dyDescent="0.2">
      <c r="A292" s="217"/>
      <c r="B292" s="218"/>
      <c r="C292" s="250" t="s">
        <v>960</v>
      </c>
      <c r="D292" s="224"/>
      <c r="E292" s="225">
        <v>18</v>
      </c>
      <c r="F292" s="220"/>
      <c r="G292" s="220"/>
      <c r="H292" s="220"/>
      <c r="I292" s="220"/>
      <c r="J292" s="220"/>
      <c r="K292" s="220"/>
      <c r="L292" s="220"/>
      <c r="M292" s="220"/>
      <c r="N292" s="219"/>
      <c r="O292" s="219"/>
      <c r="P292" s="219"/>
      <c r="Q292" s="219"/>
      <c r="R292" s="220"/>
      <c r="S292" s="220"/>
      <c r="T292" s="220"/>
      <c r="U292" s="220"/>
      <c r="V292" s="220"/>
      <c r="W292" s="220"/>
      <c r="X292" s="220"/>
      <c r="Y292" s="220"/>
      <c r="Z292" s="210"/>
      <c r="AA292" s="210"/>
      <c r="AB292" s="210"/>
      <c r="AC292" s="210"/>
      <c r="AD292" s="210"/>
      <c r="AE292" s="210"/>
      <c r="AF292" s="210"/>
      <c r="AG292" s="210" t="s">
        <v>176</v>
      </c>
      <c r="AH292" s="210">
        <v>5</v>
      </c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3" x14ac:dyDescent="0.2">
      <c r="A293" s="217"/>
      <c r="B293" s="218"/>
      <c r="C293" s="250" t="s">
        <v>961</v>
      </c>
      <c r="D293" s="224"/>
      <c r="E293" s="225">
        <v>62.3</v>
      </c>
      <c r="F293" s="220"/>
      <c r="G293" s="220"/>
      <c r="H293" s="220"/>
      <c r="I293" s="220"/>
      <c r="J293" s="220"/>
      <c r="K293" s="220"/>
      <c r="L293" s="220"/>
      <c r="M293" s="220"/>
      <c r="N293" s="219"/>
      <c r="O293" s="219"/>
      <c r="P293" s="219"/>
      <c r="Q293" s="219"/>
      <c r="R293" s="220"/>
      <c r="S293" s="220"/>
      <c r="T293" s="220"/>
      <c r="U293" s="220"/>
      <c r="V293" s="220"/>
      <c r="W293" s="220"/>
      <c r="X293" s="220"/>
      <c r="Y293" s="220"/>
      <c r="Z293" s="210"/>
      <c r="AA293" s="210"/>
      <c r="AB293" s="210"/>
      <c r="AC293" s="210"/>
      <c r="AD293" s="210"/>
      <c r="AE293" s="210"/>
      <c r="AF293" s="210"/>
      <c r="AG293" s="210" t="s">
        <v>176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1" x14ac:dyDescent="0.2">
      <c r="A294" s="236">
        <v>92</v>
      </c>
      <c r="B294" s="237" t="s">
        <v>962</v>
      </c>
      <c r="C294" s="248" t="s">
        <v>963</v>
      </c>
      <c r="D294" s="238" t="s">
        <v>199</v>
      </c>
      <c r="E294" s="239">
        <v>182.7</v>
      </c>
      <c r="F294" s="240"/>
      <c r="G294" s="241">
        <f>ROUND(E294*F294,2)</f>
        <v>0</v>
      </c>
      <c r="H294" s="240"/>
      <c r="I294" s="241">
        <f>ROUND(E294*H294,2)</f>
        <v>0</v>
      </c>
      <c r="J294" s="240"/>
      <c r="K294" s="241">
        <f>ROUND(E294*J294,2)</f>
        <v>0</v>
      </c>
      <c r="L294" s="241">
        <v>21</v>
      </c>
      <c r="M294" s="241">
        <f>G294*(1+L294/100)</f>
        <v>0</v>
      </c>
      <c r="N294" s="239">
        <v>5.0000000000000002E-5</v>
      </c>
      <c r="O294" s="239">
        <f>ROUND(E294*N294,2)</f>
        <v>0.01</v>
      </c>
      <c r="P294" s="239">
        <v>5.3200000000000001E-3</v>
      </c>
      <c r="Q294" s="239">
        <f>ROUND(E294*P294,2)</f>
        <v>0.97</v>
      </c>
      <c r="R294" s="241" t="s">
        <v>905</v>
      </c>
      <c r="S294" s="241" t="s">
        <v>169</v>
      </c>
      <c r="T294" s="242" t="s">
        <v>169</v>
      </c>
      <c r="U294" s="220">
        <v>0.10299999999999999</v>
      </c>
      <c r="V294" s="220">
        <f>ROUND(E294*U294,2)</f>
        <v>18.82</v>
      </c>
      <c r="W294" s="220"/>
      <c r="X294" s="220" t="s">
        <v>170</v>
      </c>
      <c r="Y294" s="220" t="s">
        <v>171</v>
      </c>
      <c r="Z294" s="210"/>
      <c r="AA294" s="210"/>
      <c r="AB294" s="210"/>
      <c r="AC294" s="210"/>
      <c r="AD294" s="210"/>
      <c r="AE294" s="210"/>
      <c r="AF294" s="210"/>
      <c r="AG294" s="210" t="s">
        <v>172</v>
      </c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2" x14ac:dyDescent="0.2">
      <c r="A295" s="217"/>
      <c r="B295" s="218"/>
      <c r="C295" s="250" t="s">
        <v>964</v>
      </c>
      <c r="D295" s="224"/>
      <c r="E295" s="225">
        <v>138.80000000000001</v>
      </c>
      <c r="F295" s="220"/>
      <c r="G295" s="220"/>
      <c r="H295" s="220"/>
      <c r="I295" s="220"/>
      <c r="J295" s="220"/>
      <c r="K295" s="220"/>
      <c r="L295" s="220"/>
      <c r="M295" s="220"/>
      <c r="N295" s="219"/>
      <c r="O295" s="219"/>
      <c r="P295" s="219"/>
      <c r="Q295" s="219"/>
      <c r="R295" s="220"/>
      <c r="S295" s="220"/>
      <c r="T295" s="220"/>
      <c r="U295" s="220"/>
      <c r="V295" s="220"/>
      <c r="W295" s="220"/>
      <c r="X295" s="220"/>
      <c r="Y295" s="220"/>
      <c r="Z295" s="210"/>
      <c r="AA295" s="210"/>
      <c r="AB295" s="210"/>
      <c r="AC295" s="210"/>
      <c r="AD295" s="210"/>
      <c r="AE295" s="210"/>
      <c r="AF295" s="210"/>
      <c r="AG295" s="210" t="s">
        <v>176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3" x14ac:dyDescent="0.2">
      <c r="A296" s="217"/>
      <c r="B296" s="218"/>
      <c r="C296" s="250" t="s">
        <v>965</v>
      </c>
      <c r="D296" s="224"/>
      <c r="E296" s="225">
        <v>43.9</v>
      </c>
      <c r="F296" s="220"/>
      <c r="G296" s="220"/>
      <c r="H296" s="220"/>
      <c r="I296" s="220"/>
      <c r="J296" s="220"/>
      <c r="K296" s="220"/>
      <c r="L296" s="220"/>
      <c r="M296" s="220"/>
      <c r="N296" s="219"/>
      <c r="O296" s="219"/>
      <c r="P296" s="219"/>
      <c r="Q296" s="219"/>
      <c r="R296" s="220"/>
      <c r="S296" s="220"/>
      <c r="T296" s="220"/>
      <c r="U296" s="220"/>
      <c r="V296" s="220"/>
      <c r="W296" s="220"/>
      <c r="X296" s="220"/>
      <c r="Y296" s="220"/>
      <c r="Z296" s="210"/>
      <c r="AA296" s="210"/>
      <c r="AB296" s="210"/>
      <c r="AC296" s="210"/>
      <c r="AD296" s="210"/>
      <c r="AE296" s="210"/>
      <c r="AF296" s="210"/>
      <c r="AG296" s="210" t="s">
        <v>176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ht="22.5" outlineLevel="1" x14ac:dyDescent="0.2">
      <c r="A297" s="236">
        <v>93</v>
      </c>
      <c r="B297" s="237" t="s">
        <v>966</v>
      </c>
      <c r="C297" s="248" t="s">
        <v>967</v>
      </c>
      <c r="D297" s="238" t="s">
        <v>199</v>
      </c>
      <c r="E297" s="239">
        <v>108.6</v>
      </c>
      <c r="F297" s="240"/>
      <c r="G297" s="241">
        <f>ROUND(E297*F297,2)</f>
        <v>0</v>
      </c>
      <c r="H297" s="240"/>
      <c r="I297" s="241">
        <f>ROUND(E297*H297,2)</f>
        <v>0</v>
      </c>
      <c r="J297" s="240"/>
      <c r="K297" s="241">
        <f>ROUND(E297*J297,2)</f>
        <v>0</v>
      </c>
      <c r="L297" s="241">
        <v>21</v>
      </c>
      <c r="M297" s="241">
        <f>G297*(1+L297/100)</f>
        <v>0</v>
      </c>
      <c r="N297" s="239">
        <v>1.2760000000000001E-2</v>
      </c>
      <c r="O297" s="239">
        <f>ROUND(E297*N297,2)</f>
        <v>1.39</v>
      </c>
      <c r="P297" s="239">
        <v>0</v>
      </c>
      <c r="Q297" s="239">
        <f>ROUND(E297*P297,2)</f>
        <v>0</v>
      </c>
      <c r="R297" s="241" t="s">
        <v>905</v>
      </c>
      <c r="S297" s="241" t="s">
        <v>169</v>
      </c>
      <c r="T297" s="242" t="s">
        <v>169</v>
      </c>
      <c r="U297" s="220">
        <v>0.71799999999999997</v>
      </c>
      <c r="V297" s="220">
        <f>ROUND(E297*U297,2)</f>
        <v>77.97</v>
      </c>
      <c r="W297" s="220"/>
      <c r="X297" s="220" t="s">
        <v>170</v>
      </c>
      <c r="Y297" s="220" t="s">
        <v>171</v>
      </c>
      <c r="Z297" s="210"/>
      <c r="AA297" s="210"/>
      <c r="AB297" s="210"/>
      <c r="AC297" s="210"/>
      <c r="AD297" s="210"/>
      <c r="AE297" s="210"/>
      <c r="AF297" s="210"/>
      <c r="AG297" s="210" t="s">
        <v>172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2" x14ac:dyDescent="0.2">
      <c r="A298" s="217"/>
      <c r="B298" s="218"/>
      <c r="C298" s="249" t="s">
        <v>944</v>
      </c>
      <c r="D298" s="243"/>
      <c r="E298" s="243"/>
      <c r="F298" s="243"/>
      <c r="G298" s="243"/>
      <c r="H298" s="220"/>
      <c r="I298" s="220"/>
      <c r="J298" s="220"/>
      <c r="K298" s="220"/>
      <c r="L298" s="220"/>
      <c r="M298" s="220"/>
      <c r="N298" s="219"/>
      <c r="O298" s="219"/>
      <c r="P298" s="219"/>
      <c r="Q298" s="219"/>
      <c r="R298" s="220"/>
      <c r="S298" s="220"/>
      <c r="T298" s="220"/>
      <c r="U298" s="220"/>
      <c r="V298" s="220"/>
      <c r="W298" s="220"/>
      <c r="X298" s="220"/>
      <c r="Y298" s="220"/>
      <c r="Z298" s="210"/>
      <c r="AA298" s="210"/>
      <c r="AB298" s="210"/>
      <c r="AC298" s="210"/>
      <c r="AD298" s="210"/>
      <c r="AE298" s="210"/>
      <c r="AF298" s="210"/>
      <c r="AG298" s="210" t="s">
        <v>174</v>
      </c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2" x14ac:dyDescent="0.2">
      <c r="A299" s="217"/>
      <c r="B299" s="218"/>
      <c r="C299" s="250" t="s">
        <v>968</v>
      </c>
      <c r="D299" s="224"/>
      <c r="E299" s="225">
        <v>108.6</v>
      </c>
      <c r="F299" s="220"/>
      <c r="G299" s="220"/>
      <c r="H299" s="220"/>
      <c r="I299" s="220"/>
      <c r="J299" s="220"/>
      <c r="K299" s="220"/>
      <c r="L299" s="220"/>
      <c r="M299" s="220"/>
      <c r="N299" s="219"/>
      <c r="O299" s="219"/>
      <c r="P299" s="219"/>
      <c r="Q299" s="219"/>
      <c r="R299" s="220"/>
      <c r="S299" s="220"/>
      <c r="T299" s="220"/>
      <c r="U299" s="220"/>
      <c r="V299" s="220"/>
      <c r="W299" s="220"/>
      <c r="X299" s="220"/>
      <c r="Y299" s="220"/>
      <c r="Z299" s="210"/>
      <c r="AA299" s="210"/>
      <c r="AB299" s="210"/>
      <c r="AC299" s="210"/>
      <c r="AD299" s="210"/>
      <c r="AE299" s="210"/>
      <c r="AF299" s="210"/>
      <c r="AG299" s="210" t="s">
        <v>176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1" x14ac:dyDescent="0.2">
      <c r="A300" s="236">
        <v>94</v>
      </c>
      <c r="B300" s="237" t="s">
        <v>969</v>
      </c>
      <c r="C300" s="248" t="s">
        <v>970</v>
      </c>
      <c r="D300" s="238" t="s">
        <v>199</v>
      </c>
      <c r="E300" s="239">
        <v>117.8</v>
      </c>
      <c r="F300" s="240"/>
      <c r="G300" s="241">
        <f>ROUND(E300*F300,2)</f>
        <v>0</v>
      </c>
      <c r="H300" s="240"/>
      <c r="I300" s="241">
        <f>ROUND(E300*H300,2)</f>
        <v>0</v>
      </c>
      <c r="J300" s="240"/>
      <c r="K300" s="241">
        <f>ROUND(E300*J300,2)</f>
        <v>0</v>
      </c>
      <c r="L300" s="241">
        <v>21</v>
      </c>
      <c r="M300" s="241">
        <f>G300*(1+L300/100)</f>
        <v>0</v>
      </c>
      <c r="N300" s="239">
        <v>6.0000000000000002E-5</v>
      </c>
      <c r="O300" s="239">
        <f>ROUND(E300*N300,2)</f>
        <v>0.01</v>
      </c>
      <c r="P300" s="239">
        <v>8.4100000000000008E-3</v>
      </c>
      <c r="Q300" s="239">
        <f>ROUND(E300*P300,2)</f>
        <v>0.99</v>
      </c>
      <c r="R300" s="241" t="s">
        <v>905</v>
      </c>
      <c r="S300" s="241" t="s">
        <v>169</v>
      </c>
      <c r="T300" s="242" t="s">
        <v>169</v>
      </c>
      <c r="U300" s="220">
        <v>0.187</v>
      </c>
      <c r="V300" s="220">
        <f>ROUND(E300*U300,2)</f>
        <v>22.03</v>
      </c>
      <c r="W300" s="220"/>
      <c r="X300" s="220" t="s">
        <v>170</v>
      </c>
      <c r="Y300" s="220" t="s">
        <v>171</v>
      </c>
      <c r="Z300" s="210"/>
      <c r="AA300" s="210"/>
      <c r="AB300" s="210"/>
      <c r="AC300" s="210"/>
      <c r="AD300" s="210"/>
      <c r="AE300" s="210"/>
      <c r="AF300" s="210"/>
      <c r="AG300" s="210" t="s">
        <v>172</v>
      </c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2" x14ac:dyDescent="0.2">
      <c r="A301" s="217"/>
      <c r="B301" s="218"/>
      <c r="C301" s="250" t="s">
        <v>971</v>
      </c>
      <c r="D301" s="224"/>
      <c r="E301" s="225">
        <v>117.8</v>
      </c>
      <c r="F301" s="220"/>
      <c r="G301" s="220"/>
      <c r="H301" s="220"/>
      <c r="I301" s="220"/>
      <c r="J301" s="220"/>
      <c r="K301" s="220"/>
      <c r="L301" s="220"/>
      <c r="M301" s="220"/>
      <c r="N301" s="219"/>
      <c r="O301" s="219"/>
      <c r="P301" s="219"/>
      <c r="Q301" s="219"/>
      <c r="R301" s="220"/>
      <c r="S301" s="220"/>
      <c r="T301" s="220"/>
      <c r="U301" s="220"/>
      <c r="V301" s="220"/>
      <c r="W301" s="220"/>
      <c r="X301" s="220"/>
      <c r="Y301" s="220"/>
      <c r="Z301" s="210"/>
      <c r="AA301" s="210"/>
      <c r="AB301" s="210"/>
      <c r="AC301" s="210"/>
      <c r="AD301" s="210"/>
      <c r="AE301" s="210"/>
      <c r="AF301" s="210"/>
      <c r="AG301" s="210" t="s">
        <v>176</v>
      </c>
      <c r="AH301" s="210">
        <v>0</v>
      </c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1" x14ac:dyDescent="0.2">
      <c r="A302" s="236">
        <v>95</v>
      </c>
      <c r="B302" s="237" t="s">
        <v>972</v>
      </c>
      <c r="C302" s="248" t="s">
        <v>973</v>
      </c>
      <c r="D302" s="238" t="s">
        <v>302</v>
      </c>
      <c r="E302" s="239">
        <v>12</v>
      </c>
      <c r="F302" s="240"/>
      <c r="G302" s="241">
        <f>ROUND(E302*F302,2)</f>
        <v>0</v>
      </c>
      <c r="H302" s="240"/>
      <c r="I302" s="241">
        <f>ROUND(E302*H302,2)</f>
        <v>0</v>
      </c>
      <c r="J302" s="240"/>
      <c r="K302" s="241">
        <f>ROUND(E302*J302,2)</f>
        <v>0</v>
      </c>
      <c r="L302" s="241">
        <v>21</v>
      </c>
      <c r="M302" s="241">
        <f>G302*(1+L302/100)</f>
        <v>0</v>
      </c>
      <c r="N302" s="239">
        <v>4.0000000000000003E-5</v>
      </c>
      <c r="O302" s="239">
        <f>ROUND(E302*N302,2)</f>
        <v>0</v>
      </c>
      <c r="P302" s="239">
        <v>7.0499999999999998E-3</v>
      </c>
      <c r="Q302" s="239">
        <f>ROUND(E302*P302,2)</f>
        <v>0.08</v>
      </c>
      <c r="R302" s="241" t="s">
        <v>905</v>
      </c>
      <c r="S302" s="241" t="s">
        <v>169</v>
      </c>
      <c r="T302" s="242" t="s">
        <v>169</v>
      </c>
      <c r="U302" s="220">
        <v>9.2999999999999999E-2</v>
      </c>
      <c r="V302" s="220">
        <f>ROUND(E302*U302,2)</f>
        <v>1.1200000000000001</v>
      </c>
      <c r="W302" s="220"/>
      <c r="X302" s="220" t="s">
        <v>170</v>
      </c>
      <c r="Y302" s="220" t="s">
        <v>171</v>
      </c>
      <c r="Z302" s="210"/>
      <c r="AA302" s="210"/>
      <c r="AB302" s="210"/>
      <c r="AC302" s="210"/>
      <c r="AD302" s="210"/>
      <c r="AE302" s="210"/>
      <c r="AF302" s="210"/>
      <c r="AG302" s="210" t="s">
        <v>172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2" x14ac:dyDescent="0.2">
      <c r="A303" s="217"/>
      <c r="B303" s="218"/>
      <c r="C303" s="250" t="s">
        <v>974</v>
      </c>
      <c r="D303" s="224"/>
      <c r="E303" s="225">
        <v>12</v>
      </c>
      <c r="F303" s="220"/>
      <c r="G303" s="220"/>
      <c r="H303" s="220"/>
      <c r="I303" s="220"/>
      <c r="J303" s="220"/>
      <c r="K303" s="220"/>
      <c r="L303" s="220"/>
      <c r="M303" s="220"/>
      <c r="N303" s="219"/>
      <c r="O303" s="219"/>
      <c r="P303" s="219"/>
      <c r="Q303" s="219"/>
      <c r="R303" s="220"/>
      <c r="S303" s="220"/>
      <c r="T303" s="220"/>
      <c r="U303" s="220"/>
      <c r="V303" s="220"/>
      <c r="W303" s="220"/>
      <c r="X303" s="220"/>
      <c r="Y303" s="220"/>
      <c r="Z303" s="210"/>
      <c r="AA303" s="210"/>
      <c r="AB303" s="210"/>
      <c r="AC303" s="210"/>
      <c r="AD303" s="210"/>
      <c r="AE303" s="210"/>
      <c r="AF303" s="210"/>
      <c r="AG303" s="210" t="s">
        <v>176</v>
      </c>
      <c r="AH303" s="210">
        <v>0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1" x14ac:dyDescent="0.2">
      <c r="A304" s="236">
        <v>96</v>
      </c>
      <c r="B304" s="237" t="s">
        <v>975</v>
      </c>
      <c r="C304" s="248" t="s">
        <v>976</v>
      </c>
      <c r="D304" s="238" t="s">
        <v>199</v>
      </c>
      <c r="E304" s="239">
        <v>26.2</v>
      </c>
      <c r="F304" s="240"/>
      <c r="G304" s="241">
        <f>ROUND(E304*F304,2)</f>
        <v>0</v>
      </c>
      <c r="H304" s="240"/>
      <c r="I304" s="241">
        <f>ROUND(E304*H304,2)</f>
        <v>0</v>
      </c>
      <c r="J304" s="240"/>
      <c r="K304" s="241">
        <f>ROUND(E304*J304,2)</f>
        <v>0</v>
      </c>
      <c r="L304" s="241">
        <v>21</v>
      </c>
      <c r="M304" s="241">
        <f>G304*(1+L304/100)</f>
        <v>0</v>
      </c>
      <c r="N304" s="239">
        <v>0</v>
      </c>
      <c r="O304" s="239">
        <f>ROUND(E304*N304,2)</f>
        <v>0</v>
      </c>
      <c r="P304" s="239">
        <v>0</v>
      </c>
      <c r="Q304" s="239">
        <f>ROUND(E304*P304,2)</f>
        <v>0</v>
      </c>
      <c r="R304" s="241" t="s">
        <v>905</v>
      </c>
      <c r="S304" s="241" t="s">
        <v>169</v>
      </c>
      <c r="T304" s="242" t="s">
        <v>169</v>
      </c>
      <c r="U304" s="220">
        <v>1.7999999999999999E-2</v>
      </c>
      <c r="V304" s="220">
        <f>ROUND(E304*U304,2)</f>
        <v>0.47</v>
      </c>
      <c r="W304" s="220"/>
      <c r="X304" s="220" t="s">
        <v>170</v>
      </c>
      <c r="Y304" s="220" t="s">
        <v>171</v>
      </c>
      <c r="Z304" s="210"/>
      <c r="AA304" s="210"/>
      <c r="AB304" s="210"/>
      <c r="AC304" s="210"/>
      <c r="AD304" s="210"/>
      <c r="AE304" s="210"/>
      <c r="AF304" s="210"/>
      <c r="AG304" s="210" t="s">
        <v>172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2" x14ac:dyDescent="0.2">
      <c r="A305" s="217"/>
      <c r="B305" s="218"/>
      <c r="C305" s="249" t="s">
        <v>876</v>
      </c>
      <c r="D305" s="243"/>
      <c r="E305" s="243"/>
      <c r="F305" s="243"/>
      <c r="G305" s="243"/>
      <c r="H305" s="220"/>
      <c r="I305" s="220"/>
      <c r="J305" s="220"/>
      <c r="K305" s="220"/>
      <c r="L305" s="220"/>
      <c r="M305" s="220"/>
      <c r="N305" s="219"/>
      <c r="O305" s="219"/>
      <c r="P305" s="219"/>
      <c r="Q305" s="219"/>
      <c r="R305" s="220"/>
      <c r="S305" s="220"/>
      <c r="T305" s="220"/>
      <c r="U305" s="220"/>
      <c r="V305" s="220"/>
      <c r="W305" s="220"/>
      <c r="X305" s="220"/>
      <c r="Y305" s="220"/>
      <c r="Z305" s="210"/>
      <c r="AA305" s="210"/>
      <c r="AB305" s="210"/>
      <c r="AC305" s="210"/>
      <c r="AD305" s="210"/>
      <c r="AE305" s="210"/>
      <c r="AF305" s="210"/>
      <c r="AG305" s="210" t="s">
        <v>174</v>
      </c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2" x14ac:dyDescent="0.2">
      <c r="A306" s="217"/>
      <c r="B306" s="218"/>
      <c r="C306" s="250" t="s">
        <v>806</v>
      </c>
      <c r="D306" s="224"/>
      <c r="E306" s="225">
        <v>1.9</v>
      </c>
      <c r="F306" s="220"/>
      <c r="G306" s="220"/>
      <c r="H306" s="220"/>
      <c r="I306" s="220"/>
      <c r="J306" s="220"/>
      <c r="K306" s="220"/>
      <c r="L306" s="220"/>
      <c r="M306" s="220"/>
      <c r="N306" s="219"/>
      <c r="O306" s="219"/>
      <c r="P306" s="219"/>
      <c r="Q306" s="219"/>
      <c r="R306" s="220"/>
      <c r="S306" s="220"/>
      <c r="T306" s="220"/>
      <c r="U306" s="220"/>
      <c r="V306" s="220"/>
      <c r="W306" s="220"/>
      <c r="X306" s="220"/>
      <c r="Y306" s="220"/>
      <c r="Z306" s="210"/>
      <c r="AA306" s="210"/>
      <c r="AB306" s="210"/>
      <c r="AC306" s="210"/>
      <c r="AD306" s="210"/>
      <c r="AE306" s="210"/>
      <c r="AF306" s="210"/>
      <c r="AG306" s="210" t="s">
        <v>176</v>
      </c>
      <c r="AH306" s="210">
        <v>5</v>
      </c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3" x14ac:dyDescent="0.2">
      <c r="A307" s="217"/>
      <c r="B307" s="218"/>
      <c r="C307" s="250" t="s">
        <v>809</v>
      </c>
      <c r="D307" s="224"/>
      <c r="E307" s="225">
        <v>17.2</v>
      </c>
      <c r="F307" s="220"/>
      <c r="G307" s="220"/>
      <c r="H307" s="220"/>
      <c r="I307" s="220"/>
      <c r="J307" s="220"/>
      <c r="K307" s="220"/>
      <c r="L307" s="220"/>
      <c r="M307" s="220"/>
      <c r="N307" s="219"/>
      <c r="O307" s="219"/>
      <c r="P307" s="219"/>
      <c r="Q307" s="219"/>
      <c r="R307" s="220"/>
      <c r="S307" s="220"/>
      <c r="T307" s="220"/>
      <c r="U307" s="220"/>
      <c r="V307" s="220"/>
      <c r="W307" s="220"/>
      <c r="X307" s="220"/>
      <c r="Y307" s="220"/>
      <c r="Z307" s="210"/>
      <c r="AA307" s="210"/>
      <c r="AB307" s="210"/>
      <c r="AC307" s="210"/>
      <c r="AD307" s="210"/>
      <c r="AE307" s="210"/>
      <c r="AF307" s="210"/>
      <c r="AG307" s="210" t="s">
        <v>176</v>
      </c>
      <c r="AH307" s="210">
        <v>5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3" x14ac:dyDescent="0.2">
      <c r="A308" s="217"/>
      <c r="B308" s="218"/>
      <c r="C308" s="250" t="s">
        <v>812</v>
      </c>
      <c r="D308" s="224"/>
      <c r="E308" s="225">
        <v>7.1</v>
      </c>
      <c r="F308" s="220"/>
      <c r="G308" s="220"/>
      <c r="H308" s="220"/>
      <c r="I308" s="220"/>
      <c r="J308" s="220"/>
      <c r="K308" s="220"/>
      <c r="L308" s="220"/>
      <c r="M308" s="220"/>
      <c r="N308" s="219"/>
      <c r="O308" s="219"/>
      <c r="P308" s="219"/>
      <c r="Q308" s="219"/>
      <c r="R308" s="220"/>
      <c r="S308" s="220"/>
      <c r="T308" s="220"/>
      <c r="U308" s="220"/>
      <c r="V308" s="220"/>
      <c r="W308" s="220"/>
      <c r="X308" s="220"/>
      <c r="Y308" s="220"/>
      <c r="Z308" s="210"/>
      <c r="AA308" s="210"/>
      <c r="AB308" s="210"/>
      <c r="AC308" s="210"/>
      <c r="AD308" s="210"/>
      <c r="AE308" s="210"/>
      <c r="AF308" s="210"/>
      <c r="AG308" s="210" t="s">
        <v>176</v>
      </c>
      <c r="AH308" s="210">
        <v>5</v>
      </c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ht="22.5" outlineLevel="1" x14ac:dyDescent="0.2">
      <c r="A309" s="236">
        <v>97</v>
      </c>
      <c r="B309" s="237" t="s">
        <v>977</v>
      </c>
      <c r="C309" s="248" t="s">
        <v>978</v>
      </c>
      <c r="D309" s="238" t="s">
        <v>199</v>
      </c>
      <c r="E309" s="239">
        <v>5.6</v>
      </c>
      <c r="F309" s="240"/>
      <c r="G309" s="241">
        <f>ROUND(E309*F309,2)</f>
        <v>0</v>
      </c>
      <c r="H309" s="240"/>
      <c r="I309" s="241">
        <f>ROUND(E309*H309,2)</f>
        <v>0</v>
      </c>
      <c r="J309" s="240"/>
      <c r="K309" s="241">
        <f>ROUND(E309*J309,2)</f>
        <v>0</v>
      </c>
      <c r="L309" s="241">
        <v>21</v>
      </c>
      <c r="M309" s="241">
        <f>G309*(1+L309/100)</f>
        <v>0</v>
      </c>
      <c r="N309" s="239">
        <v>0</v>
      </c>
      <c r="O309" s="239">
        <f>ROUND(E309*N309,2)</f>
        <v>0</v>
      </c>
      <c r="P309" s="239">
        <v>0</v>
      </c>
      <c r="Q309" s="239">
        <f>ROUND(E309*P309,2)</f>
        <v>0</v>
      </c>
      <c r="R309" s="241" t="s">
        <v>905</v>
      </c>
      <c r="S309" s="241" t="s">
        <v>169</v>
      </c>
      <c r="T309" s="242" t="s">
        <v>169</v>
      </c>
      <c r="U309" s="220">
        <v>2.1000000000000001E-2</v>
      </c>
      <c r="V309" s="220">
        <f>ROUND(E309*U309,2)</f>
        <v>0.12</v>
      </c>
      <c r="W309" s="220"/>
      <c r="X309" s="220" t="s">
        <v>170</v>
      </c>
      <c r="Y309" s="220" t="s">
        <v>171</v>
      </c>
      <c r="Z309" s="210"/>
      <c r="AA309" s="210"/>
      <c r="AB309" s="210"/>
      <c r="AC309" s="210"/>
      <c r="AD309" s="210"/>
      <c r="AE309" s="210"/>
      <c r="AF309" s="210"/>
      <c r="AG309" s="210" t="s">
        <v>172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2" x14ac:dyDescent="0.2">
      <c r="A310" s="217"/>
      <c r="B310" s="218"/>
      <c r="C310" s="249" t="s">
        <v>876</v>
      </c>
      <c r="D310" s="243"/>
      <c r="E310" s="243"/>
      <c r="F310" s="243"/>
      <c r="G310" s="243"/>
      <c r="H310" s="220"/>
      <c r="I310" s="220"/>
      <c r="J310" s="220"/>
      <c r="K310" s="220"/>
      <c r="L310" s="220"/>
      <c r="M310" s="220"/>
      <c r="N310" s="219"/>
      <c r="O310" s="219"/>
      <c r="P310" s="219"/>
      <c r="Q310" s="219"/>
      <c r="R310" s="220"/>
      <c r="S310" s="220"/>
      <c r="T310" s="220"/>
      <c r="U310" s="220"/>
      <c r="V310" s="220"/>
      <c r="W310" s="220"/>
      <c r="X310" s="220"/>
      <c r="Y310" s="220"/>
      <c r="Z310" s="210"/>
      <c r="AA310" s="210"/>
      <c r="AB310" s="210"/>
      <c r="AC310" s="210"/>
      <c r="AD310" s="210"/>
      <c r="AE310" s="210"/>
      <c r="AF310" s="210"/>
      <c r="AG310" s="210" t="s">
        <v>174</v>
      </c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2" x14ac:dyDescent="0.2">
      <c r="A311" s="217"/>
      <c r="B311" s="218"/>
      <c r="C311" s="250" t="s">
        <v>815</v>
      </c>
      <c r="D311" s="224"/>
      <c r="E311" s="225">
        <v>5.6</v>
      </c>
      <c r="F311" s="220"/>
      <c r="G311" s="220"/>
      <c r="H311" s="220"/>
      <c r="I311" s="220"/>
      <c r="J311" s="220"/>
      <c r="K311" s="220"/>
      <c r="L311" s="220"/>
      <c r="M311" s="220"/>
      <c r="N311" s="219"/>
      <c r="O311" s="219"/>
      <c r="P311" s="219"/>
      <c r="Q311" s="219"/>
      <c r="R311" s="220"/>
      <c r="S311" s="220"/>
      <c r="T311" s="220"/>
      <c r="U311" s="220"/>
      <c r="V311" s="220"/>
      <c r="W311" s="220"/>
      <c r="X311" s="220"/>
      <c r="Y311" s="220"/>
      <c r="Z311" s="210"/>
      <c r="AA311" s="210"/>
      <c r="AB311" s="210"/>
      <c r="AC311" s="210"/>
      <c r="AD311" s="210"/>
      <c r="AE311" s="210"/>
      <c r="AF311" s="210"/>
      <c r="AG311" s="210" t="s">
        <v>176</v>
      </c>
      <c r="AH311" s="210">
        <v>5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ht="22.5" outlineLevel="1" x14ac:dyDescent="0.2">
      <c r="A312" s="236">
        <v>98</v>
      </c>
      <c r="B312" s="237" t="s">
        <v>979</v>
      </c>
      <c r="C312" s="248" t="s">
        <v>980</v>
      </c>
      <c r="D312" s="238" t="s">
        <v>199</v>
      </c>
      <c r="E312" s="239">
        <v>198.9</v>
      </c>
      <c r="F312" s="240"/>
      <c r="G312" s="241">
        <f>ROUND(E312*F312,2)</f>
        <v>0</v>
      </c>
      <c r="H312" s="240"/>
      <c r="I312" s="241">
        <f>ROUND(E312*H312,2)</f>
        <v>0</v>
      </c>
      <c r="J312" s="240"/>
      <c r="K312" s="241">
        <f>ROUND(E312*J312,2)</f>
        <v>0</v>
      </c>
      <c r="L312" s="241">
        <v>21</v>
      </c>
      <c r="M312" s="241">
        <f>G312*(1+L312/100)</f>
        <v>0</v>
      </c>
      <c r="N312" s="239">
        <v>0</v>
      </c>
      <c r="O312" s="239">
        <f>ROUND(E312*N312,2)</f>
        <v>0</v>
      </c>
      <c r="P312" s="239">
        <v>0</v>
      </c>
      <c r="Q312" s="239">
        <f>ROUND(E312*P312,2)</f>
        <v>0</v>
      </c>
      <c r="R312" s="241" t="s">
        <v>905</v>
      </c>
      <c r="S312" s="241" t="s">
        <v>169</v>
      </c>
      <c r="T312" s="242" t="s">
        <v>169</v>
      </c>
      <c r="U312" s="220">
        <v>3.2000000000000001E-2</v>
      </c>
      <c r="V312" s="220">
        <f>ROUND(E312*U312,2)</f>
        <v>6.36</v>
      </c>
      <c r="W312" s="220"/>
      <c r="X312" s="220" t="s">
        <v>170</v>
      </c>
      <c r="Y312" s="220" t="s">
        <v>171</v>
      </c>
      <c r="Z312" s="210"/>
      <c r="AA312" s="210"/>
      <c r="AB312" s="210"/>
      <c r="AC312" s="210"/>
      <c r="AD312" s="210"/>
      <c r="AE312" s="210"/>
      <c r="AF312" s="210"/>
      <c r="AG312" s="210" t="s">
        <v>172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2" x14ac:dyDescent="0.2">
      <c r="A313" s="217"/>
      <c r="B313" s="218"/>
      <c r="C313" s="249" t="s">
        <v>876</v>
      </c>
      <c r="D313" s="243"/>
      <c r="E313" s="243"/>
      <c r="F313" s="243"/>
      <c r="G313" s="243"/>
      <c r="H313" s="220"/>
      <c r="I313" s="220"/>
      <c r="J313" s="220"/>
      <c r="K313" s="220"/>
      <c r="L313" s="220"/>
      <c r="M313" s="220"/>
      <c r="N313" s="219"/>
      <c r="O313" s="219"/>
      <c r="P313" s="219"/>
      <c r="Q313" s="219"/>
      <c r="R313" s="220"/>
      <c r="S313" s="220"/>
      <c r="T313" s="220"/>
      <c r="U313" s="220"/>
      <c r="V313" s="220"/>
      <c r="W313" s="220"/>
      <c r="X313" s="220"/>
      <c r="Y313" s="220"/>
      <c r="Z313" s="210"/>
      <c r="AA313" s="210"/>
      <c r="AB313" s="210"/>
      <c r="AC313" s="210"/>
      <c r="AD313" s="210"/>
      <c r="AE313" s="210"/>
      <c r="AF313" s="210"/>
      <c r="AG313" s="210" t="s">
        <v>174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2" x14ac:dyDescent="0.2">
      <c r="A314" s="217"/>
      <c r="B314" s="218"/>
      <c r="C314" s="250" t="s">
        <v>818</v>
      </c>
      <c r="D314" s="224"/>
      <c r="E314" s="225">
        <v>52.9</v>
      </c>
      <c r="F314" s="220"/>
      <c r="G314" s="220"/>
      <c r="H314" s="220"/>
      <c r="I314" s="220"/>
      <c r="J314" s="220"/>
      <c r="K314" s="220"/>
      <c r="L314" s="220"/>
      <c r="M314" s="220"/>
      <c r="N314" s="219"/>
      <c r="O314" s="219"/>
      <c r="P314" s="219"/>
      <c r="Q314" s="219"/>
      <c r="R314" s="220"/>
      <c r="S314" s="220"/>
      <c r="T314" s="220"/>
      <c r="U314" s="220"/>
      <c r="V314" s="220"/>
      <c r="W314" s="220"/>
      <c r="X314" s="220"/>
      <c r="Y314" s="220"/>
      <c r="Z314" s="210"/>
      <c r="AA314" s="210"/>
      <c r="AB314" s="210"/>
      <c r="AC314" s="210"/>
      <c r="AD314" s="210"/>
      <c r="AE314" s="210"/>
      <c r="AF314" s="210"/>
      <c r="AG314" s="210" t="s">
        <v>176</v>
      </c>
      <c r="AH314" s="210">
        <v>5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3" x14ac:dyDescent="0.2">
      <c r="A315" s="217"/>
      <c r="B315" s="218"/>
      <c r="C315" s="250" t="s">
        <v>981</v>
      </c>
      <c r="D315" s="224"/>
      <c r="E315" s="225">
        <v>146</v>
      </c>
      <c r="F315" s="220"/>
      <c r="G315" s="220"/>
      <c r="H315" s="220"/>
      <c r="I315" s="220"/>
      <c r="J315" s="220"/>
      <c r="K315" s="220"/>
      <c r="L315" s="220"/>
      <c r="M315" s="220"/>
      <c r="N315" s="219"/>
      <c r="O315" s="219"/>
      <c r="P315" s="219"/>
      <c r="Q315" s="219"/>
      <c r="R315" s="220"/>
      <c r="S315" s="220"/>
      <c r="T315" s="220"/>
      <c r="U315" s="220"/>
      <c r="V315" s="220"/>
      <c r="W315" s="220"/>
      <c r="X315" s="220"/>
      <c r="Y315" s="220"/>
      <c r="Z315" s="210"/>
      <c r="AA315" s="210"/>
      <c r="AB315" s="210"/>
      <c r="AC315" s="210"/>
      <c r="AD315" s="210"/>
      <c r="AE315" s="210"/>
      <c r="AF315" s="210"/>
      <c r="AG315" s="210" t="s">
        <v>176</v>
      </c>
      <c r="AH315" s="210">
        <v>5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1" x14ac:dyDescent="0.2">
      <c r="A316" s="236">
        <v>99</v>
      </c>
      <c r="B316" s="237" t="s">
        <v>982</v>
      </c>
      <c r="C316" s="248" t="s">
        <v>983</v>
      </c>
      <c r="D316" s="238" t="s">
        <v>199</v>
      </c>
      <c r="E316" s="239">
        <v>244</v>
      </c>
      <c r="F316" s="240"/>
      <c r="G316" s="241">
        <f>ROUND(E316*F316,2)</f>
        <v>0</v>
      </c>
      <c r="H316" s="240"/>
      <c r="I316" s="241">
        <f>ROUND(E316*H316,2)</f>
        <v>0</v>
      </c>
      <c r="J316" s="240"/>
      <c r="K316" s="241">
        <f>ROUND(E316*J316,2)</f>
        <v>0</v>
      </c>
      <c r="L316" s="241">
        <v>21</v>
      </c>
      <c r="M316" s="241">
        <f>G316*(1+L316/100)</f>
        <v>0</v>
      </c>
      <c r="N316" s="239">
        <v>0</v>
      </c>
      <c r="O316" s="239">
        <f>ROUND(E316*N316,2)</f>
        <v>0</v>
      </c>
      <c r="P316" s="239">
        <v>0</v>
      </c>
      <c r="Q316" s="239">
        <f>ROUND(E316*P316,2)</f>
        <v>0</v>
      </c>
      <c r="R316" s="241" t="s">
        <v>905</v>
      </c>
      <c r="S316" s="241" t="s">
        <v>169</v>
      </c>
      <c r="T316" s="242" t="s">
        <v>169</v>
      </c>
      <c r="U316" s="220">
        <v>4.2000000000000003E-2</v>
      </c>
      <c r="V316" s="220">
        <f>ROUND(E316*U316,2)</f>
        <v>10.25</v>
      </c>
      <c r="W316" s="220"/>
      <c r="X316" s="220" t="s">
        <v>170</v>
      </c>
      <c r="Y316" s="220" t="s">
        <v>171</v>
      </c>
      <c r="Z316" s="210"/>
      <c r="AA316" s="210"/>
      <c r="AB316" s="210"/>
      <c r="AC316" s="210"/>
      <c r="AD316" s="210"/>
      <c r="AE316" s="210"/>
      <c r="AF316" s="210"/>
      <c r="AG316" s="210" t="s">
        <v>172</v>
      </c>
      <c r="AH316" s="210"/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2" x14ac:dyDescent="0.2">
      <c r="A317" s="217"/>
      <c r="B317" s="218"/>
      <c r="C317" s="249" t="s">
        <v>876</v>
      </c>
      <c r="D317" s="243"/>
      <c r="E317" s="243"/>
      <c r="F317" s="243"/>
      <c r="G317" s="243"/>
      <c r="H317" s="220"/>
      <c r="I317" s="220"/>
      <c r="J317" s="220"/>
      <c r="K317" s="220"/>
      <c r="L317" s="220"/>
      <c r="M317" s="220"/>
      <c r="N317" s="219"/>
      <c r="O317" s="219"/>
      <c r="P317" s="219"/>
      <c r="Q317" s="219"/>
      <c r="R317" s="220"/>
      <c r="S317" s="220"/>
      <c r="T317" s="220"/>
      <c r="U317" s="220"/>
      <c r="V317" s="220"/>
      <c r="W317" s="220"/>
      <c r="X317" s="220"/>
      <c r="Y317" s="220"/>
      <c r="Z317" s="210"/>
      <c r="AA317" s="210"/>
      <c r="AB317" s="210"/>
      <c r="AC317" s="210"/>
      <c r="AD317" s="210"/>
      <c r="AE317" s="210"/>
      <c r="AF317" s="210"/>
      <c r="AG317" s="210" t="s">
        <v>174</v>
      </c>
      <c r="AH317" s="210"/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2" x14ac:dyDescent="0.2">
      <c r="A318" s="217"/>
      <c r="B318" s="218"/>
      <c r="C318" s="250" t="s">
        <v>821</v>
      </c>
      <c r="D318" s="224"/>
      <c r="E318" s="225">
        <v>108.6</v>
      </c>
      <c r="F318" s="220"/>
      <c r="G318" s="220"/>
      <c r="H318" s="220"/>
      <c r="I318" s="220"/>
      <c r="J318" s="220"/>
      <c r="K318" s="220"/>
      <c r="L318" s="220"/>
      <c r="M318" s="220"/>
      <c r="N318" s="219"/>
      <c r="O318" s="219"/>
      <c r="P318" s="219"/>
      <c r="Q318" s="219"/>
      <c r="R318" s="220"/>
      <c r="S318" s="220"/>
      <c r="T318" s="220"/>
      <c r="U318" s="220"/>
      <c r="V318" s="220"/>
      <c r="W318" s="220"/>
      <c r="X318" s="220"/>
      <c r="Y318" s="220"/>
      <c r="Z318" s="210"/>
      <c r="AA318" s="210"/>
      <c r="AB318" s="210"/>
      <c r="AC318" s="210"/>
      <c r="AD318" s="210"/>
      <c r="AE318" s="210"/>
      <c r="AF318" s="210"/>
      <c r="AG318" s="210" t="s">
        <v>176</v>
      </c>
      <c r="AH318" s="210">
        <v>5</v>
      </c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3" x14ac:dyDescent="0.2">
      <c r="A319" s="217"/>
      <c r="B319" s="218"/>
      <c r="C319" s="250" t="s">
        <v>984</v>
      </c>
      <c r="D319" s="224"/>
      <c r="E319" s="225">
        <v>135.4</v>
      </c>
      <c r="F319" s="220"/>
      <c r="G319" s="220"/>
      <c r="H319" s="220"/>
      <c r="I319" s="220"/>
      <c r="J319" s="220"/>
      <c r="K319" s="220"/>
      <c r="L319" s="220"/>
      <c r="M319" s="220"/>
      <c r="N319" s="219"/>
      <c r="O319" s="219"/>
      <c r="P319" s="219"/>
      <c r="Q319" s="219"/>
      <c r="R319" s="220"/>
      <c r="S319" s="220"/>
      <c r="T319" s="220"/>
      <c r="U319" s="220"/>
      <c r="V319" s="220"/>
      <c r="W319" s="220"/>
      <c r="X319" s="220"/>
      <c r="Y319" s="220"/>
      <c r="Z319" s="210"/>
      <c r="AA319" s="210"/>
      <c r="AB319" s="210"/>
      <c r="AC319" s="210"/>
      <c r="AD319" s="210"/>
      <c r="AE319" s="210"/>
      <c r="AF319" s="210"/>
      <c r="AG319" s="210" t="s">
        <v>176</v>
      </c>
      <c r="AH319" s="210">
        <v>5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1" x14ac:dyDescent="0.2">
      <c r="A320" s="236">
        <v>100</v>
      </c>
      <c r="B320" s="237" t="s">
        <v>985</v>
      </c>
      <c r="C320" s="248" t="s">
        <v>986</v>
      </c>
      <c r="D320" s="238"/>
      <c r="E320" s="239">
        <v>1</v>
      </c>
      <c r="F320" s="240"/>
      <c r="G320" s="241">
        <f>ROUND(E320*F320,2)</f>
        <v>0</v>
      </c>
      <c r="H320" s="240"/>
      <c r="I320" s="241">
        <f>ROUND(E320*H320,2)</f>
        <v>0</v>
      </c>
      <c r="J320" s="240"/>
      <c r="K320" s="241">
        <f>ROUND(E320*J320,2)</f>
        <v>0</v>
      </c>
      <c r="L320" s="241">
        <v>21</v>
      </c>
      <c r="M320" s="241">
        <f>G320*(1+L320/100)</f>
        <v>0</v>
      </c>
      <c r="N320" s="239">
        <v>0</v>
      </c>
      <c r="O320" s="239">
        <f>ROUND(E320*N320,2)</f>
        <v>0</v>
      </c>
      <c r="P320" s="239">
        <v>0</v>
      </c>
      <c r="Q320" s="239">
        <f>ROUND(E320*P320,2)</f>
        <v>0</v>
      </c>
      <c r="R320" s="241"/>
      <c r="S320" s="241" t="s">
        <v>321</v>
      </c>
      <c r="T320" s="242" t="s">
        <v>322</v>
      </c>
      <c r="U320" s="220">
        <v>0</v>
      </c>
      <c r="V320" s="220">
        <f>ROUND(E320*U320,2)</f>
        <v>0</v>
      </c>
      <c r="W320" s="220"/>
      <c r="X320" s="220" t="s">
        <v>170</v>
      </c>
      <c r="Y320" s="220" t="s">
        <v>171</v>
      </c>
      <c r="Z320" s="210"/>
      <c r="AA320" s="210"/>
      <c r="AB320" s="210"/>
      <c r="AC320" s="210"/>
      <c r="AD320" s="210"/>
      <c r="AE320" s="210"/>
      <c r="AF320" s="210"/>
      <c r="AG320" s="210" t="s">
        <v>172</v>
      </c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2" x14ac:dyDescent="0.2">
      <c r="A321" s="217"/>
      <c r="B321" s="218"/>
      <c r="C321" s="249" t="s">
        <v>887</v>
      </c>
      <c r="D321" s="243"/>
      <c r="E321" s="243"/>
      <c r="F321" s="243"/>
      <c r="G321" s="243"/>
      <c r="H321" s="220"/>
      <c r="I321" s="220"/>
      <c r="J321" s="220"/>
      <c r="K321" s="220"/>
      <c r="L321" s="220"/>
      <c r="M321" s="220"/>
      <c r="N321" s="219"/>
      <c r="O321" s="219"/>
      <c r="P321" s="219"/>
      <c r="Q321" s="219"/>
      <c r="R321" s="220"/>
      <c r="S321" s="220"/>
      <c r="T321" s="220"/>
      <c r="U321" s="220"/>
      <c r="V321" s="220"/>
      <c r="W321" s="220"/>
      <c r="X321" s="220"/>
      <c r="Y321" s="220"/>
      <c r="Z321" s="210"/>
      <c r="AA321" s="210"/>
      <c r="AB321" s="210"/>
      <c r="AC321" s="210"/>
      <c r="AD321" s="210"/>
      <c r="AE321" s="210"/>
      <c r="AF321" s="210"/>
      <c r="AG321" s="210" t="s">
        <v>174</v>
      </c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2" x14ac:dyDescent="0.2">
      <c r="A322" s="217"/>
      <c r="B322" s="218"/>
      <c r="C322" s="250" t="s">
        <v>70</v>
      </c>
      <c r="D322" s="224"/>
      <c r="E322" s="225">
        <v>1</v>
      </c>
      <c r="F322" s="220"/>
      <c r="G322" s="220"/>
      <c r="H322" s="220"/>
      <c r="I322" s="220"/>
      <c r="J322" s="220"/>
      <c r="K322" s="220"/>
      <c r="L322" s="220"/>
      <c r="M322" s="220"/>
      <c r="N322" s="219"/>
      <c r="O322" s="219"/>
      <c r="P322" s="219"/>
      <c r="Q322" s="219"/>
      <c r="R322" s="220"/>
      <c r="S322" s="220"/>
      <c r="T322" s="220"/>
      <c r="U322" s="220"/>
      <c r="V322" s="220"/>
      <c r="W322" s="220"/>
      <c r="X322" s="220"/>
      <c r="Y322" s="220"/>
      <c r="Z322" s="210"/>
      <c r="AA322" s="210"/>
      <c r="AB322" s="210"/>
      <c r="AC322" s="210"/>
      <c r="AD322" s="210"/>
      <c r="AE322" s="210"/>
      <c r="AF322" s="210"/>
      <c r="AG322" s="210" t="s">
        <v>176</v>
      </c>
      <c r="AH322" s="210">
        <v>0</v>
      </c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1" x14ac:dyDescent="0.2">
      <c r="A323" s="236">
        <v>101</v>
      </c>
      <c r="B323" s="237" t="s">
        <v>987</v>
      </c>
      <c r="C323" s="248" t="s">
        <v>988</v>
      </c>
      <c r="D323" s="238" t="s">
        <v>302</v>
      </c>
      <c r="E323" s="239">
        <v>26</v>
      </c>
      <c r="F323" s="240"/>
      <c r="G323" s="241">
        <f>ROUND(E323*F323,2)</f>
        <v>0</v>
      </c>
      <c r="H323" s="240"/>
      <c r="I323" s="241">
        <f>ROUND(E323*H323,2)</f>
        <v>0</v>
      </c>
      <c r="J323" s="240"/>
      <c r="K323" s="241">
        <f>ROUND(E323*J323,2)</f>
        <v>0</v>
      </c>
      <c r="L323" s="241">
        <v>21</v>
      </c>
      <c r="M323" s="241">
        <f>G323*(1+L323/100)</f>
        <v>0</v>
      </c>
      <c r="N323" s="239">
        <v>3.0000000000000001E-3</v>
      </c>
      <c r="O323" s="239">
        <f>ROUND(E323*N323,2)</f>
        <v>0.08</v>
      </c>
      <c r="P323" s="239">
        <v>0</v>
      </c>
      <c r="Q323" s="239">
        <f>ROUND(E323*P323,2)</f>
        <v>0</v>
      </c>
      <c r="R323" s="241"/>
      <c r="S323" s="241" t="s">
        <v>321</v>
      </c>
      <c r="T323" s="242" t="s">
        <v>322</v>
      </c>
      <c r="U323" s="220">
        <v>0</v>
      </c>
      <c r="V323" s="220">
        <f>ROUND(E323*U323,2)</f>
        <v>0</v>
      </c>
      <c r="W323" s="220"/>
      <c r="X323" s="220" t="s">
        <v>327</v>
      </c>
      <c r="Y323" s="220" t="s">
        <v>171</v>
      </c>
      <c r="Z323" s="210"/>
      <c r="AA323" s="210"/>
      <c r="AB323" s="210"/>
      <c r="AC323" s="210"/>
      <c r="AD323" s="210"/>
      <c r="AE323" s="210"/>
      <c r="AF323" s="210"/>
      <c r="AG323" s="210" t="s">
        <v>328</v>
      </c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2" x14ac:dyDescent="0.2">
      <c r="A324" s="217"/>
      <c r="B324" s="218"/>
      <c r="C324" s="250" t="s">
        <v>989</v>
      </c>
      <c r="D324" s="224"/>
      <c r="E324" s="225">
        <v>26</v>
      </c>
      <c r="F324" s="220"/>
      <c r="G324" s="220"/>
      <c r="H324" s="220"/>
      <c r="I324" s="220"/>
      <c r="J324" s="220"/>
      <c r="K324" s="220"/>
      <c r="L324" s="220"/>
      <c r="M324" s="220"/>
      <c r="N324" s="219"/>
      <c r="O324" s="219"/>
      <c r="P324" s="219"/>
      <c r="Q324" s="219"/>
      <c r="R324" s="220"/>
      <c r="S324" s="220"/>
      <c r="T324" s="220"/>
      <c r="U324" s="220"/>
      <c r="V324" s="220"/>
      <c r="W324" s="220"/>
      <c r="X324" s="220"/>
      <c r="Y324" s="220"/>
      <c r="Z324" s="210"/>
      <c r="AA324" s="210"/>
      <c r="AB324" s="210"/>
      <c r="AC324" s="210"/>
      <c r="AD324" s="210"/>
      <c r="AE324" s="210"/>
      <c r="AF324" s="210"/>
      <c r="AG324" s="210" t="s">
        <v>176</v>
      </c>
      <c r="AH324" s="210">
        <v>0</v>
      </c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1" x14ac:dyDescent="0.2">
      <c r="A325" s="236">
        <v>102</v>
      </c>
      <c r="B325" s="237" t="s">
        <v>990</v>
      </c>
      <c r="C325" s="248" t="s">
        <v>991</v>
      </c>
      <c r="D325" s="238" t="s">
        <v>302</v>
      </c>
      <c r="E325" s="239">
        <v>2</v>
      </c>
      <c r="F325" s="240"/>
      <c r="G325" s="241">
        <f>ROUND(E325*F325,2)</f>
        <v>0</v>
      </c>
      <c r="H325" s="240"/>
      <c r="I325" s="241">
        <f>ROUND(E325*H325,2)</f>
        <v>0</v>
      </c>
      <c r="J325" s="240"/>
      <c r="K325" s="241">
        <f>ROUND(E325*J325,2)</f>
        <v>0</v>
      </c>
      <c r="L325" s="241">
        <v>21</v>
      </c>
      <c r="M325" s="241">
        <f>G325*(1+L325/100)</f>
        <v>0</v>
      </c>
      <c r="N325" s="239">
        <v>3.0000000000000001E-3</v>
      </c>
      <c r="O325" s="239">
        <f>ROUND(E325*N325,2)</f>
        <v>0.01</v>
      </c>
      <c r="P325" s="239">
        <v>0</v>
      </c>
      <c r="Q325" s="239">
        <f>ROUND(E325*P325,2)</f>
        <v>0</v>
      </c>
      <c r="R325" s="241"/>
      <c r="S325" s="241" t="s">
        <v>321</v>
      </c>
      <c r="T325" s="242" t="s">
        <v>322</v>
      </c>
      <c r="U325" s="220">
        <v>0</v>
      </c>
      <c r="V325" s="220">
        <f>ROUND(E325*U325,2)</f>
        <v>0</v>
      </c>
      <c r="W325" s="220"/>
      <c r="X325" s="220" t="s">
        <v>327</v>
      </c>
      <c r="Y325" s="220" t="s">
        <v>171</v>
      </c>
      <c r="Z325" s="210"/>
      <c r="AA325" s="210"/>
      <c r="AB325" s="210"/>
      <c r="AC325" s="210"/>
      <c r="AD325" s="210"/>
      <c r="AE325" s="210"/>
      <c r="AF325" s="210"/>
      <c r="AG325" s="210" t="s">
        <v>328</v>
      </c>
      <c r="AH325" s="210"/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2" x14ac:dyDescent="0.2">
      <c r="A326" s="217"/>
      <c r="B326" s="218"/>
      <c r="C326" s="250" t="s">
        <v>74</v>
      </c>
      <c r="D326" s="224"/>
      <c r="E326" s="225">
        <v>2</v>
      </c>
      <c r="F326" s="220"/>
      <c r="G326" s="220"/>
      <c r="H326" s="220"/>
      <c r="I326" s="220"/>
      <c r="J326" s="220"/>
      <c r="K326" s="220"/>
      <c r="L326" s="220"/>
      <c r="M326" s="220"/>
      <c r="N326" s="219"/>
      <c r="O326" s="219"/>
      <c r="P326" s="219"/>
      <c r="Q326" s="219"/>
      <c r="R326" s="220"/>
      <c r="S326" s="220"/>
      <c r="T326" s="220"/>
      <c r="U326" s="220"/>
      <c r="V326" s="220"/>
      <c r="W326" s="220"/>
      <c r="X326" s="220"/>
      <c r="Y326" s="220"/>
      <c r="Z326" s="210"/>
      <c r="AA326" s="210"/>
      <c r="AB326" s="210"/>
      <c r="AC326" s="210"/>
      <c r="AD326" s="210"/>
      <c r="AE326" s="210"/>
      <c r="AF326" s="210"/>
      <c r="AG326" s="210" t="s">
        <v>176</v>
      </c>
      <c r="AH326" s="210">
        <v>0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1" x14ac:dyDescent="0.2">
      <c r="A327" s="258">
        <v>103</v>
      </c>
      <c r="B327" s="259" t="s">
        <v>992</v>
      </c>
      <c r="C327" s="265" t="s">
        <v>993</v>
      </c>
      <c r="D327" s="260" t="s">
        <v>332</v>
      </c>
      <c r="E327" s="261">
        <v>2.2909899999999999</v>
      </c>
      <c r="F327" s="262"/>
      <c r="G327" s="263">
        <f>ROUND(E327*F327,2)</f>
        <v>0</v>
      </c>
      <c r="H327" s="262"/>
      <c r="I327" s="263">
        <f>ROUND(E327*H327,2)</f>
        <v>0</v>
      </c>
      <c r="J327" s="262"/>
      <c r="K327" s="263">
        <f>ROUND(E327*J327,2)</f>
        <v>0</v>
      </c>
      <c r="L327" s="263">
        <v>21</v>
      </c>
      <c r="M327" s="263">
        <f>G327*(1+L327/100)</f>
        <v>0</v>
      </c>
      <c r="N327" s="261">
        <v>0</v>
      </c>
      <c r="O327" s="261">
        <f>ROUND(E327*N327,2)</f>
        <v>0</v>
      </c>
      <c r="P327" s="261">
        <v>0</v>
      </c>
      <c r="Q327" s="261">
        <f>ROUND(E327*P327,2)</f>
        <v>0</v>
      </c>
      <c r="R327" s="263" t="s">
        <v>905</v>
      </c>
      <c r="S327" s="263" t="s">
        <v>169</v>
      </c>
      <c r="T327" s="264" t="s">
        <v>169</v>
      </c>
      <c r="U327" s="220">
        <v>3.5630000000000002</v>
      </c>
      <c r="V327" s="220">
        <f>ROUND(E327*U327,2)</f>
        <v>8.16</v>
      </c>
      <c r="W327" s="220"/>
      <c r="X327" s="220" t="s">
        <v>598</v>
      </c>
      <c r="Y327" s="220" t="s">
        <v>171</v>
      </c>
      <c r="Z327" s="210"/>
      <c r="AA327" s="210"/>
      <c r="AB327" s="210"/>
      <c r="AC327" s="210"/>
      <c r="AD327" s="210"/>
      <c r="AE327" s="210"/>
      <c r="AF327" s="210"/>
      <c r="AG327" s="210" t="s">
        <v>599</v>
      </c>
      <c r="AH327" s="210"/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ht="22.5" outlineLevel="1" x14ac:dyDescent="0.2">
      <c r="A328" s="258">
        <v>104</v>
      </c>
      <c r="B328" s="259" t="s">
        <v>994</v>
      </c>
      <c r="C328" s="265" t="s">
        <v>995</v>
      </c>
      <c r="D328" s="260" t="s">
        <v>332</v>
      </c>
      <c r="E328" s="261">
        <v>2.2909899999999999</v>
      </c>
      <c r="F328" s="262"/>
      <c r="G328" s="263">
        <f>ROUND(E328*F328,2)</f>
        <v>0</v>
      </c>
      <c r="H328" s="262"/>
      <c r="I328" s="263">
        <f>ROUND(E328*H328,2)</f>
        <v>0</v>
      </c>
      <c r="J328" s="262"/>
      <c r="K328" s="263">
        <f>ROUND(E328*J328,2)</f>
        <v>0</v>
      </c>
      <c r="L328" s="263">
        <v>21</v>
      </c>
      <c r="M328" s="263">
        <f>G328*(1+L328/100)</f>
        <v>0</v>
      </c>
      <c r="N328" s="261">
        <v>0</v>
      </c>
      <c r="O328" s="261">
        <f>ROUND(E328*N328,2)</f>
        <v>0</v>
      </c>
      <c r="P328" s="261">
        <v>0</v>
      </c>
      <c r="Q328" s="261">
        <f>ROUND(E328*P328,2)</f>
        <v>0</v>
      </c>
      <c r="R328" s="263" t="s">
        <v>905</v>
      </c>
      <c r="S328" s="263" t="s">
        <v>169</v>
      </c>
      <c r="T328" s="264" t="s">
        <v>169</v>
      </c>
      <c r="U328" s="220">
        <v>0.81599999999999995</v>
      </c>
      <c r="V328" s="220">
        <f>ROUND(E328*U328,2)</f>
        <v>1.87</v>
      </c>
      <c r="W328" s="220"/>
      <c r="X328" s="220" t="s">
        <v>598</v>
      </c>
      <c r="Y328" s="220" t="s">
        <v>171</v>
      </c>
      <c r="Z328" s="210"/>
      <c r="AA328" s="210"/>
      <c r="AB328" s="210"/>
      <c r="AC328" s="210"/>
      <c r="AD328" s="210"/>
      <c r="AE328" s="210"/>
      <c r="AF328" s="210"/>
      <c r="AG328" s="210" t="s">
        <v>599</v>
      </c>
      <c r="AH328" s="210"/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x14ac:dyDescent="0.2">
      <c r="A329" s="229" t="s">
        <v>163</v>
      </c>
      <c r="B329" s="230" t="s">
        <v>110</v>
      </c>
      <c r="C329" s="247" t="s">
        <v>111</v>
      </c>
      <c r="D329" s="231"/>
      <c r="E329" s="232"/>
      <c r="F329" s="233"/>
      <c r="G329" s="233">
        <f>SUMIF(AG330:AG451,"&lt;&gt;NOR",G330:G451)</f>
        <v>0</v>
      </c>
      <c r="H329" s="233"/>
      <c r="I329" s="233">
        <f>SUM(I330:I451)</f>
        <v>0</v>
      </c>
      <c r="J329" s="233"/>
      <c r="K329" s="233">
        <f>SUM(K330:K451)</f>
        <v>0</v>
      </c>
      <c r="L329" s="233"/>
      <c r="M329" s="233">
        <f>SUM(M330:M451)</f>
        <v>0</v>
      </c>
      <c r="N329" s="232"/>
      <c r="O329" s="232">
        <f>SUM(O330:O451)</f>
        <v>0.35000000000000014</v>
      </c>
      <c r="P329" s="232"/>
      <c r="Q329" s="232">
        <f>SUM(Q330:Q451)</f>
        <v>0.55000000000000004</v>
      </c>
      <c r="R329" s="233"/>
      <c r="S329" s="233"/>
      <c r="T329" s="234"/>
      <c r="U329" s="228"/>
      <c r="V329" s="228">
        <f>SUM(V330:V451)</f>
        <v>87.58</v>
      </c>
      <c r="W329" s="228"/>
      <c r="X329" s="228"/>
      <c r="Y329" s="228"/>
      <c r="AG329" t="s">
        <v>164</v>
      </c>
    </row>
    <row r="330" spans="1:60" outlineLevel="1" x14ac:dyDescent="0.2">
      <c r="A330" s="236">
        <v>105</v>
      </c>
      <c r="B330" s="237" t="s">
        <v>996</v>
      </c>
      <c r="C330" s="248" t="s">
        <v>997</v>
      </c>
      <c r="D330" s="238" t="s">
        <v>302</v>
      </c>
      <c r="E330" s="239">
        <v>6</v>
      </c>
      <c r="F330" s="240"/>
      <c r="G330" s="241">
        <f>ROUND(E330*F330,2)</f>
        <v>0</v>
      </c>
      <c r="H330" s="240"/>
      <c r="I330" s="241">
        <f>ROUND(E330*H330,2)</f>
        <v>0</v>
      </c>
      <c r="J330" s="240"/>
      <c r="K330" s="241">
        <f>ROUND(E330*J330,2)</f>
        <v>0</v>
      </c>
      <c r="L330" s="241">
        <v>21</v>
      </c>
      <c r="M330" s="241">
        <f>G330*(1+L330/100)</f>
        <v>0</v>
      </c>
      <c r="N330" s="239">
        <v>2.0000000000000002E-5</v>
      </c>
      <c r="O330" s="239">
        <f>ROUND(E330*N330,2)</f>
        <v>0</v>
      </c>
      <c r="P330" s="239">
        <v>1.4E-2</v>
      </c>
      <c r="Q330" s="239">
        <f>ROUND(E330*P330,2)</f>
        <v>0.08</v>
      </c>
      <c r="R330" s="241" t="s">
        <v>905</v>
      </c>
      <c r="S330" s="241" t="s">
        <v>169</v>
      </c>
      <c r="T330" s="242" t="s">
        <v>169</v>
      </c>
      <c r="U330" s="220">
        <v>0.52</v>
      </c>
      <c r="V330" s="220">
        <f>ROUND(E330*U330,2)</f>
        <v>3.12</v>
      </c>
      <c r="W330" s="220"/>
      <c r="X330" s="220" t="s">
        <v>170</v>
      </c>
      <c r="Y330" s="220" t="s">
        <v>171</v>
      </c>
      <c r="Z330" s="210"/>
      <c r="AA330" s="210"/>
      <c r="AB330" s="210"/>
      <c r="AC330" s="210"/>
      <c r="AD330" s="210"/>
      <c r="AE330" s="210"/>
      <c r="AF330" s="210"/>
      <c r="AG330" s="210" t="s">
        <v>172</v>
      </c>
      <c r="AH330" s="210"/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2" x14ac:dyDescent="0.2">
      <c r="A331" s="217"/>
      <c r="B331" s="218"/>
      <c r="C331" s="250" t="s">
        <v>998</v>
      </c>
      <c r="D331" s="224"/>
      <c r="E331" s="225">
        <v>6</v>
      </c>
      <c r="F331" s="220"/>
      <c r="G331" s="220"/>
      <c r="H331" s="220"/>
      <c r="I331" s="220"/>
      <c r="J331" s="220"/>
      <c r="K331" s="220"/>
      <c r="L331" s="220"/>
      <c r="M331" s="220"/>
      <c r="N331" s="219"/>
      <c r="O331" s="219"/>
      <c r="P331" s="219"/>
      <c r="Q331" s="219"/>
      <c r="R331" s="220"/>
      <c r="S331" s="220"/>
      <c r="T331" s="220"/>
      <c r="U331" s="220"/>
      <c r="V331" s="220"/>
      <c r="W331" s="220"/>
      <c r="X331" s="220"/>
      <c r="Y331" s="220"/>
      <c r="Z331" s="210"/>
      <c r="AA331" s="210"/>
      <c r="AB331" s="210"/>
      <c r="AC331" s="210"/>
      <c r="AD331" s="210"/>
      <c r="AE331" s="210"/>
      <c r="AF331" s="210"/>
      <c r="AG331" s="210" t="s">
        <v>176</v>
      </c>
      <c r="AH331" s="210">
        <v>0</v>
      </c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1" x14ac:dyDescent="0.2">
      <c r="A332" s="236">
        <v>106</v>
      </c>
      <c r="B332" s="237" t="s">
        <v>999</v>
      </c>
      <c r="C332" s="248" t="s">
        <v>1000</v>
      </c>
      <c r="D332" s="238" t="s">
        <v>302</v>
      </c>
      <c r="E332" s="239">
        <v>2</v>
      </c>
      <c r="F332" s="240"/>
      <c r="G332" s="241">
        <f>ROUND(E332*F332,2)</f>
        <v>0</v>
      </c>
      <c r="H332" s="240"/>
      <c r="I332" s="241">
        <f>ROUND(E332*H332,2)</f>
        <v>0</v>
      </c>
      <c r="J332" s="240"/>
      <c r="K332" s="241">
        <f>ROUND(E332*J332,2)</f>
        <v>0</v>
      </c>
      <c r="L332" s="241">
        <v>21</v>
      </c>
      <c r="M332" s="241">
        <f>G332*(1+L332/100)</f>
        <v>0</v>
      </c>
      <c r="N332" s="239">
        <v>2.0000000000000002E-5</v>
      </c>
      <c r="O332" s="239">
        <f>ROUND(E332*N332,2)</f>
        <v>0</v>
      </c>
      <c r="P332" s="239">
        <v>3.9E-2</v>
      </c>
      <c r="Q332" s="239">
        <f>ROUND(E332*P332,2)</f>
        <v>0.08</v>
      </c>
      <c r="R332" s="241" t="s">
        <v>905</v>
      </c>
      <c r="S332" s="241" t="s">
        <v>169</v>
      </c>
      <c r="T332" s="242" t="s">
        <v>169</v>
      </c>
      <c r="U332" s="220">
        <v>0.70699999999999996</v>
      </c>
      <c r="V332" s="220">
        <f>ROUND(E332*U332,2)</f>
        <v>1.41</v>
      </c>
      <c r="W332" s="220"/>
      <c r="X332" s="220" t="s">
        <v>170</v>
      </c>
      <c r="Y332" s="220" t="s">
        <v>171</v>
      </c>
      <c r="Z332" s="210"/>
      <c r="AA332" s="210"/>
      <c r="AB332" s="210"/>
      <c r="AC332" s="210"/>
      <c r="AD332" s="210"/>
      <c r="AE332" s="210"/>
      <c r="AF332" s="210"/>
      <c r="AG332" s="210" t="s">
        <v>172</v>
      </c>
      <c r="AH332" s="210"/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2" x14ac:dyDescent="0.2">
      <c r="A333" s="217"/>
      <c r="B333" s="218"/>
      <c r="C333" s="250" t="s">
        <v>74</v>
      </c>
      <c r="D333" s="224"/>
      <c r="E333" s="225">
        <v>2</v>
      </c>
      <c r="F333" s="220"/>
      <c r="G333" s="220"/>
      <c r="H333" s="220"/>
      <c r="I333" s="220"/>
      <c r="J333" s="220"/>
      <c r="K333" s="220"/>
      <c r="L333" s="220"/>
      <c r="M333" s="220"/>
      <c r="N333" s="219"/>
      <c r="O333" s="219"/>
      <c r="P333" s="219"/>
      <c r="Q333" s="219"/>
      <c r="R333" s="220"/>
      <c r="S333" s="220"/>
      <c r="T333" s="220"/>
      <c r="U333" s="220"/>
      <c r="V333" s="220"/>
      <c r="W333" s="220"/>
      <c r="X333" s="220"/>
      <c r="Y333" s="220"/>
      <c r="Z333" s="210"/>
      <c r="AA333" s="210"/>
      <c r="AB333" s="210"/>
      <c r="AC333" s="210"/>
      <c r="AD333" s="210"/>
      <c r="AE333" s="210"/>
      <c r="AF333" s="210"/>
      <c r="AG333" s="210" t="s">
        <v>176</v>
      </c>
      <c r="AH333" s="210">
        <v>0</v>
      </c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1" x14ac:dyDescent="0.2">
      <c r="A334" s="236">
        <v>107</v>
      </c>
      <c r="B334" s="237" t="s">
        <v>1001</v>
      </c>
      <c r="C334" s="248" t="s">
        <v>1002</v>
      </c>
      <c r="D334" s="238" t="s">
        <v>302</v>
      </c>
      <c r="E334" s="239">
        <v>5</v>
      </c>
      <c r="F334" s="240"/>
      <c r="G334" s="241">
        <f>ROUND(E334*F334,2)</f>
        <v>0</v>
      </c>
      <c r="H334" s="240"/>
      <c r="I334" s="241">
        <f>ROUND(E334*H334,2)</f>
        <v>0</v>
      </c>
      <c r="J334" s="240"/>
      <c r="K334" s="241">
        <f>ROUND(E334*J334,2)</f>
        <v>0</v>
      </c>
      <c r="L334" s="241">
        <v>21</v>
      </c>
      <c r="M334" s="241">
        <f>G334*(1+L334/100)</f>
        <v>0</v>
      </c>
      <c r="N334" s="239">
        <v>2.0000000000000002E-5</v>
      </c>
      <c r="O334" s="239">
        <f>ROUND(E334*N334,2)</f>
        <v>0</v>
      </c>
      <c r="P334" s="239">
        <v>3.5000000000000003E-2</v>
      </c>
      <c r="Q334" s="239">
        <f>ROUND(E334*P334,2)</f>
        <v>0.18</v>
      </c>
      <c r="R334" s="241" t="s">
        <v>905</v>
      </c>
      <c r="S334" s="241" t="s">
        <v>169</v>
      </c>
      <c r="T334" s="242" t="s">
        <v>169</v>
      </c>
      <c r="U334" s="220">
        <v>0.70699999999999996</v>
      </c>
      <c r="V334" s="220">
        <f>ROUND(E334*U334,2)</f>
        <v>3.54</v>
      </c>
      <c r="W334" s="220"/>
      <c r="X334" s="220" t="s">
        <v>170</v>
      </c>
      <c r="Y334" s="220" t="s">
        <v>171</v>
      </c>
      <c r="Z334" s="210"/>
      <c r="AA334" s="210"/>
      <c r="AB334" s="210"/>
      <c r="AC334" s="210"/>
      <c r="AD334" s="210"/>
      <c r="AE334" s="210"/>
      <c r="AF334" s="210"/>
      <c r="AG334" s="210" t="s">
        <v>172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2" x14ac:dyDescent="0.2">
      <c r="A335" s="217"/>
      <c r="B335" s="218"/>
      <c r="C335" s="250" t="s">
        <v>78</v>
      </c>
      <c r="D335" s="224"/>
      <c r="E335" s="225">
        <v>5</v>
      </c>
      <c r="F335" s="220"/>
      <c r="G335" s="220"/>
      <c r="H335" s="220"/>
      <c r="I335" s="220"/>
      <c r="J335" s="220"/>
      <c r="K335" s="220"/>
      <c r="L335" s="220"/>
      <c r="M335" s="220"/>
      <c r="N335" s="219"/>
      <c r="O335" s="219"/>
      <c r="P335" s="219"/>
      <c r="Q335" s="219"/>
      <c r="R335" s="220"/>
      <c r="S335" s="220"/>
      <c r="T335" s="220"/>
      <c r="U335" s="220"/>
      <c r="V335" s="220"/>
      <c r="W335" s="220"/>
      <c r="X335" s="220"/>
      <c r="Y335" s="220"/>
      <c r="Z335" s="210"/>
      <c r="AA335" s="210"/>
      <c r="AB335" s="210"/>
      <c r="AC335" s="210"/>
      <c r="AD335" s="210"/>
      <c r="AE335" s="210"/>
      <c r="AF335" s="210"/>
      <c r="AG335" s="210" t="s">
        <v>176</v>
      </c>
      <c r="AH335" s="210">
        <v>0</v>
      </c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1" x14ac:dyDescent="0.2">
      <c r="A336" s="236">
        <v>108</v>
      </c>
      <c r="B336" s="237" t="s">
        <v>1003</v>
      </c>
      <c r="C336" s="248" t="s">
        <v>1004</v>
      </c>
      <c r="D336" s="238" t="s">
        <v>302</v>
      </c>
      <c r="E336" s="239">
        <v>1</v>
      </c>
      <c r="F336" s="240"/>
      <c r="G336" s="241">
        <f>ROUND(E336*F336,2)</f>
        <v>0</v>
      </c>
      <c r="H336" s="240"/>
      <c r="I336" s="241">
        <f>ROUND(E336*H336,2)</f>
        <v>0</v>
      </c>
      <c r="J336" s="240"/>
      <c r="K336" s="241">
        <f>ROUND(E336*J336,2)</f>
        <v>0</v>
      </c>
      <c r="L336" s="241">
        <v>21</v>
      </c>
      <c r="M336" s="241">
        <f>G336*(1+L336/100)</f>
        <v>0</v>
      </c>
      <c r="N336" s="239">
        <v>2.0000000000000002E-5</v>
      </c>
      <c r="O336" s="239">
        <f>ROUND(E336*N336,2)</f>
        <v>0</v>
      </c>
      <c r="P336" s="239">
        <v>5.3999999999999999E-2</v>
      </c>
      <c r="Q336" s="239">
        <f>ROUND(E336*P336,2)</f>
        <v>0.05</v>
      </c>
      <c r="R336" s="241" t="s">
        <v>905</v>
      </c>
      <c r="S336" s="241" t="s">
        <v>169</v>
      </c>
      <c r="T336" s="242" t="s">
        <v>169</v>
      </c>
      <c r="U336" s="220">
        <v>0.97799999999999998</v>
      </c>
      <c r="V336" s="220">
        <f>ROUND(E336*U336,2)</f>
        <v>0.98</v>
      </c>
      <c r="W336" s="220"/>
      <c r="X336" s="220" t="s">
        <v>170</v>
      </c>
      <c r="Y336" s="220" t="s">
        <v>171</v>
      </c>
      <c r="Z336" s="210"/>
      <c r="AA336" s="210"/>
      <c r="AB336" s="210"/>
      <c r="AC336" s="210"/>
      <c r="AD336" s="210"/>
      <c r="AE336" s="210"/>
      <c r="AF336" s="210"/>
      <c r="AG336" s="210" t="s">
        <v>172</v>
      </c>
      <c r="AH336" s="210"/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2" x14ac:dyDescent="0.2">
      <c r="A337" s="217"/>
      <c r="B337" s="218"/>
      <c r="C337" s="250" t="s">
        <v>70</v>
      </c>
      <c r="D337" s="224"/>
      <c r="E337" s="225">
        <v>1</v>
      </c>
      <c r="F337" s="220"/>
      <c r="G337" s="220"/>
      <c r="H337" s="220"/>
      <c r="I337" s="220"/>
      <c r="J337" s="220"/>
      <c r="K337" s="220"/>
      <c r="L337" s="220"/>
      <c r="M337" s="220"/>
      <c r="N337" s="219"/>
      <c r="O337" s="219"/>
      <c r="P337" s="219"/>
      <c r="Q337" s="219"/>
      <c r="R337" s="220"/>
      <c r="S337" s="220"/>
      <c r="T337" s="220"/>
      <c r="U337" s="220"/>
      <c r="V337" s="220"/>
      <c r="W337" s="220"/>
      <c r="X337" s="220"/>
      <c r="Y337" s="220"/>
      <c r="Z337" s="210"/>
      <c r="AA337" s="210"/>
      <c r="AB337" s="210"/>
      <c r="AC337" s="210"/>
      <c r="AD337" s="210"/>
      <c r="AE337" s="210"/>
      <c r="AF337" s="210"/>
      <c r="AG337" s="210" t="s">
        <v>176</v>
      </c>
      <c r="AH337" s="210">
        <v>0</v>
      </c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1" x14ac:dyDescent="0.2">
      <c r="A338" s="236">
        <v>109</v>
      </c>
      <c r="B338" s="237" t="s">
        <v>1005</v>
      </c>
      <c r="C338" s="248" t="s">
        <v>1006</v>
      </c>
      <c r="D338" s="238" t="s">
        <v>302</v>
      </c>
      <c r="E338" s="239">
        <v>1</v>
      </c>
      <c r="F338" s="240"/>
      <c r="G338" s="241">
        <f>ROUND(E338*F338,2)</f>
        <v>0</v>
      </c>
      <c r="H338" s="240"/>
      <c r="I338" s="241">
        <f>ROUND(E338*H338,2)</f>
        <v>0</v>
      </c>
      <c r="J338" s="240"/>
      <c r="K338" s="241">
        <f>ROUND(E338*J338,2)</f>
        <v>0</v>
      </c>
      <c r="L338" s="241">
        <v>21</v>
      </c>
      <c r="M338" s="241">
        <f>G338*(1+L338/100)</f>
        <v>0</v>
      </c>
      <c r="N338" s="239">
        <v>2.2540000000000001E-2</v>
      </c>
      <c r="O338" s="239">
        <f>ROUND(E338*N338,2)</f>
        <v>0.02</v>
      </c>
      <c r="P338" s="239">
        <v>0</v>
      </c>
      <c r="Q338" s="239">
        <f>ROUND(E338*P338,2)</f>
        <v>0</v>
      </c>
      <c r="R338" s="241" t="s">
        <v>905</v>
      </c>
      <c r="S338" s="241" t="s">
        <v>169</v>
      </c>
      <c r="T338" s="242" t="s">
        <v>169</v>
      </c>
      <c r="U338" s="220">
        <v>0.251</v>
      </c>
      <c r="V338" s="220">
        <f>ROUND(E338*U338,2)</f>
        <v>0.25</v>
      </c>
      <c r="W338" s="220"/>
      <c r="X338" s="220" t="s">
        <v>170</v>
      </c>
      <c r="Y338" s="220" t="s">
        <v>171</v>
      </c>
      <c r="Z338" s="210"/>
      <c r="AA338" s="210"/>
      <c r="AB338" s="210"/>
      <c r="AC338" s="210"/>
      <c r="AD338" s="210"/>
      <c r="AE338" s="210"/>
      <c r="AF338" s="210"/>
      <c r="AG338" s="210" t="s">
        <v>172</v>
      </c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2" x14ac:dyDescent="0.2">
      <c r="A339" s="217"/>
      <c r="B339" s="218"/>
      <c r="C339" s="250" t="s">
        <v>70</v>
      </c>
      <c r="D339" s="224"/>
      <c r="E339" s="225">
        <v>1</v>
      </c>
      <c r="F339" s="220"/>
      <c r="G339" s="220"/>
      <c r="H339" s="220"/>
      <c r="I339" s="220"/>
      <c r="J339" s="220"/>
      <c r="K339" s="220"/>
      <c r="L339" s="220"/>
      <c r="M339" s="220"/>
      <c r="N339" s="219"/>
      <c r="O339" s="219"/>
      <c r="P339" s="219"/>
      <c r="Q339" s="219"/>
      <c r="R339" s="220"/>
      <c r="S339" s="220"/>
      <c r="T339" s="220"/>
      <c r="U339" s="220"/>
      <c r="V339" s="220"/>
      <c r="W339" s="220"/>
      <c r="X339" s="220"/>
      <c r="Y339" s="220"/>
      <c r="Z339" s="210"/>
      <c r="AA339" s="210"/>
      <c r="AB339" s="210"/>
      <c r="AC339" s="210"/>
      <c r="AD339" s="210"/>
      <c r="AE339" s="210"/>
      <c r="AF339" s="210"/>
      <c r="AG339" s="210" t="s">
        <v>176</v>
      </c>
      <c r="AH339" s="210">
        <v>0</v>
      </c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1" x14ac:dyDescent="0.2">
      <c r="A340" s="236">
        <v>110</v>
      </c>
      <c r="B340" s="237" t="s">
        <v>1007</v>
      </c>
      <c r="C340" s="248" t="s">
        <v>1008</v>
      </c>
      <c r="D340" s="238" t="s">
        <v>339</v>
      </c>
      <c r="E340" s="239">
        <v>3</v>
      </c>
      <c r="F340" s="240"/>
      <c r="G340" s="241">
        <f>ROUND(E340*F340,2)</f>
        <v>0</v>
      </c>
      <c r="H340" s="240"/>
      <c r="I340" s="241">
        <f>ROUND(E340*H340,2)</f>
        <v>0</v>
      </c>
      <c r="J340" s="240"/>
      <c r="K340" s="241">
        <f>ROUND(E340*J340,2)</f>
        <v>0</v>
      </c>
      <c r="L340" s="241">
        <v>21</v>
      </c>
      <c r="M340" s="241">
        <f>G340*(1+L340/100)</f>
        <v>0</v>
      </c>
      <c r="N340" s="239">
        <v>3.4199999999999999E-3</v>
      </c>
      <c r="O340" s="239">
        <f>ROUND(E340*N340,2)</f>
        <v>0.01</v>
      </c>
      <c r="P340" s="239">
        <v>0</v>
      </c>
      <c r="Q340" s="239">
        <f>ROUND(E340*P340,2)</f>
        <v>0</v>
      </c>
      <c r="R340" s="241" t="s">
        <v>905</v>
      </c>
      <c r="S340" s="241" t="s">
        <v>169</v>
      </c>
      <c r="T340" s="242" t="s">
        <v>169</v>
      </c>
      <c r="U340" s="220">
        <v>0.59299999999999997</v>
      </c>
      <c r="V340" s="220">
        <f>ROUND(E340*U340,2)</f>
        <v>1.78</v>
      </c>
      <c r="W340" s="220"/>
      <c r="X340" s="220" t="s">
        <v>170</v>
      </c>
      <c r="Y340" s="220" t="s">
        <v>171</v>
      </c>
      <c r="Z340" s="210"/>
      <c r="AA340" s="210"/>
      <c r="AB340" s="210"/>
      <c r="AC340" s="210"/>
      <c r="AD340" s="210"/>
      <c r="AE340" s="210"/>
      <c r="AF340" s="210"/>
      <c r="AG340" s="210" t="s">
        <v>172</v>
      </c>
      <c r="AH340" s="210"/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2" x14ac:dyDescent="0.2">
      <c r="A341" s="217"/>
      <c r="B341" s="218"/>
      <c r="C341" s="250" t="s">
        <v>1009</v>
      </c>
      <c r="D341" s="224"/>
      <c r="E341" s="225">
        <v>1</v>
      </c>
      <c r="F341" s="220"/>
      <c r="G341" s="220"/>
      <c r="H341" s="220"/>
      <c r="I341" s="220"/>
      <c r="J341" s="220"/>
      <c r="K341" s="220"/>
      <c r="L341" s="220"/>
      <c r="M341" s="220"/>
      <c r="N341" s="219"/>
      <c r="O341" s="219"/>
      <c r="P341" s="219"/>
      <c r="Q341" s="219"/>
      <c r="R341" s="220"/>
      <c r="S341" s="220"/>
      <c r="T341" s="220"/>
      <c r="U341" s="220"/>
      <c r="V341" s="220"/>
      <c r="W341" s="220"/>
      <c r="X341" s="220"/>
      <c r="Y341" s="220"/>
      <c r="Z341" s="210"/>
      <c r="AA341" s="210"/>
      <c r="AB341" s="210"/>
      <c r="AC341" s="210"/>
      <c r="AD341" s="210"/>
      <c r="AE341" s="210"/>
      <c r="AF341" s="210"/>
      <c r="AG341" s="210" t="s">
        <v>176</v>
      </c>
      <c r="AH341" s="210">
        <v>5</v>
      </c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3" x14ac:dyDescent="0.2">
      <c r="A342" s="217"/>
      <c r="B342" s="218"/>
      <c r="C342" s="250" t="s">
        <v>1010</v>
      </c>
      <c r="D342" s="224"/>
      <c r="E342" s="225">
        <v>2</v>
      </c>
      <c r="F342" s="220"/>
      <c r="G342" s="220"/>
      <c r="H342" s="220"/>
      <c r="I342" s="220"/>
      <c r="J342" s="220"/>
      <c r="K342" s="220"/>
      <c r="L342" s="220"/>
      <c r="M342" s="220"/>
      <c r="N342" s="219"/>
      <c r="O342" s="219"/>
      <c r="P342" s="219"/>
      <c r="Q342" s="219"/>
      <c r="R342" s="220"/>
      <c r="S342" s="220"/>
      <c r="T342" s="220"/>
      <c r="U342" s="220"/>
      <c r="V342" s="220"/>
      <c r="W342" s="220"/>
      <c r="X342" s="220"/>
      <c r="Y342" s="220"/>
      <c r="Z342" s="210"/>
      <c r="AA342" s="210"/>
      <c r="AB342" s="210"/>
      <c r="AC342" s="210"/>
      <c r="AD342" s="210"/>
      <c r="AE342" s="210"/>
      <c r="AF342" s="210"/>
      <c r="AG342" s="210" t="s">
        <v>176</v>
      </c>
      <c r="AH342" s="210">
        <v>5</v>
      </c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1" x14ac:dyDescent="0.2">
      <c r="A343" s="236">
        <v>111</v>
      </c>
      <c r="B343" s="237" t="s">
        <v>1011</v>
      </c>
      <c r="C343" s="248" t="s">
        <v>1012</v>
      </c>
      <c r="D343" s="238" t="s">
        <v>339</v>
      </c>
      <c r="E343" s="239">
        <v>3</v>
      </c>
      <c r="F343" s="240"/>
      <c r="G343" s="241">
        <f>ROUND(E343*F343,2)</f>
        <v>0</v>
      </c>
      <c r="H343" s="240"/>
      <c r="I343" s="241">
        <f>ROUND(E343*H343,2)</f>
        <v>0</v>
      </c>
      <c r="J343" s="240"/>
      <c r="K343" s="241">
        <f>ROUND(E343*J343,2)</f>
        <v>0</v>
      </c>
      <c r="L343" s="241">
        <v>21</v>
      </c>
      <c r="M343" s="241">
        <f>G343*(1+L343/100)</f>
        <v>0</v>
      </c>
      <c r="N343" s="239">
        <v>3.7000000000000002E-3</v>
      </c>
      <c r="O343" s="239">
        <f>ROUND(E343*N343,2)</f>
        <v>0.01</v>
      </c>
      <c r="P343" s="239">
        <v>0</v>
      </c>
      <c r="Q343" s="239">
        <f>ROUND(E343*P343,2)</f>
        <v>0</v>
      </c>
      <c r="R343" s="241" t="s">
        <v>905</v>
      </c>
      <c r="S343" s="241" t="s">
        <v>169</v>
      </c>
      <c r="T343" s="242" t="s">
        <v>169</v>
      </c>
      <c r="U343" s="220">
        <v>0.66600000000000004</v>
      </c>
      <c r="V343" s="220">
        <f>ROUND(E343*U343,2)</f>
        <v>2</v>
      </c>
      <c r="W343" s="220"/>
      <c r="X343" s="220" t="s">
        <v>170</v>
      </c>
      <c r="Y343" s="220" t="s">
        <v>171</v>
      </c>
      <c r="Z343" s="210"/>
      <c r="AA343" s="210"/>
      <c r="AB343" s="210"/>
      <c r="AC343" s="210"/>
      <c r="AD343" s="210"/>
      <c r="AE343" s="210"/>
      <c r="AF343" s="210"/>
      <c r="AG343" s="210" t="s">
        <v>172</v>
      </c>
      <c r="AH343" s="210"/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2" x14ac:dyDescent="0.2">
      <c r="A344" s="217"/>
      <c r="B344" s="218"/>
      <c r="C344" s="250" t="s">
        <v>1013</v>
      </c>
      <c r="D344" s="224"/>
      <c r="E344" s="225">
        <v>1</v>
      </c>
      <c r="F344" s="220"/>
      <c r="G344" s="220"/>
      <c r="H344" s="220"/>
      <c r="I344" s="220"/>
      <c r="J344" s="220"/>
      <c r="K344" s="220"/>
      <c r="L344" s="220"/>
      <c r="M344" s="220"/>
      <c r="N344" s="219"/>
      <c r="O344" s="219"/>
      <c r="P344" s="219"/>
      <c r="Q344" s="219"/>
      <c r="R344" s="220"/>
      <c r="S344" s="220"/>
      <c r="T344" s="220"/>
      <c r="U344" s="220"/>
      <c r="V344" s="220"/>
      <c r="W344" s="220"/>
      <c r="X344" s="220"/>
      <c r="Y344" s="220"/>
      <c r="Z344" s="210"/>
      <c r="AA344" s="210"/>
      <c r="AB344" s="210"/>
      <c r="AC344" s="210"/>
      <c r="AD344" s="210"/>
      <c r="AE344" s="210"/>
      <c r="AF344" s="210"/>
      <c r="AG344" s="210" t="s">
        <v>176</v>
      </c>
      <c r="AH344" s="210">
        <v>5</v>
      </c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3" x14ac:dyDescent="0.2">
      <c r="A345" s="217"/>
      <c r="B345" s="218"/>
      <c r="C345" s="250" t="s">
        <v>1014</v>
      </c>
      <c r="D345" s="224"/>
      <c r="E345" s="225">
        <v>2</v>
      </c>
      <c r="F345" s="220"/>
      <c r="G345" s="220"/>
      <c r="H345" s="220"/>
      <c r="I345" s="220"/>
      <c r="J345" s="220"/>
      <c r="K345" s="220"/>
      <c r="L345" s="220"/>
      <c r="M345" s="220"/>
      <c r="N345" s="219"/>
      <c r="O345" s="219"/>
      <c r="P345" s="219"/>
      <c r="Q345" s="219"/>
      <c r="R345" s="220"/>
      <c r="S345" s="220"/>
      <c r="T345" s="220"/>
      <c r="U345" s="220"/>
      <c r="V345" s="220"/>
      <c r="W345" s="220"/>
      <c r="X345" s="220"/>
      <c r="Y345" s="220"/>
      <c r="Z345" s="210"/>
      <c r="AA345" s="210"/>
      <c r="AB345" s="210"/>
      <c r="AC345" s="210"/>
      <c r="AD345" s="210"/>
      <c r="AE345" s="210"/>
      <c r="AF345" s="210"/>
      <c r="AG345" s="210" t="s">
        <v>176</v>
      </c>
      <c r="AH345" s="210">
        <v>5</v>
      </c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1" x14ac:dyDescent="0.2">
      <c r="A346" s="236">
        <v>112</v>
      </c>
      <c r="B346" s="237" t="s">
        <v>1015</v>
      </c>
      <c r="C346" s="248" t="s">
        <v>1016</v>
      </c>
      <c r="D346" s="238" t="s">
        <v>339</v>
      </c>
      <c r="E346" s="239">
        <v>1</v>
      </c>
      <c r="F346" s="240"/>
      <c r="G346" s="241">
        <f>ROUND(E346*F346,2)</f>
        <v>0</v>
      </c>
      <c r="H346" s="240"/>
      <c r="I346" s="241">
        <f>ROUND(E346*H346,2)</f>
        <v>0</v>
      </c>
      <c r="J346" s="240"/>
      <c r="K346" s="241">
        <f>ROUND(E346*J346,2)</f>
        <v>0</v>
      </c>
      <c r="L346" s="241">
        <v>21</v>
      </c>
      <c r="M346" s="241">
        <f>G346*(1+L346/100)</f>
        <v>0</v>
      </c>
      <c r="N346" s="239">
        <v>4.5199999999999997E-3</v>
      </c>
      <c r="O346" s="239">
        <f>ROUND(E346*N346,2)</f>
        <v>0</v>
      </c>
      <c r="P346" s="239">
        <v>0</v>
      </c>
      <c r="Q346" s="239">
        <f>ROUND(E346*P346,2)</f>
        <v>0</v>
      </c>
      <c r="R346" s="241" t="s">
        <v>905</v>
      </c>
      <c r="S346" s="241" t="s">
        <v>169</v>
      </c>
      <c r="T346" s="242" t="s">
        <v>169</v>
      </c>
      <c r="U346" s="220">
        <v>0.78</v>
      </c>
      <c r="V346" s="220">
        <f>ROUND(E346*U346,2)</f>
        <v>0.78</v>
      </c>
      <c r="W346" s="220"/>
      <c r="X346" s="220" t="s">
        <v>170</v>
      </c>
      <c r="Y346" s="220" t="s">
        <v>171</v>
      </c>
      <c r="Z346" s="210"/>
      <c r="AA346" s="210"/>
      <c r="AB346" s="210"/>
      <c r="AC346" s="210"/>
      <c r="AD346" s="210"/>
      <c r="AE346" s="210"/>
      <c r="AF346" s="210"/>
      <c r="AG346" s="210" t="s">
        <v>172</v>
      </c>
      <c r="AH346" s="210"/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2" x14ac:dyDescent="0.2">
      <c r="A347" s="217"/>
      <c r="B347" s="218"/>
      <c r="C347" s="250" t="s">
        <v>1017</v>
      </c>
      <c r="D347" s="224"/>
      <c r="E347" s="225">
        <v>1</v>
      </c>
      <c r="F347" s="220"/>
      <c r="G347" s="220"/>
      <c r="H347" s="220"/>
      <c r="I347" s="220"/>
      <c r="J347" s="220"/>
      <c r="K347" s="220"/>
      <c r="L347" s="220"/>
      <c r="M347" s="220"/>
      <c r="N347" s="219"/>
      <c r="O347" s="219"/>
      <c r="P347" s="219"/>
      <c r="Q347" s="219"/>
      <c r="R347" s="220"/>
      <c r="S347" s="220"/>
      <c r="T347" s="220"/>
      <c r="U347" s="220"/>
      <c r="V347" s="220"/>
      <c r="W347" s="220"/>
      <c r="X347" s="220"/>
      <c r="Y347" s="220"/>
      <c r="Z347" s="210"/>
      <c r="AA347" s="210"/>
      <c r="AB347" s="210"/>
      <c r="AC347" s="210"/>
      <c r="AD347" s="210"/>
      <c r="AE347" s="210"/>
      <c r="AF347" s="210"/>
      <c r="AG347" s="210" t="s">
        <v>176</v>
      </c>
      <c r="AH347" s="210">
        <v>5</v>
      </c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1" x14ac:dyDescent="0.2">
      <c r="A348" s="236">
        <v>113</v>
      </c>
      <c r="B348" s="237" t="s">
        <v>1018</v>
      </c>
      <c r="C348" s="248" t="s">
        <v>1019</v>
      </c>
      <c r="D348" s="238" t="s">
        <v>339</v>
      </c>
      <c r="E348" s="239">
        <v>13</v>
      </c>
      <c r="F348" s="240"/>
      <c r="G348" s="241">
        <f>ROUND(E348*F348,2)</f>
        <v>0</v>
      </c>
      <c r="H348" s="240"/>
      <c r="I348" s="241">
        <f>ROUND(E348*H348,2)</f>
        <v>0</v>
      </c>
      <c r="J348" s="240"/>
      <c r="K348" s="241">
        <f>ROUND(E348*J348,2)</f>
        <v>0</v>
      </c>
      <c r="L348" s="241">
        <v>21</v>
      </c>
      <c r="M348" s="241">
        <f>G348*(1+L348/100)</f>
        <v>0</v>
      </c>
      <c r="N348" s="239">
        <v>6.6100000000000004E-3</v>
      </c>
      <c r="O348" s="239">
        <f>ROUND(E348*N348,2)</f>
        <v>0.09</v>
      </c>
      <c r="P348" s="239">
        <v>0</v>
      </c>
      <c r="Q348" s="239">
        <f>ROUND(E348*P348,2)</f>
        <v>0</v>
      </c>
      <c r="R348" s="241" t="s">
        <v>905</v>
      </c>
      <c r="S348" s="241" t="s">
        <v>169</v>
      </c>
      <c r="T348" s="242" t="s">
        <v>169</v>
      </c>
      <c r="U348" s="220">
        <v>0.95699999999999996</v>
      </c>
      <c r="V348" s="220">
        <f>ROUND(E348*U348,2)</f>
        <v>12.44</v>
      </c>
      <c r="W348" s="220"/>
      <c r="X348" s="220" t="s">
        <v>170</v>
      </c>
      <c r="Y348" s="220" t="s">
        <v>171</v>
      </c>
      <c r="Z348" s="210"/>
      <c r="AA348" s="210"/>
      <c r="AB348" s="210"/>
      <c r="AC348" s="210"/>
      <c r="AD348" s="210"/>
      <c r="AE348" s="210"/>
      <c r="AF348" s="210"/>
      <c r="AG348" s="210" t="s">
        <v>172</v>
      </c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2" x14ac:dyDescent="0.2">
      <c r="A349" s="217"/>
      <c r="B349" s="218"/>
      <c r="C349" s="250" t="s">
        <v>1020</v>
      </c>
      <c r="D349" s="224"/>
      <c r="E349" s="225">
        <v>1</v>
      </c>
      <c r="F349" s="220"/>
      <c r="G349" s="220"/>
      <c r="H349" s="220"/>
      <c r="I349" s="220"/>
      <c r="J349" s="220"/>
      <c r="K349" s="220"/>
      <c r="L349" s="220"/>
      <c r="M349" s="220"/>
      <c r="N349" s="219"/>
      <c r="O349" s="219"/>
      <c r="P349" s="219"/>
      <c r="Q349" s="219"/>
      <c r="R349" s="220"/>
      <c r="S349" s="220"/>
      <c r="T349" s="220"/>
      <c r="U349" s="220"/>
      <c r="V349" s="220"/>
      <c r="W349" s="220"/>
      <c r="X349" s="220"/>
      <c r="Y349" s="220"/>
      <c r="Z349" s="210"/>
      <c r="AA349" s="210"/>
      <c r="AB349" s="210"/>
      <c r="AC349" s="210"/>
      <c r="AD349" s="210"/>
      <c r="AE349" s="210"/>
      <c r="AF349" s="210"/>
      <c r="AG349" s="210" t="s">
        <v>176</v>
      </c>
      <c r="AH349" s="210">
        <v>5</v>
      </c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3" x14ac:dyDescent="0.2">
      <c r="A350" s="217"/>
      <c r="B350" s="218"/>
      <c r="C350" s="250" t="s">
        <v>1021</v>
      </c>
      <c r="D350" s="224"/>
      <c r="E350" s="225">
        <v>9</v>
      </c>
      <c r="F350" s="220"/>
      <c r="G350" s="220"/>
      <c r="H350" s="220"/>
      <c r="I350" s="220"/>
      <c r="J350" s="220"/>
      <c r="K350" s="220"/>
      <c r="L350" s="220"/>
      <c r="M350" s="220"/>
      <c r="N350" s="219"/>
      <c r="O350" s="219"/>
      <c r="P350" s="219"/>
      <c r="Q350" s="219"/>
      <c r="R350" s="220"/>
      <c r="S350" s="220"/>
      <c r="T350" s="220"/>
      <c r="U350" s="220"/>
      <c r="V350" s="220"/>
      <c r="W350" s="220"/>
      <c r="X350" s="220"/>
      <c r="Y350" s="220"/>
      <c r="Z350" s="210"/>
      <c r="AA350" s="210"/>
      <c r="AB350" s="210"/>
      <c r="AC350" s="210"/>
      <c r="AD350" s="210"/>
      <c r="AE350" s="210"/>
      <c r="AF350" s="210"/>
      <c r="AG350" s="210" t="s">
        <v>176</v>
      </c>
      <c r="AH350" s="210">
        <v>5</v>
      </c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3" x14ac:dyDescent="0.2">
      <c r="A351" s="217"/>
      <c r="B351" s="218"/>
      <c r="C351" s="250" t="s">
        <v>1022</v>
      </c>
      <c r="D351" s="224"/>
      <c r="E351" s="225">
        <v>1</v>
      </c>
      <c r="F351" s="220"/>
      <c r="G351" s="220"/>
      <c r="H351" s="220"/>
      <c r="I351" s="220"/>
      <c r="J351" s="220"/>
      <c r="K351" s="220"/>
      <c r="L351" s="220"/>
      <c r="M351" s="220"/>
      <c r="N351" s="219"/>
      <c r="O351" s="219"/>
      <c r="P351" s="219"/>
      <c r="Q351" s="219"/>
      <c r="R351" s="220"/>
      <c r="S351" s="220"/>
      <c r="T351" s="220"/>
      <c r="U351" s="220"/>
      <c r="V351" s="220"/>
      <c r="W351" s="220"/>
      <c r="X351" s="220"/>
      <c r="Y351" s="220"/>
      <c r="Z351" s="210"/>
      <c r="AA351" s="210"/>
      <c r="AB351" s="210"/>
      <c r="AC351" s="210"/>
      <c r="AD351" s="210"/>
      <c r="AE351" s="210"/>
      <c r="AF351" s="210"/>
      <c r="AG351" s="210" t="s">
        <v>176</v>
      </c>
      <c r="AH351" s="210">
        <v>5</v>
      </c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3" x14ac:dyDescent="0.2">
      <c r="A352" s="217"/>
      <c r="B352" s="218"/>
      <c r="C352" s="250" t="s">
        <v>1023</v>
      </c>
      <c r="D352" s="224"/>
      <c r="E352" s="225">
        <v>2</v>
      </c>
      <c r="F352" s="220"/>
      <c r="G352" s="220"/>
      <c r="H352" s="220"/>
      <c r="I352" s="220"/>
      <c r="J352" s="220"/>
      <c r="K352" s="220"/>
      <c r="L352" s="220"/>
      <c r="M352" s="220"/>
      <c r="N352" s="219"/>
      <c r="O352" s="219"/>
      <c r="P352" s="219"/>
      <c r="Q352" s="219"/>
      <c r="R352" s="220"/>
      <c r="S352" s="220"/>
      <c r="T352" s="220"/>
      <c r="U352" s="220"/>
      <c r="V352" s="220"/>
      <c r="W352" s="220"/>
      <c r="X352" s="220"/>
      <c r="Y352" s="220"/>
      <c r="Z352" s="210"/>
      <c r="AA352" s="210"/>
      <c r="AB352" s="210"/>
      <c r="AC352" s="210"/>
      <c r="AD352" s="210"/>
      <c r="AE352" s="210"/>
      <c r="AF352" s="210"/>
      <c r="AG352" s="210" t="s">
        <v>176</v>
      </c>
      <c r="AH352" s="210">
        <v>5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1" x14ac:dyDescent="0.2">
      <c r="A353" s="236">
        <v>114</v>
      </c>
      <c r="B353" s="237" t="s">
        <v>1024</v>
      </c>
      <c r="C353" s="248" t="s">
        <v>1025</v>
      </c>
      <c r="D353" s="238" t="s">
        <v>339</v>
      </c>
      <c r="E353" s="239">
        <v>4</v>
      </c>
      <c r="F353" s="240"/>
      <c r="G353" s="241">
        <f>ROUND(E353*F353,2)</f>
        <v>0</v>
      </c>
      <c r="H353" s="240"/>
      <c r="I353" s="241">
        <f>ROUND(E353*H353,2)</f>
        <v>0</v>
      </c>
      <c r="J353" s="240"/>
      <c r="K353" s="241">
        <f>ROUND(E353*J353,2)</f>
        <v>0</v>
      </c>
      <c r="L353" s="241">
        <v>21</v>
      </c>
      <c r="M353" s="241">
        <f>G353*(1+L353/100)</f>
        <v>0</v>
      </c>
      <c r="N353" s="239">
        <v>2.64E-3</v>
      </c>
      <c r="O353" s="239">
        <f>ROUND(E353*N353,2)</f>
        <v>0.01</v>
      </c>
      <c r="P353" s="239">
        <v>0</v>
      </c>
      <c r="Q353" s="239">
        <f>ROUND(E353*P353,2)</f>
        <v>0</v>
      </c>
      <c r="R353" s="241" t="s">
        <v>905</v>
      </c>
      <c r="S353" s="241" t="s">
        <v>169</v>
      </c>
      <c r="T353" s="242" t="s">
        <v>169</v>
      </c>
      <c r="U353" s="220">
        <v>0.46800000000000003</v>
      </c>
      <c r="V353" s="220">
        <f>ROUND(E353*U353,2)</f>
        <v>1.87</v>
      </c>
      <c r="W353" s="220"/>
      <c r="X353" s="220" t="s">
        <v>170</v>
      </c>
      <c r="Y353" s="220" t="s">
        <v>171</v>
      </c>
      <c r="Z353" s="210"/>
      <c r="AA353" s="210"/>
      <c r="AB353" s="210"/>
      <c r="AC353" s="210"/>
      <c r="AD353" s="210"/>
      <c r="AE353" s="210"/>
      <c r="AF353" s="210"/>
      <c r="AG353" s="210" t="s">
        <v>172</v>
      </c>
      <c r="AH353" s="210"/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2" x14ac:dyDescent="0.2">
      <c r="A354" s="217"/>
      <c r="B354" s="218"/>
      <c r="C354" s="250" t="s">
        <v>1026</v>
      </c>
      <c r="D354" s="224"/>
      <c r="E354" s="225">
        <v>4</v>
      </c>
      <c r="F354" s="220"/>
      <c r="G354" s="220"/>
      <c r="H354" s="220"/>
      <c r="I354" s="220"/>
      <c r="J354" s="220"/>
      <c r="K354" s="220"/>
      <c r="L354" s="220"/>
      <c r="M354" s="220"/>
      <c r="N354" s="219"/>
      <c r="O354" s="219"/>
      <c r="P354" s="219"/>
      <c r="Q354" s="219"/>
      <c r="R354" s="220"/>
      <c r="S354" s="220"/>
      <c r="T354" s="220"/>
      <c r="U354" s="220"/>
      <c r="V354" s="220"/>
      <c r="W354" s="220"/>
      <c r="X354" s="220"/>
      <c r="Y354" s="220"/>
      <c r="Z354" s="210"/>
      <c r="AA354" s="210"/>
      <c r="AB354" s="210"/>
      <c r="AC354" s="210"/>
      <c r="AD354" s="210"/>
      <c r="AE354" s="210"/>
      <c r="AF354" s="210"/>
      <c r="AG354" s="210" t="s">
        <v>176</v>
      </c>
      <c r="AH354" s="210">
        <v>5</v>
      </c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ht="22.5" outlineLevel="1" x14ac:dyDescent="0.2">
      <c r="A355" s="236">
        <v>115</v>
      </c>
      <c r="B355" s="237" t="s">
        <v>1027</v>
      </c>
      <c r="C355" s="248" t="s">
        <v>1028</v>
      </c>
      <c r="D355" s="238" t="s">
        <v>302</v>
      </c>
      <c r="E355" s="239">
        <v>9</v>
      </c>
      <c r="F355" s="240"/>
      <c r="G355" s="241">
        <f>ROUND(E355*F355,2)</f>
        <v>0</v>
      </c>
      <c r="H355" s="240"/>
      <c r="I355" s="241">
        <f>ROUND(E355*H355,2)</f>
        <v>0</v>
      </c>
      <c r="J355" s="240"/>
      <c r="K355" s="241">
        <f>ROUND(E355*J355,2)</f>
        <v>0</v>
      </c>
      <c r="L355" s="241">
        <v>21</v>
      </c>
      <c r="M355" s="241">
        <f>G355*(1+L355/100)</f>
        <v>0</v>
      </c>
      <c r="N355" s="239">
        <v>6.0400000000000002E-3</v>
      </c>
      <c r="O355" s="239">
        <f>ROUND(E355*N355,2)</f>
        <v>0.05</v>
      </c>
      <c r="P355" s="239">
        <v>0</v>
      </c>
      <c r="Q355" s="239">
        <f>ROUND(E355*P355,2)</f>
        <v>0</v>
      </c>
      <c r="R355" s="241" t="s">
        <v>905</v>
      </c>
      <c r="S355" s="241" t="s">
        <v>169</v>
      </c>
      <c r="T355" s="242" t="s">
        <v>169</v>
      </c>
      <c r="U355" s="220">
        <v>0.251</v>
      </c>
      <c r="V355" s="220">
        <f>ROUND(E355*U355,2)</f>
        <v>2.2599999999999998</v>
      </c>
      <c r="W355" s="220"/>
      <c r="X355" s="220" t="s">
        <v>170</v>
      </c>
      <c r="Y355" s="220" t="s">
        <v>171</v>
      </c>
      <c r="Z355" s="210"/>
      <c r="AA355" s="210"/>
      <c r="AB355" s="210"/>
      <c r="AC355" s="210"/>
      <c r="AD355" s="210"/>
      <c r="AE355" s="210"/>
      <c r="AF355" s="210"/>
      <c r="AG355" s="210" t="s">
        <v>172</v>
      </c>
      <c r="AH355" s="210"/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2" x14ac:dyDescent="0.2">
      <c r="A356" s="217"/>
      <c r="B356" s="218"/>
      <c r="C356" s="250" t="s">
        <v>1029</v>
      </c>
      <c r="D356" s="224"/>
      <c r="E356" s="225">
        <v>9</v>
      </c>
      <c r="F356" s="220"/>
      <c r="G356" s="220"/>
      <c r="H356" s="220"/>
      <c r="I356" s="220"/>
      <c r="J356" s="220"/>
      <c r="K356" s="220"/>
      <c r="L356" s="220"/>
      <c r="M356" s="220"/>
      <c r="N356" s="219"/>
      <c r="O356" s="219"/>
      <c r="P356" s="219"/>
      <c r="Q356" s="219"/>
      <c r="R356" s="220"/>
      <c r="S356" s="220"/>
      <c r="T356" s="220"/>
      <c r="U356" s="220"/>
      <c r="V356" s="220"/>
      <c r="W356" s="220"/>
      <c r="X356" s="220"/>
      <c r="Y356" s="220"/>
      <c r="Z356" s="210"/>
      <c r="AA356" s="210"/>
      <c r="AB356" s="210"/>
      <c r="AC356" s="210"/>
      <c r="AD356" s="210"/>
      <c r="AE356" s="210"/>
      <c r="AF356" s="210"/>
      <c r="AG356" s="210" t="s">
        <v>176</v>
      </c>
      <c r="AH356" s="210">
        <v>0</v>
      </c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ht="22.5" outlineLevel="1" x14ac:dyDescent="0.2">
      <c r="A357" s="236">
        <v>116</v>
      </c>
      <c r="B357" s="237" t="s">
        <v>1030</v>
      </c>
      <c r="C357" s="248" t="s">
        <v>1031</v>
      </c>
      <c r="D357" s="238" t="s">
        <v>302</v>
      </c>
      <c r="E357" s="239">
        <v>1</v>
      </c>
      <c r="F357" s="240"/>
      <c r="G357" s="241">
        <f>ROUND(E357*F357,2)</f>
        <v>0</v>
      </c>
      <c r="H357" s="240"/>
      <c r="I357" s="241">
        <f>ROUND(E357*H357,2)</f>
        <v>0</v>
      </c>
      <c r="J357" s="240"/>
      <c r="K357" s="241">
        <f>ROUND(E357*J357,2)</f>
        <v>0</v>
      </c>
      <c r="L357" s="241">
        <v>21</v>
      </c>
      <c r="M357" s="241">
        <f>G357*(1+L357/100)</f>
        <v>0</v>
      </c>
      <c r="N357" s="239">
        <v>6.2700000000000004E-3</v>
      </c>
      <c r="O357" s="239">
        <f>ROUND(E357*N357,2)</f>
        <v>0.01</v>
      </c>
      <c r="P357" s="239">
        <v>0</v>
      </c>
      <c r="Q357" s="239">
        <f>ROUND(E357*P357,2)</f>
        <v>0</v>
      </c>
      <c r="R357" s="241" t="s">
        <v>905</v>
      </c>
      <c r="S357" s="241" t="s">
        <v>169</v>
      </c>
      <c r="T357" s="242" t="s">
        <v>169</v>
      </c>
      <c r="U357" s="220">
        <v>0.251</v>
      </c>
      <c r="V357" s="220">
        <f>ROUND(E357*U357,2)</f>
        <v>0.25</v>
      </c>
      <c r="W357" s="220"/>
      <c r="X357" s="220" t="s">
        <v>170</v>
      </c>
      <c r="Y357" s="220" t="s">
        <v>171</v>
      </c>
      <c r="Z357" s="210"/>
      <c r="AA357" s="210"/>
      <c r="AB357" s="210"/>
      <c r="AC357" s="210"/>
      <c r="AD357" s="210"/>
      <c r="AE357" s="210"/>
      <c r="AF357" s="210"/>
      <c r="AG357" s="210" t="s">
        <v>172</v>
      </c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2" x14ac:dyDescent="0.2">
      <c r="A358" s="217"/>
      <c r="B358" s="218"/>
      <c r="C358" s="250" t="s">
        <v>70</v>
      </c>
      <c r="D358" s="224"/>
      <c r="E358" s="225">
        <v>1</v>
      </c>
      <c r="F358" s="220"/>
      <c r="G358" s="220"/>
      <c r="H358" s="220"/>
      <c r="I358" s="220"/>
      <c r="J358" s="220"/>
      <c r="K358" s="220"/>
      <c r="L358" s="220"/>
      <c r="M358" s="220"/>
      <c r="N358" s="219"/>
      <c r="O358" s="219"/>
      <c r="P358" s="219"/>
      <c r="Q358" s="219"/>
      <c r="R358" s="220"/>
      <c r="S358" s="220"/>
      <c r="T358" s="220"/>
      <c r="U358" s="220"/>
      <c r="V358" s="220"/>
      <c r="W358" s="220"/>
      <c r="X358" s="220"/>
      <c r="Y358" s="220"/>
      <c r="Z358" s="210"/>
      <c r="AA358" s="210"/>
      <c r="AB358" s="210"/>
      <c r="AC358" s="210"/>
      <c r="AD358" s="210"/>
      <c r="AE358" s="210"/>
      <c r="AF358" s="210"/>
      <c r="AG358" s="210" t="s">
        <v>176</v>
      </c>
      <c r="AH358" s="210">
        <v>0</v>
      </c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1" x14ac:dyDescent="0.2">
      <c r="A359" s="236">
        <v>117</v>
      </c>
      <c r="B359" s="237" t="s">
        <v>1032</v>
      </c>
      <c r="C359" s="248" t="s">
        <v>1033</v>
      </c>
      <c r="D359" s="238" t="s">
        <v>302</v>
      </c>
      <c r="E359" s="239">
        <v>36</v>
      </c>
      <c r="F359" s="240"/>
      <c r="G359" s="241">
        <f>ROUND(E359*F359,2)</f>
        <v>0</v>
      </c>
      <c r="H359" s="240"/>
      <c r="I359" s="241">
        <f>ROUND(E359*H359,2)</f>
        <v>0</v>
      </c>
      <c r="J359" s="240"/>
      <c r="K359" s="241">
        <f>ROUND(E359*J359,2)</f>
        <v>0</v>
      </c>
      <c r="L359" s="241">
        <v>21</v>
      </c>
      <c r="M359" s="241">
        <f>G359*(1+L359/100)</f>
        <v>0</v>
      </c>
      <c r="N359" s="239">
        <v>4.0000000000000003E-5</v>
      </c>
      <c r="O359" s="239">
        <f>ROUND(E359*N359,2)</f>
        <v>0</v>
      </c>
      <c r="P359" s="239">
        <v>4.4999999999999999E-4</v>
      </c>
      <c r="Q359" s="239">
        <f>ROUND(E359*P359,2)</f>
        <v>0.02</v>
      </c>
      <c r="R359" s="241" t="s">
        <v>905</v>
      </c>
      <c r="S359" s="241" t="s">
        <v>169</v>
      </c>
      <c r="T359" s="242" t="s">
        <v>169</v>
      </c>
      <c r="U359" s="220">
        <v>5.1999999999999998E-2</v>
      </c>
      <c r="V359" s="220">
        <f>ROUND(E359*U359,2)</f>
        <v>1.87</v>
      </c>
      <c r="W359" s="220"/>
      <c r="X359" s="220" t="s">
        <v>170</v>
      </c>
      <c r="Y359" s="220" t="s">
        <v>171</v>
      </c>
      <c r="Z359" s="210"/>
      <c r="AA359" s="210"/>
      <c r="AB359" s="210"/>
      <c r="AC359" s="210"/>
      <c r="AD359" s="210"/>
      <c r="AE359" s="210"/>
      <c r="AF359" s="210"/>
      <c r="AG359" s="210" t="s">
        <v>172</v>
      </c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2" x14ac:dyDescent="0.2">
      <c r="A360" s="217"/>
      <c r="B360" s="218"/>
      <c r="C360" s="250" t="s">
        <v>1034</v>
      </c>
      <c r="D360" s="224"/>
      <c r="E360" s="225">
        <v>36</v>
      </c>
      <c r="F360" s="220"/>
      <c r="G360" s="220"/>
      <c r="H360" s="220"/>
      <c r="I360" s="220"/>
      <c r="J360" s="220"/>
      <c r="K360" s="220"/>
      <c r="L360" s="220"/>
      <c r="M360" s="220"/>
      <c r="N360" s="219"/>
      <c r="O360" s="219"/>
      <c r="P360" s="219"/>
      <c r="Q360" s="219"/>
      <c r="R360" s="220"/>
      <c r="S360" s="220"/>
      <c r="T360" s="220"/>
      <c r="U360" s="220"/>
      <c r="V360" s="220"/>
      <c r="W360" s="220"/>
      <c r="X360" s="220"/>
      <c r="Y360" s="220"/>
      <c r="Z360" s="210"/>
      <c r="AA360" s="210"/>
      <c r="AB360" s="210"/>
      <c r="AC360" s="210"/>
      <c r="AD360" s="210"/>
      <c r="AE360" s="210"/>
      <c r="AF360" s="210"/>
      <c r="AG360" s="210" t="s">
        <v>176</v>
      </c>
      <c r="AH360" s="210">
        <v>0</v>
      </c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1" x14ac:dyDescent="0.2">
      <c r="A361" s="236">
        <v>118</v>
      </c>
      <c r="B361" s="237" t="s">
        <v>1035</v>
      </c>
      <c r="C361" s="248" t="s">
        <v>1036</v>
      </c>
      <c r="D361" s="238" t="s">
        <v>302</v>
      </c>
      <c r="E361" s="239">
        <v>39</v>
      </c>
      <c r="F361" s="240"/>
      <c r="G361" s="241">
        <f>ROUND(E361*F361,2)</f>
        <v>0</v>
      </c>
      <c r="H361" s="240"/>
      <c r="I361" s="241">
        <f>ROUND(E361*H361,2)</f>
        <v>0</v>
      </c>
      <c r="J361" s="240"/>
      <c r="K361" s="241">
        <f>ROUND(E361*J361,2)</f>
        <v>0</v>
      </c>
      <c r="L361" s="241">
        <v>21</v>
      </c>
      <c r="M361" s="241">
        <f>G361*(1+L361/100)</f>
        <v>0</v>
      </c>
      <c r="N361" s="239">
        <v>2.1000000000000001E-4</v>
      </c>
      <c r="O361" s="239">
        <f>ROUND(E361*N361,2)</f>
        <v>0.01</v>
      </c>
      <c r="P361" s="239">
        <v>3.5000000000000001E-3</v>
      </c>
      <c r="Q361" s="239">
        <f>ROUND(E361*P361,2)</f>
        <v>0.14000000000000001</v>
      </c>
      <c r="R361" s="241" t="s">
        <v>905</v>
      </c>
      <c r="S361" s="241" t="s">
        <v>169</v>
      </c>
      <c r="T361" s="242" t="s">
        <v>169</v>
      </c>
      <c r="U361" s="220">
        <v>0.374</v>
      </c>
      <c r="V361" s="220">
        <f>ROUND(E361*U361,2)</f>
        <v>14.59</v>
      </c>
      <c r="W361" s="220"/>
      <c r="X361" s="220" t="s">
        <v>170</v>
      </c>
      <c r="Y361" s="220" t="s">
        <v>171</v>
      </c>
      <c r="Z361" s="210"/>
      <c r="AA361" s="210"/>
      <c r="AB361" s="210"/>
      <c r="AC361" s="210"/>
      <c r="AD361" s="210"/>
      <c r="AE361" s="210"/>
      <c r="AF361" s="210"/>
      <c r="AG361" s="210" t="s">
        <v>172</v>
      </c>
      <c r="AH361" s="210"/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2" x14ac:dyDescent="0.2">
      <c r="A362" s="217"/>
      <c r="B362" s="218"/>
      <c r="C362" s="250" t="s">
        <v>1037</v>
      </c>
      <c r="D362" s="224"/>
      <c r="E362" s="225">
        <v>12</v>
      </c>
      <c r="F362" s="220"/>
      <c r="G362" s="220"/>
      <c r="H362" s="220"/>
      <c r="I362" s="220"/>
      <c r="J362" s="220"/>
      <c r="K362" s="220"/>
      <c r="L362" s="220"/>
      <c r="M362" s="220"/>
      <c r="N362" s="219"/>
      <c r="O362" s="219"/>
      <c r="P362" s="219"/>
      <c r="Q362" s="219"/>
      <c r="R362" s="220"/>
      <c r="S362" s="220"/>
      <c r="T362" s="220"/>
      <c r="U362" s="220"/>
      <c r="V362" s="220"/>
      <c r="W362" s="220"/>
      <c r="X362" s="220"/>
      <c r="Y362" s="220"/>
      <c r="Z362" s="210"/>
      <c r="AA362" s="210"/>
      <c r="AB362" s="210"/>
      <c r="AC362" s="210"/>
      <c r="AD362" s="210"/>
      <c r="AE362" s="210"/>
      <c r="AF362" s="210"/>
      <c r="AG362" s="210" t="s">
        <v>176</v>
      </c>
      <c r="AH362" s="210">
        <v>5</v>
      </c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3" x14ac:dyDescent="0.2">
      <c r="A363" s="217"/>
      <c r="B363" s="218"/>
      <c r="C363" s="250" t="s">
        <v>1038</v>
      </c>
      <c r="D363" s="224"/>
      <c r="E363" s="225">
        <v>27</v>
      </c>
      <c r="F363" s="220"/>
      <c r="G363" s="220"/>
      <c r="H363" s="220"/>
      <c r="I363" s="220"/>
      <c r="J363" s="220"/>
      <c r="K363" s="220"/>
      <c r="L363" s="220"/>
      <c r="M363" s="220"/>
      <c r="N363" s="219"/>
      <c r="O363" s="219"/>
      <c r="P363" s="219"/>
      <c r="Q363" s="219"/>
      <c r="R363" s="220"/>
      <c r="S363" s="220"/>
      <c r="T363" s="220"/>
      <c r="U363" s="220"/>
      <c r="V363" s="220"/>
      <c r="W363" s="220"/>
      <c r="X363" s="220"/>
      <c r="Y363" s="220"/>
      <c r="Z363" s="210"/>
      <c r="AA363" s="210"/>
      <c r="AB363" s="210"/>
      <c r="AC363" s="210"/>
      <c r="AD363" s="210"/>
      <c r="AE363" s="210"/>
      <c r="AF363" s="210"/>
      <c r="AG363" s="210" t="s">
        <v>176</v>
      </c>
      <c r="AH363" s="210">
        <v>0</v>
      </c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1" x14ac:dyDescent="0.2">
      <c r="A364" s="236">
        <v>119</v>
      </c>
      <c r="B364" s="237" t="s">
        <v>1039</v>
      </c>
      <c r="C364" s="248" t="s">
        <v>1040</v>
      </c>
      <c r="D364" s="238" t="s">
        <v>302</v>
      </c>
      <c r="E364" s="239">
        <v>12</v>
      </c>
      <c r="F364" s="240"/>
      <c r="G364" s="241">
        <f>ROUND(E364*F364,2)</f>
        <v>0</v>
      </c>
      <c r="H364" s="240"/>
      <c r="I364" s="241">
        <f>ROUND(E364*H364,2)</f>
        <v>0</v>
      </c>
      <c r="J364" s="240"/>
      <c r="K364" s="241">
        <f>ROUND(E364*J364,2)</f>
        <v>0</v>
      </c>
      <c r="L364" s="241">
        <v>21</v>
      </c>
      <c r="M364" s="241">
        <f>G364*(1+L364/100)</f>
        <v>0</v>
      </c>
      <c r="N364" s="239">
        <v>0</v>
      </c>
      <c r="O364" s="239">
        <f>ROUND(E364*N364,2)</f>
        <v>0</v>
      </c>
      <c r="P364" s="239">
        <v>0</v>
      </c>
      <c r="Q364" s="239">
        <f>ROUND(E364*P364,2)</f>
        <v>0</v>
      </c>
      <c r="R364" s="241" t="s">
        <v>905</v>
      </c>
      <c r="S364" s="241" t="s">
        <v>169</v>
      </c>
      <c r="T364" s="242" t="s">
        <v>169</v>
      </c>
      <c r="U364" s="220">
        <v>6.2E-2</v>
      </c>
      <c r="V364" s="220">
        <f>ROUND(E364*U364,2)</f>
        <v>0.74</v>
      </c>
      <c r="W364" s="220"/>
      <c r="X364" s="220" t="s">
        <v>170</v>
      </c>
      <c r="Y364" s="220" t="s">
        <v>171</v>
      </c>
      <c r="Z364" s="210"/>
      <c r="AA364" s="210"/>
      <c r="AB364" s="210"/>
      <c r="AC364" s="210"/>
      <c r="AD364" s="210"/>
      <c r="AE364" s="210"/>
      <c r="AF364" s="210"/>
      <c r="AG364" s="210" t="s">
        <v>172</v>
      </c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2" x14ac:dyDescent="0.2">
      <c r="A365" s="217"/>
      <c r="B365" s="218"/>
      <c r="C365" s="250" t="s">
        <v>974</v>
      </c>
      <c r="D365" s="224"/>
      <c r="E365" s="225">
        <v>12</v>
      </c>
      <c r="F365" s="220"/>
      <c r="G365" s="220"/>
      <c r="H365" s="220"/>
      <c r="I365" s="220"/>
      <c r="J365" s="220"/>
      <c r="K365" s="220"/>
      <c r="L365" s="220"/>
      <c r="M365" s="220"/>
      <c r="N365" s="219"/>
      <c r="O365" s="219"/>
      <c r="P365" s="219"/>
      <c r="Q365" s="219"/>
      <c r="R365" s="220"/>
      <c r="S365" s="220"/>
      <c r="T365" s="220"/>
      <c r="U365" s="220"/>
      <c r="V365" s="220"/>
      <c r="W365" s="220"/>
      <c r="X365" s="220"/>
      <c r="Y365" s="220"/>
      <c r="Z365" s="210"/>
      <c r="AA365" s="210"/>
      <c r="AB365" s="210"/>
      <c r="AC365" s="210"/>
      <c r="AD365" s="210"/>
      <c r="AE365" s="210"/>
      <c r="AF365" s="210"/>
      <c r="AG365" s="210" t="s">
        <v>176</v>
      </c>
      <c r="AH365" s="210">
        <v>0</v>
      </c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1" x14ac:dyDescent="0.2">
      <c r="A366" s="236">
        <v>120</v>
      </c>
      <c r="B366" s="237" t="s">
        <v>1041</v>
      </c>
      <c r="C366" s="248" t="s">
        <v>1042</v>
      </c>
      <c r="D366" s="238" t="s">
        <v>302</v>
      </c>
      <c r="E366" s="239">
        <v>12</v>
      </c>
      <c r="F366" s="240"/>
      <c r="G366" s="241">
        <f>ROUND(E366*F366,2)</f>
        <v>0</v>
      </c>
      <c r="H366" s="240"/>
      <c r="I366" s="241">
        <f>ROUND(E366*H366,2)</f>
        <v>0</v>
      </c>
      <c r="J366" s="240"/>
      <c r="K366" s="241">
        <f>ROUND(E366*J366,2)</f>
        <v>0</v>
      </c>
      <c r="L366" s="241">
        <v>21</v>
      </c>
      <c r="M366" s="241">
        <f>G366*(1+L366/100)</f>
        <v>0</v>
      </c>
      <c r="N366" s="239">
        <v>1.3999999999999999E-4</v>
      </c>
      <c r="O366" s="239">
        <f>ROUND(E366*N366,2)</f>
        <v>0</v>
      </c>
      <c r="P366" s="239">
        <v>0</v>
      </c>
      <c r="Q366" s="239">
        <f>ROUND(E366*P366,2)</f>
        <v>0</v>
      </c>
      <c r="R366" s="241" t="s">
        <v>905</v>
      </c>
      <c r="S366" s="241" t="s">
        <v>169</v>
      </c>
      <c r="T366" s="242" t="s">
        <v>169</v>
      </c>
      <c r="U366" s="220">
        <v>0.16500000000000001</v>
      </c>
      <c r="V366" s="220">
        <f>ROUND(E366*U366,2)</f>
        <v>1.98</v>
      </c>
      <c r="W366" s="220"/>
      <c r="X366" s="220" t="s">
        <v>170</v>
      </c>
      <c r="Y366" s="220" t="s">
        <v>171</v>
      </c>
      <c r="Z366" s="210"/>
      <c r="AA366" s="210"/>
      <c r="AB366" s="210"/>
      <c r="AC366" s="210"/>
      <c r="AD366" s="210"/>
      <c r="AE366" s="210"/>
      <c r="AF366" s="210"/>
      <c r="AG366" s="210" t="s">
        <v>172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2" x14ac:dyDescent="0.2">
      <c r="A367" s="217"/>
      <c r="B367" s="218"/>
      <c r="C367" s="250" t="s">
        <v>1043</v>
      </c>
      <c r="D367" s="224"/>
      <c r="E367" s="225">
        <v>12</v>
      </c>
      <c r="F367" s="220"/>
      <c r="G367" s="220"/>
      <c r="H367" s="220"/>
      <c r="I367" s="220"/>
      <c r="J367" s="220"/>
      <c r="K367" s="220"/>
      <c r="L367" s="220"/>
      <c r="M367" s="220"/>
      <c r="N367" s="219"/>
      <c r="O367" s="219"/>
      <c r="P367" s="219"/>
      <c r="Q367" s="219"/>
      <c r="R367" s="220"/>
      <c r="S367" s="220"/>
      <c r="T367" s="220"/>
      <c r="U367" s="220"/>
      <c r="V367" s="220"/>
      <c r="W367" s="220"/>
      <c r="X367" s="220"/>
      <c r="Y367" s="220"/>
      <c r="Z367" s="210"/>
      <c r="AA367" s="210"/>
      <c r="AB367" s="210"/>
      <c r="AC367" s="210"/>
      <c r="AD367" s="210"/>
      <c r="AE367" s="210"/>
      <c r="AF367" s="210"/>
      <c r="AG367" s="210" t="s">
        <v>176</v>
      </c>
      <c r="AH367" s="210">
        <v>5</v>
      </c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1" x14ac:dyDescent="0.2">
      <c r="A368" s="236">
        <v>121</v>
      </c>
      <c r="B368" s="237" t="s">
        <v>1044</v>
      </c>
      <c r="C368" s="248" t="s">
        <v>1045</v>
      </c>
      <c r="D368" s="238" t="s">
        <v>302</v>
      </c>
      <c r="E368" s="239">
        <v>3</v>
      </c>
      <c r="F368" s="240"/>
      <c r="G368" s="241">
        <f>ROUND(E368*F368,2)</f>
        <v>0</v>
      </c>
      <c r="H368" s="240"/>
      <c r="I368" s="241">
        <f>ROUND(E368*H368,2)</f>
        <v>0</v>
      </c>
      <c r="J368" s="240"/>
      <c r="K368" s="241">
        <f>ROUND(E368*J368,2)</f>
        <v>0</v>
      </c>
      <c r="L368" s="241">
        <v>21</v>
      </c>
      <c r="M368" s="241">
        <f>G368*(1+L368/100)</f>
        <v>0</v>
      </c>
      <c r="N368" s="239">
        <v>2.0000000000000001E-4</v>
      </c>
      <c r="O368" s="239">
        <f>ROUND(E368*N368,2)</f>
        <v>0</v>
      </c>
      <c r="P368" s="239">
        <v>0</v>
      </c>
      <c r="Q368" s="239">
        <f>ROUND(E368*P368,2)</f>
        <v>0</v>
      </c>
      <c r="R368" s="241" t="s">
        <v>905</v>
      </c>
      <c r="S368" s="241" t="s">
        <v>169</v>
      </c>
      <c r="T368" s="242" t="s">
        <v>169</v>
      </c>
      <c r="U368" s="220">
        <v>0.20699999999999999</v>
      </c>
      <c r="V368" s="220">
        <f>ROUND(E368*U368,2)</f>
        <v>0.62</v>
      </c>
      <c r="W368" s="220"/>
      <c r="X368" s="220" t="s">
        <v>170</v>
      </c>
      <c r="Y368" s="220" t="s">
        <v>171</v>
      </c>
      <c r="Z368" s="210"/>
      <c r="AA368" s="210"/>
      <c r="AB368" s="210"/>
      <c r="AC368" s="210"/>
      <c r="AD368" s="210"/>
      <c r="AE368" s="210"/>
      <c r="AF368" s="210"/>
      <c r="AG368" s="210" t="s">
        <v>172</v>
      </c>
      <c r="AH368" s="210"/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2" x14ac:dyDescent="0.2">
      <c r="A369" s="217"/>
      <c r="B369" s="218"/>
      <c r="C369" s="250" t="s">
        <v>76</v>
      </c>
      <c r="D369" s="224"/>
      <c r="E369" s="225">
        <v>3</v>
      </c>
      <c r="F369" s="220"/>
      <c r="G369" s="220"/>
      <c r="H369" s="220"/>
      <c r="I369" s="220"/>
      <c r="J369" s="220"/>
      <c r="K369" s="220"/>
      <c r="L369" s="220"/>
      <c r="M369" s="220"/>
      <c r="N369" s="219"/>
      <c r="O369" s="219"/>
      <c r="P369" s="219"/>
      <c r="Q369" s="219"/>
      <c r="R369" s="220"/>
      <c r="S369" s="220"/>
      <c r="T369" s="220"/>
      <c r="U369" s="220"/>
      <c r="V369" s="220"/>
      <c r="W369" s="220"/>
      <c r="X369" s="220"/>
      <c r="Y369" s="220"/>
      <c r="Z369" s="210"/>
      <c r="AA369" s="210"/>
      <c r="AB369" s="210"/>
      <c r="AC369" s="210"/>
      <c r="AD369" s="210"/>
      <c r="AE369" s="210"/>
      <c r="AF369" s="210"/>
      <c r="AG369" s="210" t="s">
        <v>176</v>
      </c>
      <c r="AH369" s="210">
        <v>0</v>
      </c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1" x14ac:dyDescent="0.2">
      <c r="A370" s="236">
        <v>122</v>
      </c>
      <c r="B370" s="237" t="s">
        <v>1046</v>
      </c>
      <c r="C370" s="248" t="s">
        <v>1047</v>
      </c>
      <c r="D370" s="238" t="s">
        <v>302</v>
      </c>
      <c r="E370" s="239">
        <v>8</v>
      </c>
      <c r="F370" s="240"/>
      <c r="G370" s="241">
        <f>ROUND(E370*F370,2)</f>
        <v>0</v>
      </c>
      <c r="H370" s="240"/>
      <c r="I370" s="241">
        <f>ROUND(E370*H370,2)</f>
        <v>0</v>
      </c>
      <c r="J370" s="240"/>
      <c r="K370" s="241">
        <f>ROUND(E370*J370,2)</f>
        <v>0</v>
      </c>
      <c r="L370" s="241">
        <v>21</v>
      </c>
      <c r="M370" s="241">
        <f>G370*(1+L370/100)</f>
        <v>0</v>
      </c>
      <c r="N370" s="239">
        <v>3.2000000000000003E-4</v>
      </c>
      <c r="O370" s="239">
        <f>ROUND(E370*N370,2)</f>
        <v>0</v>
      </c>
      <c r="P370" s="239">
        <v>0</v>
      </c>
      <c r="Q370" s="239">
        <f>ROUND(E370*P370,2)</f>
        <v>0</v>
      </c>
      <c r="R370" s="241" t="s">
        <v>905</v>
      </c>
      <c r="S370" s="241" t="s">
        <v>169</v>
      </c>
      <c r="T370" s="242" t="s">
        <v>169</v>
      </c>
      <c r="U370" s="220">
        <v>0.22700000000000001</v>
      </c>
      <c r="V370" s="220">
        <f>ROUND(E370*U370,2)</f>
        <v>1.82</v>
      </c>
      <c r="W370" s="220"/>
      <c r="X370" s="220" t="s">
        <v>170</v>
      </c>
      <c r="Y370" s="220" t="s">
        <v>171</v>
      </c>
      <c r="Z370" s="210"/>
      <c r="AA370" s="210"/>
      <c r="AB370" s="210"/>
      <c r="AC370" s="210"/>
      <c r="AD370" s="210"/>
      <c r="AE370" s="210"/>
      <c r="AF370" s="210"/>
      <c r="AG370" s="210" t="s">
        <v>172</v>
      </c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2" x14ac:dyDescent="0.2">
      <c r="A371" s="217"/>
      <c r="B371" s="218"/>
      <c r="C371" s="250" t="s">
        <v>1048</v>
      </c>
      <c r="D371" s="224"/>
      <c r="E371" s="225">
        <v>8</v>
      </c>
      <c r="F371" s="220"/>
      <c r="G371" s="220"/>
      <c r="H371" s="220"/>
      <c r="I371" s="220"/>
      <c r="J371" s="220"/>
      <c r="K371" s="220"/>
      <c r="L371" s="220"/>
      <c r="M371" s="220"/>
      <c r="N371" s="219"/>
      <c r="O371" s="219"/>
      <c r="P371" s="219"/>
      <c r="Q371" s="219"/>
      <c r="R371" s="220"/>
      <c r="S371" s="220"/>
      <c r="T371" s="220"/>
      <c r="U371" s="220"/>
      <c r="V371" s="220"/>
      <c r="W371" s="220"/>
      <c r="X371" s="220"/>
      <c r="Y371" s="220"/>
      <c r="Z371" s="210"/>
      <c r="AA371" s="210"/>
      <c r="AB371" s="210"/>
      <c r="AC371" s="210"/>
      <c r="AD371" s="210"/>
      <c r="AE371" s="210"/>
      <c r="AF371" s="210"/>
      <c r="AG371" s="210" t="s">
        <v>176</v>
      </c>
      <c r="AH371" s="210">
        <v>0</v>
      </c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1" x14ac:dyDescent="0.2">
      <c r="A372" s="236">
        <v>123</v>
      </c>
      <c r="B372" s="237" t="s">
        <v>1049</v>
      </c>
      <c r="C372" s="248" t="s">
        <v>1050</v>
      </c>
      <c r="D372" s="238" t="s">
        <v>302</v>
      </c>
      <c r="E372" s="239">
        <v>4</v>
      </c>
      <c r="F372" s="240"/>
      <c r="G372" s="241">
        <f>ROUND(E372*F372,2)</f>
        <v>0</v>
      </c>
      <c r="H372" s="240"/>
      <c r="I372" s="241">
        <f>ROUND(E372*H372,2)</f>
        <v>0</v>
      </c>
      <c r="J372" s="240"/>
      <c r="K372" s="241">
        <f>ROUND(E372*J372,2)</f>
        <v>0</v>
      </c>
      <c r="L372" s="241">
        <v>21</v>
      </c>
      <c r="M372" s="241">
        <f>G372*(1+L372/100)</f>
        <v>0</v>
      </c>
      <c r="N372" s="239">
        <v>5.1999999999999995E-4</v>
      </c>
      <c r="O372" s="239">
        <f>ROUND(E372*N372,2)</f>
        <v>0</v>
      </c>
      <c r="P372" s="239">
        <v>0</v>
      </c>
      <c r="Q372" s="239">
        <f>ROUND(E372*P372,2)</f>
        <v>0</v>
      </c>
      <c r="R372" s="241" t="s">
        <v>905</v>
      </c>
      <c r="S372" s="241" t="s">
        <v>169</v>
      </c>
      <c r="T372" s="242" t="s">
        <v>169</v>
      </c>
      <c r="U372" s="220">
        <v>0.26900000000000002</v>
      </c>
      <c r="V372" s="220">
        <f>ROUND(E372*U372,2)</f>
        <v>1.08</v>
      </c>
      <c r="W372" s="220"/>
      <c r="X372" s="220" t="s">
        <v>170</v>
      </c>
      <c r="Y372" s="220" t="s">
        <v>171</v>
      </c>
      <c r="Z372" s="210"/>
      <c r="AA372" s="210"/>
      <c r="AB372" s="210"/>
      <c r="AC372" s="210"/>
      <c r="AD372" s="210"/>
      <c r="AE372" s="210"/>
      <c r="AF372" s="210"/>
      <c r="AG372" s="210" t="s">
        <v>172</v>
      </c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2" x14ac:dyDescent="0.2">
      <c r="A373" s="217"/>
      <c r="B373" s="218"/>
      <c r="C373" s="250" t="s">
        <v>336</v>
      </c>
      <c r="D373" s="224"/>
      <c r="E373" s="225">
        <v>4</v>
      </c>
      <c r="F373" s="220"/>
      <c r="G373" s="220"/>
      <c r="H373" s="220"/>
      <c r="I373" s="220"/>
      <c r="J373" s="220"/>
      <c r="K373" s="220"/>
      <c r="L373" s="220"/>
      <c r="M373" s="220"/>
      <c r="N373" s="219"/>
      <c r="O373" s="219"/>
      <c r="P373" s="219"/>
      <c r="Q373" s="219"/>
      <c r="R373" s="220"/>
      <c r="S373" s="220"/>
      <c r="T373" s="220"/>
      <c r="U373" s="220"/>
      <c r="V373" s="220"/>
      <c r="W373" s="220"/>
      <c r="X373" s="220"/>
      <c r="Y373" s="220"/>
      <c r="Z373" s="210"/>
      <c r="AA373" s="210"/>
      <c r="AB373" s="210"/>
      <c r="AC373" s="210"/>
      <c r="AD373" s="210"/>
      <c r="AE373" s="210"/>
      <c r="AF373" s="210"/>
      <c r="AG373" s="210" t="s">
        <v>176</v>
      </c>
      <c r="AH373" s="210">
        <v>0</v>
      </c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1" x14ac:dyDescent="0.2">
      <c r="A374" s="236">
        <v>124</v>
      </c>
      <c r="B374" s="237" t="s">
        <v>1051</v>
      </c>
      <c r="C374" s="248" t="s">
        <v>1052</v>
      </c>
      <c r="D374" s="238" t="s">
        <v>302</v>
      </c>
      <c r="E374" s="239">
        <v>1</v>
      </c>
      <c r="F374" s="240"/>
      <c r="G374" s="241">
        <f>ROUND(E374*F374,2)</f>
        <v>0</v>
      </c>
      <c r="H374" s="240"/>
      <c r="I374" s="241">
        <f>ROUND(E374*H374,2)</f>
        <v>0</v>
      </c>
      <c r="J374" s="240"/>
      <c r="K374" s="241">
        <f>ROUND(E374*J374,2)</f>
        <v>0</v>
      </c>
      <c r="L374" s="241">
        <v>21</v>
      </c>
      <c r="M374" s="241">
        <f>G374*(1+L374/100)</f>
        <v>0</v>
      </c>
      <c r="N374" s="239">
        <v>7.6999999999999996E-4</v>
      </c>
      <c r="O374" s="239">
        <f>ROUND(E374*N374,2)</f>
        <v>0</v>
      </c>
      <c r="P374" s="239">
        <v>0</v>
      </c>
      <c r="Q374" s="239">
        <f>ROUND(E374*P374,2)</f>
        <v>0</v>
      </c>
      <c r="R374" s="241" t="s">
        <v>905</v>
      </c>
      <c r="S374" s="241" t="s">
        <v>169</v>
      </c>
      <c r="T374" s="242" t="s">
        <v>169</v>
      </c>
      <c r="U374" s="220">
        <v>0.35099999999999998</v>
      </c>
      <c r="V374" s="220">
        <f>ROUND(E374*U374,2)</f>
        <v>0.35</v>
      </c>
      <c r="W374" s="220"/>
      <c r="X374" s="220" t="s">
        <v>170</v>
      </c>
      <c r="Y374" s="220" t="s">
        <v>171</v>
      </c>
      <c r="Z374" s="210"/>
      <c r="AA374" s="210"/>
      <c r="AB374" s="210"/>
      <c r="AC374" s="210"/>
      <c r="AD374" s="210"/>
      <c r="AE374" s="210"/>
      <c r="AF374" s="210"/>
      <c r="AG374" s="210" t="s">
        <v>172</v>
      </c>
      <c r="AH374" s="210"/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2" x14ac:dyDescent="0.2">
      <c r="A375" s="217"/>
      <c r="B375" s="218"/>
      <c r="C375" s="250" t="s">
        <v>70</v>
      </c>
      <c r="D375" s="224"/>
      <c r="E375" s="225">
        <v>1</v>
      </c>
      <c r="F375" s="220"/>
      <c r="G375" s="220"/>
      <c r="H375" s="220"/>
      <c r="I375" s="220"/>
      <c r="J375" s="220"/>
      <c r="K375" s="220"/>
      <c r="L375" s="220"/>
      <c r="M375" s="220"/>
      <c r="N375" s="219"/>
      <c r="O375" s="219"/>
      <c r="P375" s="219"/>
      <c r="Q375" s="219"/>
      <c r="R375" s="220"/>
      <c r="S375" s="220"/>
      <c r="T375" s="220"/>
      <c r="U375" s="220"/>
      <c r="V375" s="220"/>
      <c r="W375" s="220"/>
      <c r="X375" s="220"/>
      <c r="Y375" s="220"/>
      <c r="Z375" s="210"/>
      <c r="AA375" s="210"/>
      <c r="AB375" s="210"/>
      <c r="AC375" s="210"/>
      <c r="AD375" s="210"/>
      <c r="AE375" s="210"/>
      <c r="AF375" s="210"/>
      <c r="AG375" s="210" t="s">
        <v>176</v>
      </c>
      <c r="AH375" s="210">
        <v>0</v>
      </c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1" x14ac:dyDescent="0.2">
      <c r="A376" s="236">
        <v>125</v>
      </c>
      <c r="B376" s="237" t="s">
        <v>1053</v>
      </c>
      <c r="C376" s="248" t="s">
        <v>1054</v>
      </c>
      <c r="D376" s="238" t="s">
        <v>302</v>
      </c>
      <c r="E376" s="239">
        <v>5</v>
      </c>
      <c r="F376" s="240"/>
      <c r="G376" s="241">
        <f>ROUND(E376*F376,2)</f>
        <v>0</v>
      </c>
      <c r="H376" s="240"/>
      <c r="I376" s="241">
        <f>ROUND(E376*H376,2)</f>
        <v>0</v>
      </c>
      <c r="J376" s="240"/>
      <c r="K376" s="241">
        <f>ROUND(E376*J376,2)</f>
        <v>0</v>
      </c>
      <c r="L376" s="241">
        <v>21</v>
      </c>
      <c r="M376" s="241">
        <f>G376*(1+L376/100)</f>
        <v>0</v>
      </c>
      <c r="N376" s="239">
        <v>1.24E-3</v>
      </c>
      <c r="O376" s="239">
        <f>ROUND(E376*N376,2)</f>
        <v>0.01</v>
      </c>
      <c r="P376" s="239">
        <v>0</v>
      </c>
      <c r="Q376" s="239">
        <f>ROUND(E376*P376,2)</f>
        <v>0</v>
      </c>
      <c r="R376" s="241" t="s">
        <v>905</v>
      </c>
      <c r="S376" s="241" t="s">
        <v>169</v>
      </c>
      <c r="T376" s="242" t="s">
        <v>169</v>
      </c>
      <c r="U376" s="220">
        <v>0.42399999999999999</v>
      </c>
      <c r="V376" s="220">
        <f>ROUND(E376*U376,2)</f>
        <v>2.12</v>
      </c>
      <c r="W376" s="220"/>
      <c r="X376" s="220" t="s">
        <v>170</v>
      </c>
      <c r="Y376" s="220" t="s">
        <v>171</v>
      </c>
      <c r="Z376" s="210"/>
      <c r="AA376" s="210"/>
      <c r="AB376" s="210"/>
      <c r="AC376" s="210"/>
      <c r="AD376" s="210"/>
      <c r="AE376" s="210"/>
      <c r="AF376" s="210"/>
      <c r="AG376" s="210" t="s">
        <v>172</v>
      </c>
      <c r="AH376" s="210"/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2" x14ac:dyDescent="0.2">
      <c r="A377" s="217"/>
      <c r="B377" s="218"/>
      <c r="C377" s="250" t="s">
        <v>78</v>
      </c>
      <c r="D377" s="224"/>
      <c r="E377" s="225">
        <v>5</v>
      </c>
      <c r="F377" s="220"/>
      <c r="G377" s="220"/>
      <c r="H377" s="220"/>
      <c r="I377" s="220"/>
      <c r="J377" s="220"/>
      <c r="K377" s="220"/>
      <c r="L377" s="220"/>
      <c r="M377" s="220"/>
      <c r="N377" s="219"/>
      <c r="O377" s="219"/>
      <c r="P377" s="219"/>
      <c r="Q377" s="219"/>
      <c r="R377" s="220"/>
      <c r="S377" s="220"/>
      <c r="T377" s="220"/>
      <c r="U377" s="220"/>
      <c r="V377" s="220"/>
      <c r="W377" s="220"/>
      <c r="X377" s="220"/>
      <c r="Y377" s="220"/>
      <c r="Z377" s="210"/>
      <c r="AA377" s="210"/>
      <c r="AB377" s="210"/>
      <c r="AC377" s="210"/>
      <c r="AD377" s="210"/>
      <c r="AE377" s="210"/>
      <c r="AF377" s="210"/>
      <c r="AG377" s="210" t="s">
        <v>176</v>
      </c>
      <c r="AH377" s="210">
        <v>0</v>
      </c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1" x14ac:dyDescent="0.2">
      <c r="A378" s="236">
        <v>126</v>
      </c>
      <c r="B378" s="237" t="s">
        <v>1055</v>
      </c>
      <c r="C378" s="248" t="s">
        <v>1056</v>
      </c>
      <c r="D378" s="238" t="s">
        <v>302</v>
      </c>
      <c r="E378" s="239">
        <v>2</v>
      </c>
      <c r="F378" s="240"/>
      <c r="G378" s="241">
        <f>ROUND(E378*F378,2)</f>
        <v>0</v>
      </c>
      <c r="H378" s="240"/>
      <c r="I378" s="241">
        <f>ROUND(E378*H378,2)</f>
        <v>0</v>
      </c>
      <c r="J378" s="240"/>
      <c r="K378" s="241">
        <f>ROUND(E378*J378,2)</f>
        <v>0</v>
      </c>
      <c r="L378" s="241">
        <v>21</v>
      </c>
      <c r="M378" s="241">
        <f>G378*(1+L378/100)</f>
        <v>0</v>
      </c>
      <c r="N378" s="239">
        <v>3.6999999999999999E-4</v>
      </c>
      <c r="O378" s="239">
        <f>ROUND(E378*N378,2)</f>
        <v>0</v>
      </c>
      <c r="P378" s="239">
        <v>0</v>
      </c>
      <c r="Q378" s="239">
        <f>ROUND(E378*P378,2)</f>
        <v>0</v>
      </c>
      <c r="R378" s="241" t="s">
        <v>905</v>
      </c>
      <c r="S378" s="241" t="s">
        <v>169</v>
      </c>
      <c r="T378" s="242" t="s">
        <v>169</v>
      </c>
      <c r="U378" s="220">
        <v>0.22700000000000001</v>
      </c>
      <c r="V378" s="220">
        <f>ROUND(E378*U378,2)</f>
        <v>0.45</v>
      </c>
      <c r="W378" s="220"/>
      <c r="X378" s="220" t="s">
        <v>170</v>
      </c>
      <c r="Y378" s="220" t="s">
        <v>171</v>
      </c>
      <c r="Z378" s="210"/>
      <c r="AA378" s="210"/>
      <c r="AB378" s="210"/>
      <c r="AC378" s="210"/>
      <c r="AD378" s="210"/>
      <c r="AE378" s="210"/>
      <c r="AF378" s="210"/>
      <c r="AG378" s="210" t="s">
        <v>172</v>
      </c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2" x14ac:dyDescent="0.2">
      <c r="A379" s="217"/>
      <c r="B379" s="218"/>
      <c r="C379" s="250" t="s">
        <v>74</v>
      </c>
      <c r="D379" s="224"/>
      <c r="E379" s="225">
        <v>2</v>
      </c>
      <c r="F379" s="220"/>
      <c r="G379" s="220"/>
      <c r="H379" s="220"/>
      <c r="I379" s="220"/>
      <c r="J379" s="220"/>
      <c r="K379" s="220"/>
      <c r="L379" s="220"/>
      <c r="M379" s="220"/>
      <c r="N379" s="219"/>
      <c r="O379" s="219"/>
      <c r="P379" s="219"/>
      <c r="Q379" s="219"/>
      <c r="R379" s="220"/>
      <c r="S379" s="220"/>
      <c r="T379" s="220"/>
      <c r="U379" s="220"/>
      <c r="V379" s="220"/>
      <c r="W379" s="220"/>
      <c r="X379" s="220"/>
      <c r="Y379" s="220"/>
      <c r="Z379" s="210"/>
      <c r="AA379" s="210"/>
      <c r="AB379" s="210"/>
      <c r="AC379" s="210"/>
      <c r="AD379" s="210"/>
      <c r="AE379" s="210"/>
      <c r="AF379" s="210"/>
      <c r="AG379" s="210" t="s">
        <v>176</v>
      </c>
      <c r="AH379" s="210">
        <v>0</v>
      </c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1" x14ac:dyDescent="0.2">
      <c r="A380" s="236">
        <v>127</v>
      </c>
      <c r="B380" s="237" t="s">
        <v>1057</v>
      </c>
      <c r="C380" s="248" t="s">
        <v>1058</v>
      </c>
      <c r="D380" s="238" t="s">
        <v>302</v>
      </c>
      <c r="E380" s="239">
        <v>1</v>
      </c>
      <c r="F380" s="240"/>
      <c r="G380" s="241">
        <f>ROUND(E380*F380,2)</f>
        <v>0</v>
      </c>
      <c r="H380" s="240"/>
      <c r="I380" s="241">
        <f>ROUND(E380*H380,2)</f>
        <v>0</v>
      </c>
      <c r="J380" s="240"/>
      <c r="K380" s="241">
        <f>ROUND(E380*J380,2)</f>
        <v>0</v>
      </c>
      <c r="L380" s="241">
        <v>21</v>
      </c>
      <c r="M380" s="241">
        <f>G380*(1+L380/100)</f>
        <v>0</v>
      </c>
      <c r="N380" s="239">
        <v>4.8000000000000001E-4</v>
      </c>
      <c r="O380" s="239">
        <f>ROUND(E380*N380,2)</f>
        <v>0</v>
      </c>
      <c r="P380" s="239">
        <v>0</v>
      </c>
      <c r="Q380" s="239">
        <f>ROUND(E380*P380,2)</f>
        <v>0</v>
      </c>
      <c r="R380" s="241" t="s">
        <v>905</v>
      </c>
      <c r="S380" s="241" t="s">
        <v>169</v>
      </c>
      <c r="T380" s="242" t="s">
        <v>169</v>
      </c>
      <c r="U380" s="220">
        <v>0.26900000000000002</v>
      </c>
      <c r="V380" s="220">
        <f>ROUND(E380*U380,2)</f>
        <v>0.27</v>
      </c>
      <c r="W380" s="220"/>
      <c r="X380" s="220" t="s">
        <v>170</v>
      </c>
      <c r="Y380" s="220" t="s">
        <v>171</v>
      </c>
      <c r="Z380" s="210"/>
      <c r="AA380" s="210"/>
      <c r="AB380" s="210"/>
      <c r="AC380" s="210"/>
      <c r="AD380" s="210"/>
      <c r="AE380" s="210"/>
      <c r="AF380" s="210"/>
      <c r="AG380" s="210" t="s">
        <v>172</v>
      </c>
      <c r="AH380" s="210"/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2" x14ac:dyDescent="0.2">
      <c r="A381" s="217"/>
      <c r="B381" s="218"/>
      <c r="C381" s="250" t="s">
        <v>70</v>
      </c>
      <c r="D381" s="224"/>
      <c r="E381" s="225">
        <v>1</v>
      </c>
      <c r="F381" s="220"/>
      <c r="G381" s="220"/>
      <c r="H381" s="220"/>
      <c r="I381" s="220"/>
      <c r="J381" s="220"/>
      <c r="K381" s="220"/>
      <c r="L381" s="220"/>
      <c r="M381" s="220"/>
      <c r="N381" s="219"/>
      <c r="O381" s="219"/>
      <c r="P381" s="219"/>
      <c r="Q381" s="219"/>
      <c r="R381" s="220"/>
      <c r="S381" s="220"/>
      <c r="T381" s="220"/>
      <c r="U381" s="220"/>
      <c r="V381" s="220"/>
      <c r="W381" s="220"/>
      <c r="X381" s="220"/>
      <c r="Y381" s="220"/>
      <c r="Z381" s="210"/>
      <c r="AA381" s="210"/>
      <c r="AB381" s="210"/>
      <c r="AC381" s="210"/>
      <c r="AD381" s="210"/>
      <c r="AE381" s="210"/>
      <c r="AF381" s="210"/>
      <c r="AG381" s="210" t="s">
        <v>176</v>
      </c>
      <c r="AH381" s="210">
        <v>0</v>
      </c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1" x14ac:dyDescent="0.2">
      <c r="A382" s="236">
        <v>128</v>
      </c>
      <c r="B382" s="237" t="s">
        <v>1059</v>
      </c>
      <c r="C382" s="248" t="s">
        <v>1060</v>
      </c>
      <c r="D382" s="238" t="s">
        <v>302</v>
      </c>
      <c r="E382" s="239">
        <v>1</v>
      </c>
      <c r="F382" s="240"/>
      <c r="G382" s="241">
        <f>ROUND(E382*F382,2)</f>
        <v>0</v>
      </c>
      <c r="H382" s="240"/>
      <c r="I382" s="241">
        <f>ROUND(E382*H382,2)</f>
        <v>0</v>
      </c>
      <c r="J382" s="240"/>
      <c r="K382" s="241">
        <f>ROUND(E382*J382,2)</f>
        <v>0</v>
      </c>
      <c r="L382" s="241">
        <v>21</v>
      </c>
      <c r="M382" s="241">
        <f>G382*(1+L382/100)</f>
        <v>0</v>
      </c>
      <c r="N382" s="239">
        <v>9.2000000000000003E-4</v>
      </c>
      <c r="O382" s="239">
        <f>ROUND(E382*N382,2)</f>
        <v>0</v>
      </c>
      <c r="P382" s="239">
        <v>0</v>
      </c>
      <c r="Q382" s="239">
        <f>ROUND(E382*P382,2)</f>
        <v>0</v>
      </c>
      <c r="R382" s="241" t="s">
        <v>905</v>
      </c>
      <c r="S382" s="241" t="s">
        <v>169</v>
      </c>
      <c r="T382" s="242" t="s">
        <v>169</v>
      </c>
      <c r="U382" s="220">
        <v>0.35099999999999998</v>
      </c>
      <c r="V382" s="220">
        <f>ROUND(E382*U382,2)</f>
        <v>0.35</v>
      </c>
      <c r="W382" s="220"/>
      <c r="X382" s="220" t="s">
        <v>170</v>
      </c>
      <c r="Y382" s="220" t="s">
        <v>171</v>
      </c>
      <c r="Z382" s="210"/>
      <c r="AA382" s="210"/>
      <c r="AB382" s="210"/>
      <c r="AC382" s="210"/>
      <c r="AD382" s="210"/>
      <c r="AE382" s="210"/>
      <c r="AF382" s="210"/>
      <c r="AG382" s="210" t="s">
        <v>172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2" x14ac:dyDescent="0.2">
      <c r="A383" s="217"/>
      <c r="B383" s="218"/>
      <c r="C383" s="250" t="s">
        <v>70</v>
      </c>
      <c r="D383" s="224"/>
      <c r="E383" s="225">
        <v>1</v>
      </c>
      <c r="F383" s="220"/>
      <c r="G383" s="220"/>
      <c r="H383" s="220"/>
      <c r="I383" s="220"/>
      <c r="J383" s="220"/>
      <c r="K383" s="220"/>
      <c r="L383" s="220"/>
      <c r="M383" s="220"/>
      <c r="N383" s="219"/>
      <c r="O383" s="219"/>
      <c r="P383" s="219"/>
      <c r="Q383" s="219"/>
      <c r="R383" s="220"/>
      <c r="S383" s="220"/>
      <c r="T383" s="220"/>
      <c r="U383" s="220"/>
      <c r="V383" s="220"/>
      <c r="W383" s="220"/>
      <c r="X383" s="220"/>
      <c r="Y383" s="220"/>
      <c r="Z383" s="210"/>
      <c r="AA383" s="210"/>
      <c r="AB383" s="210"/>
      <c r="AC383" s="210"/>
      <c r="AD383" s="210"/>
      <c r="AE383" s="210"/>
      <c r="AF383" s="210"/>
      <c r="AG383" s="210" t="s">
        <v>176</v>
      </c>
      <c r="AH383" s="210">
        <v>0</v>
      </c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outlineLevel="1" x14ac:dyDescent="0.2">
      <c r="A384" s="236">
        <v>129</v>
      </c>
      <c r="B384" s="237" t="s">
        <v>1061</v>
      </c>
      <c r="C384" s="248" t="s">
        <v>1062</v>
      </c>
      <c r="D384" s="238" t="s">
        <v>302</v>
      </c>
      <c r="E384" s="239">
        <v>1</v>
      </c>
      <c r="F384" s="240"/>
      <c r="G384" s="241">
        <f>ROUND(E384*F384,2)</f>
        <v>0</v>
      </c>
      <c r="H384" s="240"/>
      <c r="I384" s="241">
        <f>ROUND(E384*H384,2)</f>
        <v>0</v>
      </c>
      <c r="J384" s="240"/>
      <c r="K384" s="241">
        <f>ROUND(E384*J384,2)</f>
        <v>0</v>
      </c>
      <c r="L384" s="241">
        <v>21</v>
      </c>
      <c r="M384" s="241">
        <f>G384*(1+L384/100)</f>
        <v>0</v>
      </c>
      <c r="N384" s="239">
        <v>1.32E-3</v>
      </c>
      <c r="O384" s="239">
        <f>ROUND(E384*N384,2)</f>
        <v>0</v>
      </c>
      <c r="P384" s="239">
        <v>0</v>
      </c>
      <c r="Q384" s="239">
        <f>ROUND(E384*P384,2)</f>
        <v>0</v>
      </c>
      <c r="R384" s="241" t="s">
        <v>905</v>
      </c>
      <c r="S384" s="241" t="s">
        <v>169</v>
      </c>
      <c r="T384" s="242" t="s">
        <v>169</v>
      </c>
      <c r="U384" s="220">
        <v>0.42399999999999999</v>
      </c>
      <c r="V384" s="220">
        <f>ROUND(E384*U384,2)</f>
        <v>0.42</v>
      </c>
      <c r="W384" s="220"/>
      <c r="X384" s="220" t="s">
        <v>170</v>
      </c>
      <c r="Y384" s="220" t="s">
        <v>171</v>
      </c>
      <c r="Z384" s="210"/>
      <c r="AA384" s="210"/>
      <c r="AB384" s="210"/>
      <c r="AC384" s="210"/>
      <c r="AD384" s="210"/>
      <c r="AE384" s="210"/>
      <c r="AF384" s="210"/>
      <c r="AG384" s="210" t="s">
        <v>172</v>
      </c>
      <c r="AH384" s="210"/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2" x14ac:dyDescent="0.2">
      <c r="A385" s="217"/>
      <c r="B385" s="218"/>
      <c r="C385" s="250" t="s">
        <v>70</v>
      </c>
      <c r="D385" s="224"/>
      <c r="E385" s="225">
        <v>1</v>
      </c>
      <c r="F385" s="220"/>
      <c r="G385" s="220"/>
      <c r="H385" s="220"/>
      <c r="I385" s="220"/>
      <c r="J385" s="220"/>
      <c r="K385" s="220"/>
      <c r="L385" s="220"/>
      <c r="M385" s="220"/>
      <c r="N385" s="219"/>
      <c r="O385" s="219"/>
      <c r="P385" s="219"/>
      <c r="Q385" s="219"/>
      <c r="R385" s="220"/>
      <c r="S385" s="220"/>
      <c r="T385" s="220"/>
      <c r="U385" s="220"/>
      <c r="V385" s="220"/>
      <c r="W385" s="220"/>
      <c r="X385" s="220"/>
      <c r="Y385" s="220"/>
      <c r="Z385" s="210"/>
      <c r="AA385" s="210"/>
      <c r="AB385" s="210"/>
      <c r="AC385" s="210"/>
      <c r="AD385" s="210"/>
      <c r="AE385" s="210"/>
      <c r="AF385" s="210"/>
      <c r="AG385" s="210" t="s">
        <v>176</v>
      </c>
      <c r="AH385" s="210">
        <v>0</v>
      </c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1" x14ac:dyDescent="0.2">
      <c r="A386" s="236">
        <v>130</v>
      </c>
      <c r="B386" s="237" t="s">
        <v>1063</v>
      </c>
      <c r="C386" s="248" t="s">
        <v>1064</v>
      </c>
      <c r="D386" s="238" t="s">
        <v>302</v>
      </c>
      <c r="E386" s="239">
        <v>2</v>
      </c>
      <c r="F386" s="240"/>
      <c r="G386" s="241">
        <f>ROUND(E386*F386,2)</f>
        <v>0</v>
      </c>
      <c r="H386" s="240"/>
      <c r="I386" s="241">
        <f>ROUND(E386*H386,2)</f>
        <v>0</v>
      </c>
      <c r="J386" s="240"/>
      <c r="K386" s="241">
        <f>ROUND(E386*J386,2)</f>
        <v>0</v>
      </c>
      <c r="L386" s="241">
        <v>21</v>
      </c>
      <c r="M386" s="241">
        <f>G386*(1+L386/100)</f>
        <v>0</v>
      </c>
      <c r="N386" s="239">
        <v>6.9999999999999999E-4</v>
      </c>
      <c r="O386" s="239">
        <f>ROUND(E386*N386,2)</f>
        <v>0</v>
      </c>
      <c r="P386" s="239">
        <v>0</v>
      </c>
      <c r="Q386" s="239">
        <f>ROUND(E386*P386,2)</f>
        <v>0</v>
      </c>
      <c r="R386" s="241" t="s">
        <v>905</v>
      </c>
      <c r="S386" s="241" t="s">
        <v>169</v>
      </c>
      <c r="T386" s="242" t="s">
        <v>169</v>
      </c>
      <c r="U386" s="220">
        <v>8.2000000000000003E-2</v>
      </c>
      <c r="V386" s="220">
        <f>ROUND(E386*U386,2)</f>
        <v>0.16</v>
      </c>
      <c r="W386" s="220"/>
      <c r="X386" s="220" t="s">
        <v>170</v>
      </c>
      <c r="Y386" s="220" t="s">
        <v>171</v>
      </c>
      <c r="Z386" s="210"/>
      <c r="AA386" s="210"/>
      <c r="AB386" s="210"/>
      <c r="AC386" s="210"/>
      <c r="AD386" s="210"/>
      <c r="AE386" s="210"/>
      <c r="AF386" s="210"/>
      <c r="AG386" s="210" t="s">
        <v>172</v>
      </c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2" x14ac:dyDescent="0.2">
      <c r="A387" s="217"/>
      <c r="B387" s="218"/>
      <c r="C387" s="250" t="s">
        <v>74</v>
      </c>
      <c r="D387" s="224"/>
      <c r="E387" s="225">
        <v>2</v>
      </c>
      <c r="F387" s="220"/>
      <c r="G387" s="220"/>
      <c r="H387" s="220"/>
      <c r="I387" s="220"/>
      <c r="J387" s="220"/>
      <c r="K387" s="220"/>
      <c r="L387" s="220"/>
      <c r="M387" s="220"/>
      <c r="N387" s="219"/>
      <c r="O387" s="219"/>
      <c r="P387" s="219"/>
      <c r="Q387" s="219"/>
      <c r="R387" s="220"/>
      <c r="S387" s="220"/>
      <c r="T387" s="220"/>
      <c r="U387" s="220"/>
      <c r="V387" s="220"/>
      <c r="W387" s="220"/>
      <c r="X387" s="220"/>
      <c r="Y387" s="220"/>
      <c r="Z387" s="210"/>
      <c r="AA387" s="210"/>
      <c r="AB387" s="210"/>
      <c r="AC387" s="210"/>
      <c r="AD387" s="210"/>
      <c r="AE387" s="210"/>
      <c r="AF387" s="210"/>
      <c r="AG387" s="210" t="s">
        <v>176</v>
      </c>
      <c r="AH387" s="210">
        <v>0</v>
      </c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1" x14ac:dyDescent="0.2">
      <c r="A388" s="236">
        <v>131</v>
      </c>
      <c r="B388" s="237" t="s">
        <v>1065</v>
      </c>
      <c r="C388" s="248" t="s">
        <v>1066</v>
      </c>
      <c r="D388" s="238" t="s">
        <v>302</v>
      </c>
      <c r="E388" s="239">
        <v>8</v>
      </c>
      <c r="F388" s="240"/>
      <c r="G388" s="241">
        <f>ROUND(E388*F388,2)</f>
        <v>0</v>
      </c>
      <c r="H388" s="240"/>
      <c r="I388" s="241">
        <f>ROUND(E388*H388,2)</f>
        <v>0</v>
      </c>
      <c r="J388" s="240"/>
      <c r="K388" s="241">
        <f>ROUND(E388*J388,2)</f>
        <v>0</v>
      </c>
      <c r="L388" s="241">
        <v>21</v>
      </c>
      <c r="M388" s="241">
        <f>G388*(1+L388/100)</f>
        <v>0</v>
      </c>
      <c r="N388" s="239">
        <v>0</v>
      </c>
      <c r="O388" s="239">
        <f>ROUND(E388*N388,2)</f>
        <v>0</v>
      </c>
      <c r="P388" s="239">
        <v>0</v>
      </c>
      <c r="Q388" s="239">
        <f>ROUND(E388*P388,2)</f>
        <v>0</v>
      </c>
      <c r="R388" s="241" t="s">
        <v>905</v>
      </c>
      <c r="S388" s="241" t="s">
        <v>169</v>
      </c>
      <c r="T388" s="242" t="s">
        <v>169</v>
      </c>
      <c r="U388" s="220">
        <v>9.2999999999999999E-2</v>
      </c>
      <c r="V388" s="220">
        <f>ROUND(E388*U388,2)</f>
        <v>0.74</v>
      </c>
      <c r="W388" s="220"/>
      <c r="X388" s="220" t="s">
        <v>170</v>
      </c>
      <c r="Y388" s="220" t="s">
        <v>171</v>
      </c>
      <c r="Z388" s="210"/>
      <c r="AA388" s="210"/>
      <c r="AB388" s="210"/>
      <c r="AC388" s="210"/>
      <c r="AD388" s="210"/>
      <c r="AE388" s="210"/>
      <c r="AF388" s="210"/>
      <c r="AG388" s="210" t="s">
        <v>172</v>
      </c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2" x14ac:dyDescent="0.2">
      <c r="A389" s="217"/>
      <c r="B389" s="218"/>
      <c r="C389" s="250" t="s">
        <v>1067</v>
      </c>
      <c r="D389" s="224"/>
      <c r="E389" s="225">
        <v>6</v>
      </c>
      <c r="F389" s="220"/>
      <c r="G389" s="220"/>
      <c r="H389" s="220"/>
      <c r="I389" s="220"/>
      <c r="J389" s="220"/>
      <c r="K389" s="220"/>
      <c r="L389" s="220"/>
      <c r="M389" s="220"/>
      <c r="N389" s="219"/>
      <c r="O389" s="219"/>
      <c r="P389" s="219"/>
      <c r="Q389" s="219"/>
      <c r="R389" s="220"/>
      <c r="S389" s="220"/>
      <c r="T389" s="220"/>
      <c r="U389" s="220"/>
      <c r="V389" s="220"/>
      <c r="W389" s="220"/>
      <c r="X389" s="220"/>
      <c r="Y389" s="220"/>
      <c r="Z389" s="210"/>
      <c r="AA389" s="210"/>
      <c r="AB389" s="210"/>
      <c r="AC389" s="210"/>
      <c r="AD389" s="210"/>
      <c r="AE389" s="210"/>
      <c r="AF389" s="210"/>
      <c r="AG389" s="210" t="s">
        <v>176</v>
      </c>
      <c r="AH389" s="210">
        <v>5</v>
      </c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3" x14ac:dyDescent="0.2">
      <c r="A390" s="217"/>
      <c r="B390" s="218"/>
      <c r="C390" s="250" t="s">
        <v>74</v>
      </c>
      <c r="D390" s="224"/>
      <c r="E390" s="225">
        <v>2</v>
      </c>
      <c r="F390" s="220"/>
      <c r="G390" s="220"/>
      <c r="H390" s="220"/>
      <c r="I390" s="220"/>
      <c r="J390" s="220"/>
      <c r="K390" s="220"/>
      <c r="L390" s="220"/>
      <c r="M390" s="220"/>
      <c r="N390" s="219"/>
      <c r="O390" s="219"/>
      <c r="P390" s="219"/>
      <c r="Q390" s="219"/>
      <c r="R390" s="220"/>
      <c r="S390" s="220"/>
      <c r="T390" s="220"/>
      <c r="U390" s="220"/>
      <c r="V390" s="220"/>
      <c r="W390" s="220"/>
      <c r="X390" s="220"/>
      <c r="Y390" s="220"/>
      <c r="Z390" s="210"/>
      <c r="AA390" s="210"/>
      <c r="AB390" s="210"/>
      <c r="AC390" s="210"/>
      <c r="AD390" s="210"/>
      <c r="AE390" s="210"/>
      <c r="AF390" s="210"/>
      <c r="AG390" s="210" t="s">
        <v>176</v>
      </c>
      <c r="AH390" s="210">
        <v>0</v>
      </c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1" x14ac:dyDescent="0.2">
      <c r="A391" s="236">
        <v>132</v>
      </c>
      <c r="B391" s="237" t="s">
        <v>1068</v>
      </c>
      <c r="C391" s="248" t="s">
        <v>1069</v>
      </c>
      <c r="D391" s="238" t="s">
        <v>302</v>
      </c>
      <c r="E391" s="239">
        <v>8</v>
      </c>
      <c r="F391" s="240"/>
      <c r="G391" s="241">
        <f>ROUND(E391*F391,2)</f>
        <v>0</v>
      </c>
      <c r="H391" s="240"/>
      <c r="I391" s="241">
        <f>ROUND(E391*H391,2)</f>
        <v>0</v>
      </c>
      <c r="J391" s="240"/>
      <c r="K391" s="241">
        <f>ROUND(E391*J391,2)</f>
        <v>0</v>
      </c>
      <c r="L391" s="241">
        <v>21</v>
      </c>
      <c r="M391" s="241">
        <f>G391*(1+L391/100)</f>
        <v>0</v>
      </c>
      <c r="N391" s="239">
        <v>1.1999999999999999E-3</v>
      </c>
      <c r="O391" s="239">
        <f>ROUND(E391*N391,2)</f>
        <v>0.01</v>
      </c>
      <c r="P391" s="239">
        <v>0</v>
      </c>
      <c r="Q391" s="239">
        <f>ROUND(E391*P391,2)</f>
        <v>0</v>
      </c>
      <c r="R391" s="241" t="s">
        <v>905</v>
      </c>
      <c r="S391" s="241" t="s">
        <v>169</v>
      </c>
      <c r="T391" s="242" t="s">
        <v>169</v>
      </c>
      <c r="U391" s="220">
        <v>0.10299999999999999</v>
      </c>
      <c r="V391" s="220">
        <f>ROUND(E391*U391,2)</f>
        <v>0.82</v>
      </c>
      <c r="W391" s="220"/>
      <c r="X391" s="220" t="s">
        <v>170</v>
      </c>
      <c r="Y391" s="220" t="s">
        <v>171</v>
      </c>
      <c r="Z391" s="210"/>
      <c r="AA391" s="210"/>
      <c r="AB391" s="210"/>
      <c r="AC391" s="210"/>
      <c r="AD391" s="210"/>
      <c r="AE391" s="210"/>
      <c r="AF391" s="210"/>
      <c r="AG391" s="210" t="s">
        <v>172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2" x14ac:dyDescent="0.2">
      <c r="A392" s="217"/>
      <c r="B392" s="218"/>
      <c r="C392" s="250" t="s">
        <v>1070</v>
      </c>
      <c r="D392" s="224"/>
      <c r="E392" s="225">
        <v>3</v>
      </c>
      <c r="F392" s="220"/>
      <c r="G392" s="220"/>
      <c r="H392" s="220"/>
      <c r="I392" s="220"/>
      <c r="J392" s="220"/>
      <c r="K392" s="220"/>
      <c r="L392" s="220"/>
      <c r="M392" s="220"/>
      <c r="N392" s="219"/>
      <c r="O392" s="219"/>
      <c r="P392" s="219"/>
      <c r="Q392" s="219"/>
      <c r="R392" s="220"/>
      <c r="S392" s="220"/>
      <c r="T392" s="220"/>
      <c r="U392" s="220"/>
      <c r="V392" s="220"/>
      <c r="W392" s="220"/>
      <c r="X392" s="220"/>
      <c r="Y392" s="220"/>
      <c r="Z392" s="210"/>
      <c r="AA392" s="210"/>
      <c r="AB392" s="210"/>
      <c r="AC392" s="210"/>
      <c r="AD392" s="210"/>
      <c r="AE392" s="210"/>
      <c r="AF392" s="210"/>
      <c r="AG392" s="210" t="s">
        <v>176</v>
      </c>
      <c r="AH392" s="210">
        <v>5</v>
      </c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3" x14ac:dyDescent="0.2">
      <c r="A393" s="217"/>
      <c r="B393" s="218"/>
      <c r="C393" s="250" t="s">
        <v>1071</v>
      </c>
      <c r="D393" s="224"/>
      <c r="E393" s="225">
        <v>3</v>
      </c>
      <c r="F393" s="220"/>
      <c r="G393" s="220"/>
      <c r="H393" s="220"/>
      <c r="I393" s="220"/>
      <c r="J393" s="220"/>
      <c r="K393" s="220"/>
      <c r="L393" s="220"/>
      <c r="M393" s="220"/>
      <c r="N393" s="219"/>
      <c r="O393" s="219"/>
      <c r="P393" s="219"/>
      <c r="Q393" s="219"/>
      <c r="R393" s="220"/>
      <c r="S393" s="220"/>
      <c r="T393" s="220"/>
      <c r="U393" s="220"/>
      <c r="V393" s="220"/>
      <c r="W393" s="220"/>
      <c r="X393" s="220"/>
      <c r="Y393" s="220"/>
      <c r="Z393" s="210"/>
      <c r="AA393" s="210"/>
      <c r="AB393" s="210"/>
      <c r="AC393" s="210"/>
      <c r="AD393" s="210"/>
      <c r="AE393" s="210"/>
      <c r="AF393" s="210"/>
      <c r="AG393" s="210" t="s">
        <v>176</v>
      </c>
      <c r="AH393" s="210">
        <v>5</v>
      </c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3" x14ac:dyDescent="0.2">
      <c r="A394" s="217"/>
      <c r="B394" s="218"/>
      <c r="C394" s="250" t="s">
        <v>74</v>
      </c>
      <c r="D394" s="224"/>
      <c r="E394" s="225">
        <v>2</v>
      </c>
      <c r="F394" s="220"/>
      <c r="G394" s="220"/>
      <c r="H394" s="220"/>
      <c r="I394" s="220"/>
      <c r="J394" s="220"/>
      <c r="K394" s="220"/>
      <c r="L394" s="220"/>
      <c r="M394" s="220"/>
      <c r="N394" s="219"/>
      <c r="O394" s="219"/>
      <c r="P394" s="219"/>
      <c r="Q394" s="219"/>
      <c r="R394" s="220"/>
      <c r="S394" s="220"/>
      <c r="T394" s="220"/>
      <c r="U394" s="220"/>
      <c r="V394" s="220"/>
      <c r="W394" s="220"/>
      <c r="X394" s="220"/>
      <c r="Y394" s="220"/>
      <c r="Z394" s="210"/>
      <c r="AA394" s="210"/>
      <c r="AB394" s="210"/>
      <c r="AC394" s="210"/>
      <c r="AD394" s="210"/>
      <c r="AE394" s="210"/>
      <c r="AF394" s="210"/>
      <c r="AG394" s="210" t="s">
        <v>176</v>
      </c>
      <c r="AH394" s="210">
        <v>0</v>
      </c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1" x14ac:dyDescent="0.2">
      <c r="A395" s="236">
        <v>133</v>
      </c>
      <c r="B395" s="237" t="s">
        <v>1072</v>
      </c>
      <c r="C395" s="248" t="s">
        <v>1073</v>
      </c>
      <c r="D395" s="238" t="s">
        <v>302</v>
      </c>
      <c r="E395" s="239">
        <v>9</v>
      </c>
      <c r="F395" s="240"/>
      <c r="G395" s="241">
        <f>ROUND(E395*F395,2)</f>
        <v>0</v>
      </c>
      <c r="H395" s="240"/>
      <c r="I395" s="241">
        <f>ROUND(E395*H395,2)</f>
        <v>0</v>
      </c>
      <c r="J395" s="240"/>
      <c r="K395" s="241">
        <f>ROUND(E395*J395,2)</f>
        <v>0</v>
      </c>
      <c r="L395" s="241">
        <v>21</v>
      </c>
      <c r="M395" s="241">
        <f>G395*(1+L395/100)</f>
        <v>0</v>
      </c>
      <c r="N395" s="239">
        <v>1.4E-3</v>
      </c>
      <c r="O395" s="239">
        <f>ROUND(E395*N395,2)</f>
        <v>0.01</v>
      </c>
      <c r="P395" s="239">
        <v>0</v>
      </c>
      <c r="Q395" s="239">
        <f>ROUND(E395*P395,2)</f>
        <v>0</v>
      </c>
      <c r="R395" s="241" t="s">
        <v>905</v>
      </c>
      <c r="S395" s="241" t="s">
        <v>169</v>
      </c>
      <c r="T395" s="242" t="s">
        <v>169</v>
      </c>
      <c r="U395" s="220">
        <v>0.124</v>
      </c>
      <c r="V395" s="220">
        <f>ROUND(E395*U395,2)</f>
        <v>1.1200000000000001</v>
      </c>
      <c r="W395" s="220"/>
      <c r="X395" s="220" t="s">
        <v>170</v>
      </c>
      <c r="Y395" s="220" t="s">
        <v>171</v>
      </c>
      <c r="Z395" s="210"/>
      <c r="AA395" s="210"/>
      <c r="AB395" s="210"/>
      <c r="AC395" s="210"/>
      <c r="AD395" s="210"/>
      <c r="AE395" s="210"/>
      <c r="AF395" s="210"/>
      <c r="AG395" s="210" t="s">
        <v>172</v>
      </c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2" x14ac:dyDescent="0.2">
      <c r="A396" s="217"/>
      <c r="B396" s="218"/>
      <c r="C396" s="250" t="s">
        <v>1074</v>
      </c>
      <c r="D396" s="224"/>
      <c r="E396" s="225">
        <v>4</v>
      </c>
      <c r="F396" s="220"/>
      <c r="G396" s="220"/>
      <c r="H396" s="220"/>
      <c r="I396" s="220"/>
      <c r="J396" s="220"/>
      <c r="K396" s="220"/>
      <c r="L396" s="220"/>
      <c r="M396" s="220"/>
      <c r="N396" s="219"/>
      <c r="O396" s="219"/>
      <c r="P396" s="219"/>
      <c r="Q396" s="219"/>
      <c r="R396" s="220"/>
      <c r="S396" s="220"/>
      <c r="T396" s="220"/>
      <c r="U396" s="220"/>
      <c r="V396" s="220"/>
      <c r="W396" s="220"/>
      <c r="X396" s="220"/>
      <c r="Y396" s="220"/>
      <c r="Z396" s="210"/>
      <c r="AA396" s="210"/>
      <c r="AB396" s="210"/>
      <c r="AC396" s="210"/>
      <c r="AD396" s="210"/>
      <c r="AE396" s="210"/>
      <c r="AF396" s="210"/>
      <c r="AG396" s="210" t="s">
        <v>176</v>
      </c>
      <c r="AH396" s="210">
        <v>5</v>
      </c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3" x14ac:dyDescent="0.2">
      <c r="A397" s="217"/>
      <c r="B397" s="218"/>
      <c r="C397" s="250" t="s">
        <v>1075</v>
      </c>
      <c r="D397" s="224"/>
      <c r="E397" s="225">
        <v>2</v>
      </c>
      <c r="F397" s="220"/>
      <c r="G397" s="220"/>
      <c r="H397" s="220"/>
      <c r="I397" s="220"/>
      <c r="J397" s="220"/>
      <c r="K397" s="220"/>
      <c r="L397" s="220"/>
      <c r="M397" s="220"/>
      <c r="N397" s="219"/>
      <c r="O397" s="219"/>
      <c r="P397" s="219"/>
      <c r="Q397" s="219"/>
      <c r="R397" s="220"/>
      <c r="S397" s="220"/>
      <c r="T397" s="220"/>
      <c r="U397" s="220"/>
      <c r="V397" s="220"/>
      <c r="W397" s="220"/>
      <c r="X397" s="220"/>
      <c r="Y397" s="220"/>
      <c r="Z397" s="210"/>
      <c r="AA397" s="210"/>
      <c r="AB397" s="210"/>
      <c r="AC397" s="210"/>
      <c r="AD397" s="210"/>
      <c r="AE397" s="210"/>
      <c r="AF397" s="210"/>
      <c r="AG397" s="210" t="s">
        <v>176</v>
      </c>
      <c r="AH397" s="210">
        <v>5</v>
      </c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3" x14ac:dyDescent="0.2">
      <c r="A398" s="217"/>
      <c r="B398" s="218"/>
      <c r="C398" s="250" t="s">
        <v>1076</v>
      </c>
      <c r="D398" s="224"/>
      <c r="E398" s="225">
        <v>3</v>
      </c>
      <c r="F398" s="220"/>
      <c r="G398" s="220"/>
      <c r="H398" s="220"/>
      <c r="I398" s="220"/>
      <c r="J398" s="220"/>
      <c r="K398" s="220"/>
      <c r="L398" s="220"/>
      <c r="M398" s="220"/>
      <c r="N398" s="219"/>
      <c r="O398" s="219"/>
      <c r="P398" s="219"/>
      <c r="Q398" s="219"/>
      <c r="R398" s="220"/>
      <c r="S398" s="220"/>
      <c r="T398" s="220"/>
      <c r="U398" s="220"/>
      <c r="V398" s="220"/>
      <c r="W398" s="220"/>
      <c r="X398" s="220"/>
      <c r="Y398" s="220"/>
      <c r="Z398" s="210"/>
      <c r="AA398" s="210"/>
      <c r="AB398" s="210"/>
      <c r="AC398" s="210"/>
      <c r="AD398" s="210"/>
      <c r="AE398" s="210"/>
      <c r="AF398" s="210"/>
      <c r="AG398" s="210" t="s">
        <v>176</v>
      </c>
      <c r="AH398" s="210">
        <v>5</v>
      </c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1" x14ac:dyDescent="0.2">
      <c r="A399" s="236">
        <v>134</v>
      </c>
      <c r="B399" s="237" t="s">
        <v>1077</v>
      </c>
      <c r="C399" s="248" t="s">
        <v>1078</v>
      </c>
      <c r="D399" s="238" t="s">
        <v>302</v>
      </c>
      <c r="E399" s="239">
        <v>8</v>
      </c>
      <c r="F399" s="240"/>
      <c r="G399" s="241">
        <f>ROUND(E399*F399,2)</f>
        <v>0</v>
      </c>
      <c r="H399" s="240"/>
      <c r="I399" s="241">
        <f>ROUND(E399*H399,2)</f>
        <v>0</v>
      </c>
      <c r="J399" s="240"/>
      <c r="K399" s="241">
        <f>ROUND(E399*J399,2)</f>
        <v>0</v>
      </c>
      <c r="L399" s="241">
        <v>21</v>
      </c>
      <c r="M399" s="241">
        <f>G399*(1+L399/100)</f>
        <v>0</v>
      </c>
      <c r="N399" s="239">
        <v>1.5E-3</v>
      </c>
      <c r="O399" s="239">
        <f>ROUND(E399*N399,2)</f>
        <v>0.01</v>
      </c>
      <c r="P399" s="239">
        <v>0</v>
      </c>
      <c r="Q399" s="239">
        <f>ROUND(E399*P399,2)</f>
        <v>0</v>
      </c>
      <c r="R399" s="241" t="s">
        <v>905</v>
      </c>
      <c r="S399" s="241" t="s">
        <v>169</v>
      </c>
      <c r="T399" s="242" t="s">
        <v>169</v>
      </c>
      <c r="U399" s="220">
        <v>0.16500000000000001</v>
      </c>
      <c r="V399" s="220">
        <f>ROUND(E399*U399,2)</f>
        <v>1.32</v>
      </c>
      <c r="W399" s="220"/>
      <c r="X399" s="220" t="s">
        <v>170</v>
      </c>
      <c r="Y399" s="220" t="s">
        <v>171</v>
      </c>
      <c r="Z399" s="210"/>
      <c r="AA399" s="210"/>
      <c r="AB399" s="210"/>
      <c r="AC399" s="210"/>
      <c r="AD399" s="210"/>
      <c r="AE399" s="210"/>
      <c r="AF399" s="210"/>
      <c r="AG399" s="210" t="s">
        <v>172</v>
      </c>
      <c r="AH399" s="210"/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2" x14ac:dyDescent="0.2">
      <c r="A400" s="217"/>
      <c r="B400" s="218"/>
      <c r="C400" s="250" t="s">
        <v>1079</v>
      </c>
      <c r="D400" s="224"/>
      <c r="E400" s="225">
        <v>8</v>
      </c>
      <c r="F400" s="220"/>
      <c r="G400" s="220"/>
      <c r="H400" s="220"/>
      <c r="I400" s="220"/>
      <c r="J400" s="220"/>
      <c r="K400" s="220"/>
      <c r="L400" s="220"/>
      <c r="M400" s="220"/>
      <c r="N400" s="219"/>
      <c r="O400" s="219"/>
      <c r="P400" s="219"/>
      <c r="Q400" s="219"/>
      <c r="R400" s="220"/>
      <c r="S400" s="220"/>
      <c r="T400" s="220"/>
      <c r="U400" s="220"/>
      <c r="V400" s="220"/>
      <c r="W400" s="220"/>
      <c r="X400" s="220"/>
      <c r="Y400" s="220"/>
      <c r="Z400" s="210"/>
      <c r="AA400" s="210"/>
      <c r="AB400" s="210"/>
      <c r="AC400" s="210"/>
      <c r="AD400" s="210"/>
      <c r="AE400" s="210"/>
      <c r="AF400" s="210"/>
      <c r="AG400" s="210" t="s">
        <v>176</v>
      </c>
      <c r="AH400" s="210">
        <v>5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1" x14ac:dyDescent="0.2">
      <c r="A401" s="236">
        <v>135</v>
      </c>
      <c r="B401" s="237" t="s">
        <v>1080</v>
      </c>
      <c r="C401" s="248" t="s">
        <v>1081</v>
      </c>
      <c r="D401" s="238" t="s">
        <v>302</v>
      </c>
      <c r="E401" s="239">
        <v>2</v>
      </c>
      <c r="F401" s="240"/>
      <c r="G401" s="241">
        <f>ROUND(E401*F401,2)</f>
        <v>0</v>
      </c>
      <c r="H401" s="240"/>
      <c r="I401" s="241">
        <f>ROUND(E401*H401,2)</f>
        <v>0</v>
      </c>
      <c r="J401" s="240"/>
      <c r="K401" s="241">
        <f>ROUND(E401*J401,2)</f>
        <v>0</v>
      </c>
      <c r="L401" s="241">
        <v>21</v>
      </c>
      <c r="M401" s="241">
        <f>G401*(1+L401/100)</f>
        <v>0</v>
      </c>
      <c r="N401" s="239">
        <v>1.1800000000000001E-3</v>
      </c>
      <c r="O401" s="239">
        <f>ROUND(E401*N401,2)</f>
        <v>0</v>
      </c>
      <c r="P401" s="239">
        <v>0</v>
      </c>
      <c r="Q401" s="239">
        <f>ROUND(E401*P401,2)</f>
        <v>0</v>
      </c>
      <c r="R401" s="241" t="s">
        <v>905</v>
      </c>
      <c r="S401" s="241" t="s">
        <v>169</v>
      </c>
      <c r="T401" s="242" t="s">
        <v>169</v>
      </c>
      <c r="U401" s="220">
        <v>0.21</v>
      </c>
      <c r="V401" s="220">
        <f>ROUND(E401*U401,2)</f>
        <v>0.42</v>
      </c>
      <c r="W401" s="220"/>
      <c r="X401" s="220" t="s">
        <v>170</v>
      </c>
      <c r="Y401" s="220" t="s">
        <v>171</v>
      </c>
      <c r="Z401" s="210"/>
      <c r="AA401" s="210"/>
      <c r="AB401" s="210"/>
      <c r="AC401" s="210"/>
      <c r="AD401" s="210"/>
      <c r="AE401" s="210"/>
      <c r="AF401" s="210"/>
      <c r="AG401" s="210" t="s">
        <v>172</v>
      </c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2" x14ac:dyDescent="0.2">
      <c r="A402" s="217"/>
      <c r="B402" s="218"/>
      <c r="C402" s="250" t="s">
        <v>1082</v>
      </c>
      <c r="D402" s="224"/>
      <c r="E402" s="225">
        <v>2</v>
      </c>
      <c r="F402" s="220"/>
      <c r="G402" s="220"/>
      <c r="H402" s="220"/>
      <c r="I402" s="220"/>
      <c r="J402" s="220"/>
      <c r="K402" s="220"/>
      <c r="L402" s="220"/>
      <c r="M402" s="220"/>
      <c r="N402" s="219"/>
      <c r="O402" s="219"/>
      <c r="P402" s="219"/>
      <c r="Q402" s="219"/>
      <c r="R402" s="220"/>
      <c r="S402" s="220"/>
      <c r="T402" s="220"/>
      <c r="U402" s="220"/>
      <c r="V402" s="220"/>
      <c r="W402" s="220"/>
      <c r="X402" s="220"/>
      <c r="Y402" s="220"/>
      <c r="Z402" s="210"/>
      <c r="AA402" s="210"/>
      <c r="AB402" s="210"/>
      <c r="AC402" s="210"/>
      <c r="AD402" s="210"/>
      <c r="AE402" s="210"/>
      <c r="AF402" s="210"/>
      <c r="AG402" s="210" t="s">
        <v>176</v>
      </c>
      <c r="AH402" s="210">
        <v>5</v>
      </c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ht="22.5" outlineLevel="1" x14ac:dyDescent="0.2">
      <c r="A403" s="236">
        <v>136</v>
      </c>
      <c r="B403" s="237" t="s">
        <v>1083</v>
      </c>
      <c r="C403" s="248" t="s">
        <v>1084</v>
      </c>
      <c r="D403" s="238" t="s">
        <v>302</v>
      </c>
      <c r="E403" s="239">
        <v>18</v>
      </c>
      <c r="F403" s="240"/>
      <c r="G403" s="241">
        <f>ROUND(E403*F403,2)</f>
        <v>0</v>
      </c>
      <c r="H403" s="240"/>
      <c r="I403" s="241">
        <f>ROUND(E403*H403,2)</f>
        <v>0</v>
      </c>
      <c r="J403" s="240"/>
      <c r="K403" s="241">
        <f>ROUND(E403*J403,2)</f>
        <v>0</v>
      </c>
      <c r="L403" s="241">
        <v>21</v>
      </c>
      <c r="M403" s="241">
        <f>G403*(1+L403/100)</f>
        <v>0</v>
      </c>
      <c r="N403" s="239">
        <v>2.9999999999999997E-4</v>
      </c>
      <c r="O403" s="239">
        <f>ROUND(E403*N403,2)</f>
        <v>0.01</v>
      </c>
      <c r="P403" s="239">
        <v>0</v>
      </c>
      <c r="Q403" s="239">
        <f>ROUND(E403*P403,2)</f>
        <v>0</v>
      </c>
      <c r="R403" s="241" t="s">
        <v>905</v>
      </c>
      <c r="S403" s="241" t="s">
        <v>169</v>
      </c>
      <c r="T403" s="242" t="s">
        <v>169</v>
      </c>
      <c r="U403" s="220">
        <v>8.3000000000000004E-2</v>
      </c>
      <c r="V403" s="220">
        <f>ROUND(E403*U403,2)</f>
        <v>1.49</v>
      </c>
      <c r="W403" s="220"/>
      <c r="X403" s="220" t="s">
        <v>170</v>
      </c>
      <c r="Y403" s="220" t="s">
        <v>171</v>
      </c>
      <c r="Z403" s="210"/>
      <c r="AA403" s="210"/>
      <c r="AB403" s="210"/>
      <c r="AC403" s="210"/>
      <c r="AD403" s="210"/>
      <c r="AE403" s="210"/>
      <c r="AF403" s="210"/>
      <c r="AG403" s="210" t="s">
        <v>172</v>
      </c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2" x14ac:dyDescent="0.2">
      <c r="A404" s="217"/>
      <c r="B404" s="218"/>
      <c r="C404" s="250" t="s">
        <v>1085</v>
      </c>
      <c r="D404" s="224"/>
      <c r="E404" s="225">
        <v>18</v>
      </c>
      <c r="F404" s="220"/>
      <c r="G404" s="220"/>
      <c r="H404" s="220"/>
      <c r="I404" s="220"/>
      <c r="J404" s="220"/>
      <c r="K404" s="220"/>
      <c r="L404" s="220"/>
      <c r="M404" s="220"/>
      <c r="N404" s="219"/>
      <c r="O404" s="219"/>
      <c r="P404" s="219"/>
      <c r="Q404" s="219"/>
      <c r="R404" s="220"/>
      <c r="S404" s="220"/>
      <c r="T404" s="220"/>
      <c r="U404" s="220"/>
      <c r="V404" s="220"/>
      <c r="W404" s="220"/>
      <c r="X404" s="220"/>
      <c r="Y404" s="220"/>
      <c r="Z404" s="210"/>
      <c r="AA404" s="210"/>
      <c r="AB404" s="210"/>
      <c r="AC404" s="210"/>
      <c r="AD404" s="210"/>
      <c r="AE404" s="210"/>
      <c r="AF404" s="210"/>
      <c r="AG404" s="210" t="s">
        <v>176</v>
      </c>
      <c r="AH404" s="210">
        <v>0</v>
      </c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outlineLevel="1" x14ac:dyDescent="0.2">
      <c r="A405" s="236">
        <v>137</v>
      </c>
      <c r="B405" s="237" t="s">
        <v>1086</v>
      </c>
      <c r="C405" s="248" t="s">
        <v>1087</v>
      </c>
      <c r="D405" s="238" t="s">
        <v>302</v>
      </c>
      <c r="E405" s="239">
        <v>2</v>
      </c>
      <c r="F405" s="240"/>
      <c r="G405" s="241">
        <f>ROUND(E405*F405,2)</f>
        <v>0</v>
      </c>
      <c r="H405" s="240"/>
      <c r="I405" s="241">
        <f>ROUND(E405*H405,2)</f>
        <v>0</v>
      </c>
      <c r="J405" s="240"/>
      <c r="K405" s="241">
        <f>ROUND(E405*J405,2)</f>
        <v>0</v>
      </c>
      <c r="L405" s="241">
        <v>21</v>
      </c>
      <c r="M405" s="241">
        <f>G405*(1+L405/100)</f>
        <v>0</v>
      </c>
      <c r="N405" s="239">
        <v>4.6000000000000001E-4</v>
      </c>
      <c r="O405" s="239">
        <f>ROUND(E405*N405,2)</f>
        <v>0</v>
      </c>
      <c r="P405" s="239">
        <v>0</v>
      </c>
      <c r="Q405" s="239">
        <f>ROUND(E405*P405,2)</f>
        <v>0</v>
      </c>
      <c r="R405" s="241" t="s">
        <v>905</v>
      </c>
      <c r="S405" s="241" t="s">
        <v>169</v>
      </c>
      <c r="T405" s="242" t="s">
        <v>169</v>
      </c>
      <c r="U405" s="220">
        <v>0.22700000000000001</v>
      </c>
      <c r="V405" s="220">
        <f>ROUND(E405*U405,2)</f>
        <v>0.45</v>
      </c>
      <c r="W405" s="220"/>
      <c r="X405" s="220" t="s">
        <v>170</v>
      </c>
      <c r="Y405" s="220" t="s">
        <v>171</v>
      </c>
      <c r="Z405" s="210"/>
      <c r="AA405" s="210"/>
      <c r="AB405" s="210"/>
      <c r="AC405" s="210"/>
      <c r="AD405" s="210"/>
      <c r="AE405" s="210"/>
      <c r="AF405" s="210"/>
      <c r="AG405" s="210" t="s">
        <v>172</v>
      </c>
      <c r="AH405" s="210"/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2" x14ac:dyDescent="0.2">
      <c r="A406" s="217"/>
      <c r="B406" s="218"/>
      <c r="C406" s="250" t="s">
        <v>74</v>
      </c>
      <c r="D406" s="224"/>
      <c r="E406" s="225">
        <v>2</v>
      </c>
      <c r="F406" s="220"/>
      <c r="G406" s="220"/>
      <c r="H406" s="220"/>
      <c r="I406" s="220"/>
      <c r="J406" s="220"/>
      <c r="K406" s="220"/>
      <c r="L406" s="220"/>
      <c r="M406" s="220"/>
      <c r="N406" s="219"/>
      <c r="O406" s="219"/>
      <c r="P406" s="219"/>
      <c r="Q406" s="219"/>
      <c r="R406" s="220"/>
      <c r="S406" s="220"/>
      <c r="T406" s="220"/>
      <c r="U406" s="220"/>
      <c r="V406" s="220"/>
      <c r="W406" s="220"/>
      <c r="X406" s="220"/>
      <c r="Y406" s="220"/>
      <c r="Z406" s="210"/>
      <c r="AA406" s="210"/>
      <c r="AB406" s="210"/>
      <c r="AC406" s="210"/>
      <c r="AD406" s="210"/>
      <c r="AE406" s="210"/>
      <c r="AF406" s="210"/>
      <c r="AG406" s="210" t="s">
        <v>176</v>
      </c>
      <c r="AH406" s="210">
        <v>0</v>
      </c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1" x14ac:dyDescent="0.2">
      <c r="A407" s="236">
        <v>138</v>
      </c>
      <c r="B407" s="237" t="s">
        <v>1088</v>
      </c>
      <c r="C407" s="248" t="s">
        <v>1089</v>
      </c>
      <c r="D407" s="238" t="s">
        <v>302</v>
      </c>
      <c r="E407" s="239">
        <v>1</v>
      </c>
      <c r="F407" s="240"/>
      <c r="G407" s="241">
        <f>ROUND(E407*F407,2)</f>
        <v>0</v>
      </c>
      <c r="H407" s="240"/>
      <c r="I407" s="241">
        <f>ROUND(E407*H407,2)</f>
        <v>0</v>
      </c>
      <c r="J407" s="240"/>
      <c r="K407" s="241">
        <f>ROUND(E407*J407,2)</f>
        <v>0</v>
      </c>
      <c r="L407" s="241">
        <v>21</v>
      </c>
      <c r="M407" s="241">
        <f>G407*(1+L407/100)</f>
        <v>0</v>
      </c>
      <c r="N407" s="239">
        <v>5.5999999999999995E-4</v>
      </c>
      <c r="O407" s="239">
        <f>ROUND(E407*N407,2)</f>
        <v>0</v>
      </c>
      <c r="P407" s="239">
        <v>0</v>
      </c>
      <c r="Q407" s="239">
        <f>ROUND(E407*P407,2)</f>
        <v>0</v>
      </c>
      <c r="R407" s="241" t="s">
        <v>905</v>
      </c>
      <c r="S407" s="241" t="s">
        <v>169</v>
      </c>
      <c r="T407" s="242" t="s">
        <v>169</v>
      </c>
      <c r="U407" s="220">
        <v>0.26900000000000002</v>
      </c>
      <c r="V407" s="220">
        <f>ROUND(E407*U407,2)</f>
        <v>0.27</v>
      </c>
      <c r="W407" s="220"/>
      <c r="X407" s="220" t="s">
        <v>170</v>
      </c>
      <c r="Y407" s="220" t="s">
        <v>171</v>
      </c>
      <c r="Z407" s="210"/>
      <c r="AA407" s="210"/>
      <c r="AB407" s="210"/>
      <c r="AC407" s="210"/>
      <c r="AD407" s="210"/>
      <c r="AE407" s="210"/>
      <c r="AF407" s="210"/>
      <c r="AG407" s="210" t="s">
        <v>172</v>
      </c>
      <c r="AH407" s="210"/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2" x14ac:dyDescent="0.2">
      <c r="A408" s="217"/>
      <c r="B408" s="218"/>
      <c r="C408" s="250" t="s">
        <v>70</v>
      </c>
      <c r="D408" s="224"/>
      <c r="E408" s="225">
        <v>1</v>
      </c>
      <c r="F408" s="220"/>
      <c r="G408" s="220"/>
      <c r="H408" s="220"/>
      <c r="I408" s="220"/>
      <c r="J408" s="220"/>
      <c r="K408" s="220"/>
      <c r="L408" s="220"/>
      <c r="M408" s="220"/>
      <c r="N408" s="219"/>
      <c r="O408" s="219"/>
      <c r="P408" s="219"/>
      <c r="Q408" s="219"/>
      <c r="R408" s="220"/>
      <c r="S408" s="220"/>
      <c r="T408" s="220"/>
      <c r="U408" s="220"/>
      <c r="V408" s="220"/>
      <c r="W408" s="220"/>
      <c r="X408" s="220"/>
      <c r="Y408" s="220"/>
      <c r="Z408" s="210"/>
      <c r="AA408" s="210"/>
      <c r="AB408" s="210"/>
      <c r="AC408" s="210"/>
      <c r="AD408" s="210"/>
      <c r="AE408" s="210"/>
      <c r="AF408" s="210"/>
      <c r="AG408" s="210" t="s">
        <v>176</v>
      </c>
      <c r="AH408" s="210">
        <v>0</v>
      </c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1" x14ac:dyDescent="0.2">
      <c r="A409" s="236">
        <v>139</v>
      </c>
      <c r="B409" s="237" t="s">
        <v>1090</v>
      </c>
      <c r="C409" s="248" t="s">
        <v>1091</v>
      </c>
      <c r="D409" s="238" t="s">
        <v>302</v>
      </c>
      <c r="E409" s="239">
        <v>1</v>
      </c>
      <c r="F409" s="240"/>
      <c r="G409" s="241">
        <f>ROUND(E409*F409,2)</f>
        <v>0</v>
      </c>
      <c r="H409" s="240"/>
      <c r="I409" s="241">
        <f>ROUND(E409*H409,2)</f>
        <v>0</v>
      </c>
      <c r="J409" s="240"/>
      <c r="K409" s="241">
        <f>ROUND(E409*J409,2)</f>
        <v>0</v>
      </c>
      <c r="L409" s="241">
        <v>21</v>
      </c>
      <c r="M409" s="241">
        <f>G409*(1+L409/100)</f>
        <v>0</v>
      </c>
      <c r="N409" s="239">
        <v>8.4000000000000003E-4</v>
      </c>
      <c r="O409" s="239">
        <f>ROUND(E409*N409,2)</f>
        <v>0</v>
      </c>
      <c r="P409" s="239">
        <v>0</v>
      </c>
      <c r="Q409" s="239">
        <f>ROUND(E409*P409,2)</f>
        <v>0</v>
      </c>
      <c r="R409" s="241" t="s">
        <v>905</v>
      </c>
      <c r="S409" s="241" t="s">
        <v>169</v>
      </c>
      <c r="T409" s="242" t="s">
        <v>169</v>
      </c>
      <c r="U409" s="220">
        <v>0.35099999999999998</v>
      </c>
      <c r="V409" s="220">
        <f>ROUND(E409*U409,2)</f>
        <v>0.35</v>
      </c>
      <c r="W409" s="220"/>
      <c r="X409" s="220" t="s">
        <v>170</v>
      </c>
      <c r="Y409" s="220" t="s">
        <v>171</v>
      </c>
      <c r="Z409" s="210"/>
      <c r="AA409" s="210"/>
      <c r="AB409" s="210"/>
      <c r="AC409" s="210"/>
      <c r="AD409" s="210"/>
      <c r="AE409" s="210"/>
      <c r="AF409" s="210"/>
      <c r="AG409" s="210" t="s">
        <v>172</v>
      </c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2" x14ac:dyDescent="0.2">
      <c r="A410" s="217"/>
      <c r="B410" s="218"/>
      <c r="C410" s="250" t="s">
        <v>70</v>
      </c>
      <c r="D410" s="224"/>
      <c r="E410" s="225">
        <v>1</v>
      </c>
      <c r="F410" s="220"/>
      <c r="G410" s="220"/>
      <c r="H410" s="220"/>
      <c r="I410" s="220"/>
      <c r="J410" s="220"/>
      <c r="K410" s="220"/>
      <c r="L410" s="220"/>
      <c r="M410" s="220"/>
      <c r="N410" s="219"/>
      <c r="O410" s="219"/>
      <c r="P410" s="219"/>
      <c r="Q410" s="219"/>
      <c r="R410" s="220"/>
      <c r="S410" s="220"/>
      <c r="T410" s="220"/>
      <c r="U410" s="220"/>
      <c r="V410" s="220"/>
      <c r="W410" s="220"/>
      <c r="X410" s="220"/>
      <c r="Y410" s="220"/>
      <c r="Z410" s="210"/>
      <c r="AA410" s="210"/>
      <c r="AB410" s="210"/>
      <c r="AC410" s="210"/>
      <c r="AD410" s="210"/>
      <c r="AE410" s="210"/>
      <c r="AF410" s="210"/>
      <c r="AG410" s="210" t="s">
        <v>176</v>
      </c>
      <c r="AH410" s="210">
        <v>0</v>
      </c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1" x14ac:dyDescent="0.2">
      <c r="A411" s="236">
        <v>140</v>
      </c>
      <c r="B411" s="237" t="s">
        <v>1092</v>
      </c>
      <c r="C411" s="248" t="s">
        <v>1093</v>
      </c>
      <c r="D411" s="238" t="s">
        <v>302</v>
      </c>
      <c r="E411" s="239">
        <v>1</v>
      </c>
      <c r="F411" s="240"/>
      <c r="G411" s="241">
        <f>ROUND(E411*F411,2)</f>
        <v>0</v>
      </c>
      <c r="H411" s="240"/>
      <c r="I411" s="241">
        <f>ROUND(E411*H411,2)</f>
        <v>0</v>
      </c>
      <c r="J411" s="240"/>
      <c r="K411" s="241">
        <f>ROUND(E411*J411,2)</f>
        <v>0</v>
      </c>
      <c r="L411" s="241">
        <v>21</v>
      </c>
      <c r="M411" s="241">
        <f>G411*(1+L411/100)</f>
        <v>0</v>
      </c>
      <c r="N411" s="239">
        <v>1.42E-3</v>
      </c>
      <c r="O411" s="239">
        <f>ROUND(E411*N411,2)</f>
        <v>0</v>
      </c>
      <c r="P411" s="239">
        <v>0</v>
      </c>
      <c r="Q411" s="239">
        <f>ROUND(E411*P411,2)</f>
        <v>0</v>
      </c>
      <c r="R411" s="241" t="s">
        <v>905</v>
      </c>
      <c r="S411" s="241" t="s">
        <v>169</v>
      </c>
      <c r="T411" s="242" t="s">
        <v>169</v>
      </c>
      <c r="U411" s="220">
        <v>0.42399999999999999</v>
      </c>
      <c r="V411" s="220">
        <f>ROUND(E411*U411,2)</f>
        <v>0.42</v>
      </c>
      <c r="W411" s="220"/>
      <c r="X411" s="220" t="s">
        <v>170</v>
      </c>
      <c r="Y411" s="220" t="s">
        <v>171</v>
      </c>
      <c r="Z411" s="210"/>
      <c r="AA411" s="210"/>
      <c r="AB411" s="210"/>
      <c r="AC411" s="210"/>
      <c r="AD411" s="210"/>
      <c r="AE411" s="210"/>
      <c r="AF411" s="210"/>
      <c r="AG411" s="210" t="s">
        <v>172</v>
      </c>
      <c r="AH411" s="210"/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2" x14ac:dyDescent="0.2">
      <c r="A412" s="217"/>
      <c r="B412" s="218"/>
      <c r="C412" s="250" t="s">
        <v>70</v>
      </c>
      <c r="D412" s="224"/>
      <c r="E412" s="225">
        <v>1</v>
      </c>
      <c r="F412" s="220"/>
      <c r="G412" s="220"/>
      <c r="H412" s="220"/>
      <c r="I412" s="220"/>
      <c r="J412" s="220"/>
      <c r="K412" s="220"/>
      <c r="L412" s="220"/>
      <c r="M412" s="220"/>
      <c r="N412" s="219"/>
      <c r="O412" s="219"/>
      <c r="P412" s="219"/>
      <c r="Q412" s="219"/>
      <c r="R412" s="220"/>
      <c r="S412" s="220"/>
      <c r="T412" s="220"/>
      <c r="U412" s="220"/>
      <c r="V412" s="220"/>
      <c r="W412" s="220"/>
      <c r="X412" s="220"/>
      <c r="Y412" s="220"/>
      <c r="Z412" s="210"/>
      <c r="AA412" s="210"/>
      <c r="AB412" s="210"/>
      <c r="AC412" s="210"/>
      <c r="AD412" s="210"/>
      <c r="AE412" s="210"/>
      <c r="AF412" s="210"/>
      <c r="AG412" s="210" t="s">
        <v>176</v>
      </c>
      <c r="AH412" s="210">
        <v>0</v>
      </c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1" x14ac:dyDescent="0.2">
      <c r="A413" s="236">
        <v>141</v>
      </c>
      <c r="B413" s="237" t="s">
        <v>1094</v>
      </c>
      <c r="C413" s="248" t="s">
        <v>1095</v>
      </c>
      <c r="D413" s="238" t="s">
        <v>302</v>
      </c>
      <c r="E413" s="239">
        <v>6</v>
      </c>
      <c r="F413" s="240"/>
      <c r="G413" s="241">
        <f>ROUND(E413*F413,2)</f>
        <v>0</v>
      </c>
      <c r="H413" s="240"/>
      <c r="I413" s="241">
        <f>ROUND(E413*H413,2)</f>
        <v>0</v>
      </c>
      <c r="J413" s="240"/>
      <c r="K413" s="241">
        <f>ROUND(E413*J413,2)</f>
        <v>0</v>
      </c>
      <c r="L413" s="241">
        <v>21</v>
      </c>
      <c r="M413" s="241">
        <f>G413*(1+L413/100)</f>
        <v>0</v>
      </c>
      <c r="N413" s="239">
        <v>5.1000000000000004E-4</v>
      </c>
      <c r="O413" s="239">
        <f>ROUND(E413*N413,2)</f>
        <v>0</v>
      </c>
      <c r="P413" s="239">
        <v>0</v>
      </c>
      <c r="Q413" s="239">
        <f>ROUND(E413*P413,2)</f>
        <v>0</v>
      </c>
      <c r="R413" s="241" t="s">
        <v>905</v>
      </c>
      <c r="S413" s="241" t="s">
        <v>169</v>
      </c>
      <c r="T413" s="242" t="s">
        <v>169</v>
      </c>
      <c r="U413" s="220">
        <v>0.251</v>
      </c>
      <c r="V413" s="220">
        <f>ROUND(E413*U413,2)</f>
        <v>1.51</v>
      </c>
      <c r="W413" s="220"/>
      <c r="X413" s="220" t="s">
        <v>170</v>
      </c>
      <c r="Y413" s="220" t="s">
        <v>171</v>
      </c>
      <c r="Z413" s="210"/>
      <c r="AA413" s="210"/>
      <c r="AB413" s="210"/>
      <c r="AC413" s="210"/>
      <c r="AD413" s="210"/>
      <c r="AE413" s="210"/>
      <c r="AF413" s="210"/>
      <c r="AG413" s="210" t="s">
        <v>172</v>
      </c>
      <c r="AH413" s="210"/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outlineLevel="2" x14ac:dyDescent="0.2">
      <c r="A414" s="217"/>
      <c r="B414" s="218"/>
      <c r="C414" s="250" t="s">
        <v>1096</v>
      </c>
      <c r="D414" s="224"/>
      <c r="E414" s="225">
        <v>6</v>
      </c>
      <c r="F414" s="220"/>
      <c r="G414" s="220"/>
      <c r="H414" s="220"/>
      <c r="I414" s="220"/>
      <c r="J414" s="220"/>
      <c r="K414" s="220"/>
      <c r="L414" s="220"/>
      <c r="M414" s="220"/>
      <c r="N414" s="219"/>
      <c r="O414" s="219"/>
      <c r="P414" s="219"/>
      <c r="Q414" s="219"/>
      <c r="R414" s="220"/>
      <c r="S414" s="220"/>
      <c r="T414" s="220"/>
      <c r="U414" s="220"/>
      <c r="V414" s="220"/>
      <c r="W414" s="220"/>
      <c r="X414" s="220"/>
      <c r="Y414" s="220"/>
      <c r="Z414" s="210"/>
      <c r="AA414" s="210"/>
      <c r="AB414" s="210"/>
      <c r="AC414" s="210"/>
      <c r="AD414" s="210"/>
      <c r="AE414" s="210"/>
      <c r="AF414" s="210"/>
      <c r="AG414" s="210" t="s">
        <v>176</v>
      </c>
      <c r="AH414" s="210">
        <v>5</v>
      </c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outlineLevel="1" x14ac:dyDescent="0.2">
      <c r="A415" s="236">
        <v>142</v>
      </c>
      <c r="B415" s="237" t="s">
        <v>1097</v>
      </c>
      <c r="C415" s="248" t="s">
        <v>1098</v>
      </c>
      <c r="D415" s="238" t="s">
        <v>302</v>
      </c>
      <c r="E415" s="239">
        <v>44</v>
      </c>
      <c r="F415" s="240"/>
      <c r="G415" s="241">
        <f>ROUND(E415*F415,2)</f>
        <v>0</v>
      </c>
      <c r="H415" s="240"/>
      <c r="I415" s="241">
        <f>ROUND(E415*H415,2)</f>
        <v>0</v>
      </c>
      <c r="J415" s="240"/>
      <c r="K415" s="241">
        <f>ROUND(E415*J415,2)</f>
        <v>0</v>
      </c>
      <c r="L415" s="241">
        <v>21</v>
      </c>
      <c r="M415" s="241">
        <f>G415*(1+L415/100)</f>
        <v>0</v>
      </c>
      <c r="N415" s="239">
        <v>2.4000000000000001E-4</v>
      </c>
      <c r="O415" s="239">
        <f>ROUND(E415*N415,2)</f>
        <v>0.01</v>
      </c>
      <c r="P415" s="239">
        <v>0</v>
      </c>
      <c r="Q415" s="239">
        <f>ROUND(E415*P415,2)</f>
        <v>0</v>
      </c>
      <c r="R415" s="241" t="s">
        <v>905</v>
      </c>
      <c r="S415" s="241" t="s">
        <v>169</v>
      </c>
      <c r="T415" s="242" t="s">
        <v>169</v>
      </c>
      <c r="U415" s="220">
        <v>0.27800000000000002</v>
      </c>
      <c r="V415" s="220">
        <f>ROUND(E415*U415,2)</f>
        <v>12.23</v>
      </c>
      <c r="W415" s="220"/>
      <c r="X415" s="220" t="s">
        <v>170</v>
      </c>
      <c r="Y415" s="220" t="s">
        <v>171</v>
      </c>
      <c r="Z415" s="210"/>
      <c r="AA415" s="210"/>
      <c r="AB415" s="210"/>
      <c r="AC415" s="210"/>
      <c r="AD415" s="210"/>
      <c r="AE415" s="210"/>
      <c r="AF415" s="210"/>
      <c r="AG415" s="210" t="s">
        <v>172</v>
      </c>
      <c r="AH415" s="210"/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2" x14ac:dyDescent="0.2">
      <c r="A416" s="217"/>
      <c r="B416" s="218"/>
      <c r="C416" s="250" t="s">
        <v>1043</v>
      </c>
      <c r="D416" s="224"/>
      <c r="E416" s="225">
        <v>12</v>
      </c>
      <c r="F416" s="220"/>
      <c r="G416" s="220"/>
      <c r="H416" s="220"/>
      <c r="I416" s="220"/>
      <c r="J416" s="220"/>
      <c r="K416" s="220"/>
      <c r="L416" s="220"/>
      <c r="M416" s="220"/>
      <c r="N416" s="219"/>
      <c r="O416" s="219"/>
      <c r="P416" s="219"/>
      <c r="Q416" s="219"/>
      <c r="R416" s="220"/>
      <c r="S416" s="220"/>
      <c r="T416" s="220"/>
      <c r="U416" s="220"/>
      <c r="V416" s="220"/>
      <c r="W416" s="220"/>
      <c r="X416" s="220"/>
      <c r="Y416" s="220"/>
      <c r="Z416" s="210"/>
      <c r="AA416" s="210"/>
      <c r="AB416" s="210"/>
      <c r="AC416" s="210"/>
      <c r="AD416" s="210"/>
      <c r="AE416" s="210"/>
      <c r="AF416" s="210"/>
      <c r="AG416" s="210" t="s">
        <v>176</v>
      </c>
      <c r="AH416" s="210">
        <v>5</v>
      </c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3" x14ac:dyDescent="0.2">
      <c r="A417" s="217"/>
      <c r="B417" s="218"/>
      <c r="C417" s="250" t="s">
        <v>1099</v>
      </c>
      <c r="D417" s="224"/>
      <c r="E417" s="225">
        <v>18</v>
      </c>
      <c r="F417" s="220"/>
      <c r="G417" s="220"/>
      <c r="H417" s="220"/>
      <c r="I417" s="220"/>
      <c r="J417" s="220"/>
      <c r="K417" s="220"/>
      <c r="L417" s="220"/>
      <c r="M417" s="220"/>
      <c r="N417" s="219"/>
      <c r="O417" s="219"/>
      <c r="P417" s="219"/>
      <c r="Q417" s="219"/>
      <c r="R417" s="220"/>
      <c r="S417" s="220"/>
      <c r="T417" s="220"/>
      <c r="U417" s="220"/>
      <c r="V417" s="220"/>
      <c r="W417" s="220"/>
      <c r="X417" s="220"/>
      <c r="Y417" s="220"/>
      <c r="Z417" s="210"/>
      <c r="AA417" s="210"/>
      <c r="AB417" s="210"/>
      <c r="AC417" s="210"/>
      <c r="AD417" s="210"/>
      <c r="AE417" s="210"/>
      <c r="AF417" s="210"/>
      <c r="AG417" s="210" t="s">
        <v>176</v>
      </c>
      <c r="AH417" s="210">
        <v>5</v>
      </c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3" x14ac:dyDescent="0.2">
      <c r="A418" s="217"/>
      <c r="B418" s="218"/>
      <c r="C418" s="250" t="s">
        <v>1100</v>
      </c>
      <c r="D418" s="224"/>
      <c r="E418" s="225">
        <v>8</v>
      </c>
      <c r="F418" s="220"/>
      <c r="G418" s="220"/>
      <c r="H418" s="220"/>
      <c r="I418" s="220"/>
      <c r="J418" s="220"/>
      <c r="K418" s="220"/>
      <c r="L418" s="220"/>
      <c r="M418" s="220"/>
      <c r="N418" s="219"/>
      <c r="O418" s="219"/>
      <c r="P418" s="219"/>
      <c r="Q418" s="219"/>
      <c r="R418" s="220"/>
      <c r="S418" s="220"/>
      <c r="T418" s="220"/>
      <c r="U418" s="220"/>
      <c r="V418" s="220"/>
      <c r="W418" s="220"/>
      <c r="X418" s="220"/>
      <c r="Y418" s="220"/>
      <c r="Z418" s="210"/>
      <c r="AA418" s="210"/>
      <c r="AB418" s="210"/>
      <c r="AC418" s="210"/>
      <c r="AD418" s="210"/>
      <c r="AE418" s="210"/>
      <c r="AF418" s="210"/>
      <c r="AG418" s="210" t="s">
        <v>176</v>
      </c>
      <c r="AH418" s="210">
        <v>5</v>
      </c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3" x14ac:dyDescent="0.2">
      <c r="A419" s="217"/>
      <c r="B419" s="218"/>
      <c r="C419" s="250" t="s">
        <v>1101</v>
      </c>
      <c r="D419" s="224"/>
      <c r="E419" s="225">
        <v>6</v>
      </c>
      <c r="F419" s="220"/>
      <c r="G419" s="220"/>
      <c r="H419" s="220"/>
      <c r="I419" s="220"/>
      <c r="J419" s="220"/>
      <c r="K419" s="220"/>
      <c r="L419" s="220"/>
      <c r="M419" s="220"/>
      <c r="N419" s="219"/>
      <c r="O419" s="219"/>
      <c r="P419" s="219"/>
      <c r="Q419" s="219"/>
      <c r="R419" s="220"/>
      <c r="S419" s="220"/>
      <c r="T419" s="220"/>
      <c r="U419" s="220"/>
      <c r="V419" s="220"/>
      <c r="W419" s="220"/>
      <c r="X419" s="220"/>
      <c r="Y419" s="220"/>
      <c r="Z419" s="210"/>
      <c r="AA419" s="210"/>
      <c r="AB419" s="210"/>
      <c r="AC419" s="210"/>
      <c r="AD419" s="210"/>
      <c r="AE419" s="210"/>
      <c r="AF419" s="210"/>
      <c r="AG419" s="210" t="s">
        <v>176</v>
      </c>
      <c r="AH419" s="210">
        <v>5</v>
      </c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ht="22.5" outlineLevel="1" x14ac:dyDescent="0.2">
      <c r="A420" s="236">
        <v>143</v>
      </c>
      <c r="B420" s="237" t="s">
        <v>1102</v>
      </c>
      <c r="C420" s="248" t="s">
        <v>1103</v>
      </c>
      <c r="D420" s="238" t="s">
        <v>302</v>
      </c>
      <c r="E420" s="239">
        <v>2</v>
      </c>
      <c r="F420" s="240"/>
      <c r="G420" s="241">
        <f>ROUND(E420*F420,2)</f>
        <v>0</v>
      </c>
      <c r="H420" s="240"/>
      <c r="I420" s="241">
        <f>ROUND(E420*H420,2)</f>
        <v>0</v>
      </c>
      <c r="J420" s="240"/>
      <c r="K420" s="241">
        <f>ROUND(E420*J420,2)</f>
        <v>0</v>
      </c>
      <c r="L420" s="241">
        <v>21</v>
      </c>
      <c r="M420" s="241">
        <f>G420*(1+L420/100)</f>
        <v>0</v>
      </c>
      <c r="N420" s="239">
        <v>1E-3</v>
      </c>
      <c r="O420" s="239">
        <f>ROUND(E420*N420,2)</f>
        <v>0</v>
      </c>
      <c r="P420" s="239">
        <v>0</v>
      </c>
      <c r="Q420" s="239">
        <f>ROUND(E420*P420,2)</f>
        <v>0</v>
      </c>
      <c r="R420" s="241"/>
      <c r="S420" s="241" t="s">
        <v>321</v>
      </c>
      <c r="T420" s="242" t="s">
        <v>322</v>
      </c>
      <c r="U420" s="220">
        <v>0</v>
      </c>
      <c r="V420" s="220">
        <f>ROUND(E420*U420,2)</f>
        <v>0</v>
      </c>
      <c r="W420" s="220"/>
      <c r="X420" s="220" t="s">
        <v>170</v>
      </c>
      <c r="Y420" s="220" t="s">
        <v>171</v>
      </c>
      <c r="Z420" s="210"/>
      <c r="AA420" s="210"/>
      <c r="AB420" s="210"/>
      <c r="AC420" s="210"/>
      <c r="AD420" s="210"/>
      <c r="AE420" s="210"/>
      <c r="AF420" s="210"/>
      <c r="AG420" s="210" t="s">
        <v>172</v>
      </c>
      <c r="AH420" s="210"/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2" x14ac:dyDescent="0.2">
      <c r="A421" s="217"/>
      <c r="B421" s="218"/>
      <c r="C421" s="250" t="s">
        <v>74</v>
      </c>
      <c r="D421" s="224"/>
      <c r="E421" s="225">
        <v>2</v>
      </c>
      <c r="F421" s="220"/>
      <c r="G421" s="220"/>
      <c r="H421" s="220"/>
      <c r="I421" s="220"/>
      <c r="J421" s="220"/>
      <c r="K421" s="220"/>
      <c r="L421" s="220"/>
      <c r="M421" s="220"/>
      <c r="N421" s="219"/>
      <c r="O421" s="219"/>
      <c r="P421" s="219"/>
      <c r="Q421" s="219"/>
      <c r="R421" s="220"/>
      <c r="S421" s="220"/>
      <c r="T421" s="220"/>
      <c r="U421" s="220"/>
      <c r="V421" s="220"/>
      <c r="W421" s="220"/>
      <c r="X421" s="220"/>
      <c r="Y421" s="220"/>
      <c r="Z421" s="210"/>
      <c r="AA421" s="210"/>
      <c r="AB421" s="210"/>
      <c r="AC421" s="210"/>
      <c r="AD421" s="210"/>
      <c r="AE421" s="210"/>
      <c r="AF421" s="210"/>
      <c r="AG421" s="210" t="s">
        <v>176</v>
      </c>
      <c r="AH421" s="210">
        <v>0</v>
      </c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ht="22.5" outlineLevel="1" x14ac:dyDescent="0.2">
      <c r="A422" s="236">
        <v>144</v>
      </c>
      <c r="B422" s="237" t="s">
        <v>1104</v>
      </c>
      <c r="C422" s="248" t="s">
        <v>1105</v>
      </c>
      <c r="D422" s="238" t="s">
        <v>302</v>
      </c>
      <c r="E422" s="239">
        <v>1</v>
      </c>
      <c r="F422" s="240"/>
      <c r="G422" s="241">
        <f>ROUND(E422*F422,2)</f>
        <v>0</v>
      </c>
      <c r="H422" s="240"/>
      <c r="I422" s="241">
        <f>ROUND(E422*H422,2)</f>
        <v>0</v>
      </c>
      <c r="J422" s="240"/>
      <c r="K422" s="241">
        <f>ROUND(E422*J422,2)</f>
        <v>0</v>
      </c>
      <c r="L422" s="241">
        <v>21</v>
      </c>
      <c r="M422" s="241">
        <f>G422*(1+L422/100)</f>
        <v>0</v>
      </c>
      <c r="N422" s="239">
        <v>1E-3</v>
      </c>
      <c r="O422" s="239">
        <f>ROUND(E422*N422,2)</f>
        <v>0</v>
      </c>
      <c r="P422" s="239">
        <v>0</v>
      </c>
      <c r="Q422" s="239">
        <f>ROUND(E422*P422,2)</f>
        <v>0</v>
      </c>
      <c r="R422" s="241"/>
      <c r="S422" s="241" t="s">
        <v>321</v>
      </c>
      <c r="T422" s="242" t="s">
        <v>322</v>
      </c>
      <c r="U422" s="220">
        <v>0</v>
      </c>
      <c r="V422" s="220">
        <f>ROUND(E422*U422,2)</f>
        <v>0</v>
      </c>
      <c r="W422" s="220"/>
      <c r="X422" s="220" t="s">
        <v>170</v>
      </c>
      <c r="Y422" s="220" t="s">
        <v>171</v>
      </c>
      <c r="Z422" s="210"/>
      <c r="AA422" s="210"/>
      <c r="AB422" s="210"/>
      <c r="AC422" s="210"/>
      <c r="AD422" s="210"/>
      <c r="AE422" s="210"/>
      <c r="AF422" s="210"/>
      <c r="AG422" s="210" t="s">
        <v>172</v>
      </c>
      <c r="AH422" s="210"/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2" x14ac:dyDescent="0.2">
      <c r="A423" s="217"/>
      <c r="B423" s="218"/>
      <c r="C423" s="250" t="s">
        <v>70</v>
      </c>
      <c r="D423" s="224"/>
      <c r="E423" s="225">
        <v>1</v>
      </c>
      <c r="F423" s="220"/>
      <c r="G423" s="220"/>
      <c r="H423" s="220"/>
      <c r="I423" s="220"/>
      <c r="J423" s="220"/>
      <c r="K423" s="220"/>
      <c r="L423" s="220"/>
      <c r="M423" s="220"/>
      <c r="N423" s="219"/>
      <c r="O423" s="219"/>
      <c r="P423" s="219"/>
      <c r="Q423" s="219"/>
      <c r="R423" s="220"/>
      <c r="S423" s="220"/>
      <c r="T423" s="220"/>
      <c r="U423" s="220"/>
      <c r="V423" s="220"/>
      <c r="W423" s="220"/>
      <c r="X423" s="220"/>
      <c r="Y423" s="220"/>
      <c r="Z423" s="210"/>
      <c r="AA423" s="210"/>
      <c r="AB423" s="210"/>
      <c r="AC423" s="210"/>
      <c r="AD423" s="210"/>
      <c r="AE423" s="210"/>
      <c r="AF423" s="210"/>
      <c r="AG423" s="210" t="s">
        <v>176</v>
      </c>
      <c r="AH423" s="210">
        <v>0</v>
      </c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ht="22.5" outlineLevel="1" x14ac:dyDescent="0.2">
      <c r="A424" s="236">
        <v>145</v>
      </c>
      <c r="B424" s="237" t="s">
        <v>1106</v>
      </c>
      <c r="C424" s="248" t="s">
        <v>1107</v>
      </c>
      <c r="D424" s="238" t="s">
        <v>302</v>
      </c>
      <c r="E424" s="239">
        <v>1</v>
      </c>
      <c r="F424" s="240"/>
      <c r="G424" s="241">
        <f>ROUND(E424*F424,2)</f>
        <v>0</v>
      </c>
      <c r="H424" s="240"/>
      <c r="I424" s="241">
        <f>ROUND(E424*H424,2)</f>
        <v>0</v>
      </c>
      <c r="J424" s="240"/>
      <c r="K424" s="241">
        <f>ROUND(E424*J424,2)</f>
        <v>0</v>
      </c>
      <c r="L424" s="241">
        <v>21</v>
      </c>
      <c r="M424" s="241">
        <f>G424*(1+L424/100)</f>
        <v>0</v>
      </c>
      <c r="N424" s="239">
        <v>1E-3</v>
      </c>
      <c r="O424" s="239">
        <f>ROUND(E424*N424,2)</f>
        <v>0</v>
      </c>
      <c r="P424" s="239">
        <v>0</v>
      </c>
      <c r="Q424" s="239">
        <f>ROUND(E424*P424,2)</f>
        <v>0</v>
      </c>
      <c r="R424" s="241"/>
      <c r="S424" s="241" t="s">
        <v>321</v>
      </c>
      <c r="T424" s="242" t="s">
        <v>322</v>
      </c>
      <c r="U424" s="220">
        <v>0</v>
      </c>
      <c r="V424" s="220">
        <f>ROUND(E424*U424,2)</f>
        <v>0</v>
      </c>
      <c r="W424" s="220"/>
      <c r="X424" s="220" t="s">
        <v>170</v>
      </c>
      <c r="Y424" s="220" t="s">
        <v>171</v>
      </c>
      <c r="Z424" s="210"/>
      <c r="AA424" s="210"/>
      <c r="AB424" s="210"/>
      <c r="AC424" s="210"/>
      <c r="AD424" s="210"/>
      <c r="AE424" s="210"/>
      <c r="AF424" s="210"/>
      <c r="AG424" s="210" t="s">
        <v>172</v>
      </c>
      <c r="AH424" s="210"/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outlineLevel="2" x14ac:dyDescent="0.2">
      <c r="A425" s="217"/>
      <c r="B425" s="218"/>
      <c r="C425" s="250" t="s">
        <v>70</v>
      </c>
      <c r="D425" s="224"/>
      <c r="E425" s="225">
        <v>1</v>
      </c>
      <c r="F425" s="220"/>
      <c r="G425" s="220"/>
      <c r="H425" s="220"/>
      <c r="I425" s="220"/>
      <c r="J425" s="220"/>
      <c r="K425" s="220"/>
      <c r="L425" s="220"/>
      <c r="M425" s="220"/>
      <c r="N425" s="219"/>
      <c r="O425" s="219"/>
      <c r="P425" s="219"/>
      <c r="Q425" s="219"/>
      <c r="R425" s="220"/>
      <c r="S425" s="220"/>
      <c r="T425" s="220"/>
      <c r="U425" s="220"/>
      <c r="V425" s="220"/>
      <c r="W425" s="220"/>
      <c r="X425" s="220"/>
      <c r="Y425" s="220"/>
      <c r="Z425" s="210"/>
      <c r="AA425" s="210"/>
      <c r="AB425" s="210"/>
      <c r="AC425" s="210"/>
      <c r="AD425" s="210"/>
      <c r="AE425" s="210"/>
      <c r="AF425" s="210"/>
      <c r="AG425" s="210" t="s">
        <v>176</v>
      </c>
      <c r="AH425" s="210">
        <v>0</v>
      </c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ht="22.5" outlineLevel="1" x14ac:dyDescent="0.2">
      <c r="A426" s="236">
        <v>146</v>
      </c>
      <c r="B426" s="237" t="s">
        <v>1108</v>
      </c>
      <c r="C426" s="248" t="s">
        <v>1109</v>
      </c>
      <c r="D426" s="238" t="s">
        <v>302</v>
      </c>
      <c r="E426" s="239">
        <v>1</v>
      </c>
      <c r="F426" s="240"/>
      <c r="G426" s="241">
        <f>ROUND(E426*F426,2)</f>
        <v>0</v>
      </c>
      <c r="H426" s="240"/>
      <c r="I426" s="241">
        <f>ROUND(E426*H426,2)</f>
        <v>0</v>
      </c>
      <c r="J426" s="240"/>
      <c r="K426" s="241">
        <f>ROUND(E426*J426,2)</f>
        <v>0</v>
      </c>
      <c r="L426" s="241">
        <v>21</v>
      </c>
      <c r="M426" s="241">
        <f>G426*(1+L426/100)</f>
        <v>0</v>
      </c>
      <c r="N426" s="239">
        <v>1.5E-3</v>
      </c>
      <c r="O426" s="239">
        <f>ROUND(E426*N426,2)</f>
        <v>0</v>
      </c>
      <c r="P426" s="239">
        <v>0</v>
      </c>
      <c r="Q426" s="239">
        <f>ROUND(E426*P426,2)</f>
        <v>0</v>
      </c>
      <c r="R426" s="241"/>
      <c r="S426" s="241" t="s">
        <v>321</v>
      </c>
      <c r="T426" s="242" t="s">
        <v>322</v>
      </c>
      <c r="U426" s="220">
        <v>0</v>
      </c>
      <c r="V426" s="220">
        <f>ROUND(E426*U426,2)</f>
        <v>0</v>
      </c>
      <c r="W426" s="220"/>
      <c r="X426" s="220" t="s">
        <v>170</v>
      </c>
      <c r="Y426" s="220" t="s">
        <v>171</v>
      </c>
      <c r="Z426" s="210"/>
      <c r="AA426" s="210"/>
      <c r="AB426" s="210"/>
      <c r="AC426" s="210"/>
      <c r="AD426" s="210"/>
      <c r="AE426" s="210"/>
      <c r="AF426" s="210"/>
      <c r="AG426" s="210" t="s">
        <v>172</v>
      </c>
      <c r="AH426" s="210"/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2" x14ac:dyDescent="0.2">
      <c r="A427" s="217"/>
      <c r="B427" s="218"/>
      <c r="C427" s="250" t="s">
        <v>70</v>
      </c>
      <c r="D427" s="224"/>
      <c r="E427" s="225">
        <v>1</v>
      </c>
      <c r="F427" s="220"/>
      <c r="G427" s="220"/>
      <c r="H427" s="220"/>
      <c r="I427" s="220"/>
      <c r="J427" s="220"/>
      <c r="K427" s="220"/>
      <c r="L427" s="220"/>
      <c r="M427" s="220"/>
      <c r="N427" s="219"/>
      <c r="O427" s="219"/>
      <c r="P427" s="219"/>
      <c r="Q427" s="219"/>
      <c r="R427" s="220"/>
      <c r="S427" s="220"/>
      <c r="T427" s="220"/>
      <c r="U427" s="220"/>
      <c r="V427" s="220"/>
      <c r="W427" s="220"/>
      <c r="X427" s="220"/>
      <c r="Y427" s="220"/>
      <c r="Z427" s="210"/>
      <c r="AA427" s="210"/>
      <c r="AB427" s="210"/>
      <c r="AC427" s="210"/>
      <c r="AD427" s="210"/>
      <c r="AE427" s="210"/>
      <c r="AF427" s="210"/>
      <c r="AG427" s="210" t="s">
        <v>176</v>
      </c>
      <c r="AH427" s="210">
        <v>0</v>
      </c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ht="22.5" outlineLevel="1" x14ac:dyDescent="0.2">
      <c r="A428" s="236">
        <v>147</v>
      </c>
      <c r="B428" s="237" t="s">
        <v>1110</v>
      </c>
      <c r="C428" s="248" t="s">
        <v>1111</v>
      </c>
      <c r="D428" s="238" t="s">
        <v>302</v>
      </c>
      <c r="E428" s="239">
        <v>1</v>
      </c>
      <c r="F428" s="240"/>
      <c r="G428" s="241">
        <f>ROUND(E428*F428,2)</f>
        <v>0</v>
      </c>
      <c r="H428" s="240"/>
      <c r="I428" s="241">
        <f>ROUND(E428*H428,2)</f>
        <v>0</v>
      </c>
      <c r="J428" s="240"/>
      <c r="K428" s="241">
        <f>ROUND(E428*J428,2)</f>
        <v>0</v>
      </c>
      <c r="L428" s="241">
        <v>21</v>
      </c>
      <c r="M428" s="241">
        <f>G428*(1+L428/100)</f>
        <v>0</v>
      </c>
      <c r="N428" s="239">
        <v>0.01</v>
      </c>
      <c r="O428" s="239">
        <f>ROUND(E428*N428,2)</f>
        <v>0.01</v>
      </c>
      <c r="P428" s="239">
        <v>0</v>
      </c>
      <c r="Q428" s="239">
        <f>ROUND(E428*P428,2)</f>
        <v>0</v>
      </c>
      <c r="R428" s="241"/>
      <c r="S428" s="241" t="s">
        <v>321</v>
      </c>
      <c r="T428" s="242" t="s">
        <v>322</v>
      </c>
      <c r="U428" s="220">
        <v>0</v>
      </c>
      <c r="V428" s="220">
        <f>ROUND(E428*U428,2)</f>
        <v>0</v>
      </c>
      <c r="W428" s="220"/>
      <c r="X428" s="220" t="s">
        <v>170</v>
      </c>
      <c r="Y428" s="220" t="s">
        <v>171</v>
      </c>
      <c r="Z428" s="210"/>
      <c r="AA428" s="210"/>
      <c r="AB428" s="210"/>
      <c r="AC428" s="210"/>
      <c r="AD428" s="210"/>
      <c r="AE428" s="210"/>
      <c r="AF428" s="210"/>
      <c r="AG428" s="210" t="s">
        <v>172</v>
      </c>
      <c r="AH428" s="210"/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outlineLevel="2" x14ac:dyDescent="0.2">
      <c r="A429" s="217"/>
      <c r="B429" s="218"/>
      <c r="C429" s="250" t="s">
        <v>70</v>
      </c>
      <c r="D429" s="224"/>
      <c r="E429" s="225">
        <v>1</v>
      </c>
      <c r="F429" s="220"/>
      <c r="G429" s="220"/>
      <c r="H429" s="220"/>
      <c r="I429" s="220"/>
      <c r="J429" s="220"/>
      <c r="K429" s="220"/>
      <c r="L429" s="220"/>
      <c r="M429" s="220"/>
      <c r="N429" s="219"/>
      <c r="O429" s="219"/>
      <c r="P429" s="219"/>
      <c r="Q429" s="219"/>
      <c r="R429" s="220"/>
      <c r="S429" s="220"/>
      <c r="T429" s="220"/>
      <c r="U429" s="220"/>
      <c r="V429" s="220"/>
      <c r="W429" s="220"/>
      <c r="X429" s="220"/>
      <c r="Y429" s="220"/>
      <c r="Z429" s="210"/>
      <c r="AA429" s="210"/>
      <c r="AB429" s="210"/>
      <c r="AC429" s="210"/>
      <c r="AD429" s="210"/>
      <c r="AE429" s="210"/>
      <c r="AF429" s="210"/>
      <c r="AG429" s="210" t="s">
        <v>176</v>
      </c>
      <c r="AH429" s="210">
        <v>0</v>
      </c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outlineLevel="1" x14ac:dyDescent="0.2">
      <c r="A430" s="236">
        <v>148</v>
      </c>
      <c r="B430" s="237" t="s">
        <v>1112</v>
      </c>
      <c r="C430" s="248" t="s">
        <v>889</v>
      </c>
      <c r="D430" s="238" t="s">
        <v>302</v>
      </c>
      <c r="E430" s="239">
        <v>8</v>
      </c>
      <c r="F430" s="240"/>
      <c r="G430" s="241">
        <f>ROUND(E430*F430,2)</f>
        <v>0</v>
      </c>
      <c r="H430" s="240"/>
      <c r="I430" s="241">
        <f>ROUND(E430*H430,2)</f>
        <v>0</v>
      </c>
      <c r="J430" s="240"/>
      <c r="K430" s="241">
        <f>ROUND(E430*J430,2)</f>
        <v>0</v>
      </c>
      <c r="L430" s="241">
        <v>21</v>
      </c>
      <c r="M430" s="241">
        <f>G430*(1+L430/100)</f>
        <v>0</v>
      </c>
      <c r="N430" s="239">
        <v>5.0000000000000001E-4</v>
      </c>
      <c r="O430" s="239">
        <f>ROUND(E430*N430,2)</f>
        <v>0</v>
      </c>
      <c r="P430" s="239">
        <v>0</v>
      </c>
      <c r="Q430" s="239">
        <f>ROUND(E430*P430,2)</f>
        <v>0</v>
      </c>
      <c r="R430" s="241"/>
      <c r="S430" s="241" t="s">
        <v>321</v>
      </c>
      <c r="T430" s="242" t="s">
        <v>322</v>
      </c>
      <c r="U430" s="220">
        <v>0</v>
      </c>
      <c r="V430" s="220">
        <f>ROUND(E430*U430,2)</f>
        <v>0</v>
      </c>
      <c r="W430" s="220"/>
      <c r="X430" s="220" t="s">
        <v>170</v>
      </c>
      <c r="Y430" s="220" t="s">
        <v>171</v>
      </c>
      <c r="Z430" s="210"/>
      <c r="AA430" s="210"/>
      <c r="AB430" s="210"/>
      <c r="AC430" s="210"/>
      <c r="AD430" s="210"/>
      <c r="AE430" s="210"/>
      <c r="AF430" s="210"/>
      <c r="AG430" s="210" t="s">
        <v>172</v>
      </c>
      <c r="AH430" s="210"/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outlineLevel="2" x14ac:dyDescent="0.2">
      <c r="A431" s="217"/>
      <c r="B431" s="218"/>
      <c r="C431" s="250" t="s">
        <v>1113</v>
      </c>
      <c r="D431" s="224"/>
      <c r="E431" s="225">
        <v>8</v>
      </c>
      <c r="F431" s="220"/>
      <c r="G431" s="220"/>
      <c r="H431" s="220"/>
      <c r="I431" s="220"/>
      <c r="J431" s="220"/>
      <c r="K431" s="220"/>
      <c r="L431" s="220"/>
      <c r="M431" s="220"/>
      <c r="N431" s="219"/>
      <c r="O431" s="219"/>
      <c r="P431" s="219"/>
      <c r="Q431" s="219"/>
      <c r="R431" s="220"/>
      <c r="S431" s="220"/>
      <c r="T431" s="220"/>
      <c r="U431" s="220"/>
      <c r="V431" s="220"/>
      <c r="W431" s="220"/>
      <c r="X431" s="220"/>
      <c r="Y431" s="220"/>
      <c r="Z431" s="210"/>
      <c r="AA431" s="210"/>
      <c r="AB431" s="210"/>
      <c r="AC431" s="210"/>
      <c r="AD431" s="210"/>
      <c r="AE431" s="210"/>
      <c r="AF431" s="210"/>
      <c r="AG431" s="210" t="s">
        <v>176</v>
      </c>
      <c r="AH431" s="210">
        <v>0</v>
      </c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ht="22.5" outlineLevel="1" x14ac:dyDescent="0.2">
      <c r="A432" s="236">
        <v>149</v>
      </c>
      <c r="B432" s="237" t="s">
        <v>1114</v>
      </c>
      <c r="C432" s="248" t="s">
        <v>1115</v>
      </c>
      <c r="D432" s="238" t="s">
        <v>302</v>
      </c>
      <c r="E432" s="239">
        <v>6</v>
      </c>
      <c r="F432" s="240"/>
      <c r="G432" s="241">
        <f>ROUND(E432*F432,2)</f>
        <v>0</v>
      </c>
      <c r="H432" s="240"/>
      <c r="I432" s="241">
        <f>ROUND(E432*H432,2)</f>
        <v>0</v>
      </c>
      <c r="J432" s="240"/>
      <c r="K432" s="241">
        <f>ROUND(E432*J432,2)</f>
        <v>0</v>
      </c>
      <c r="L432" s="241">
        <v>21</v>
      </c>
      <c r="M432" s="241">
        <f>G432*(1+L432/100)</f>
        <v>0</v>
      </c>
      <c r="N432" s="239">
        <v>5.0000000000000001E-4</v>
      </c>
      <c r="O432" s="239">
        <f>ROUND(E432*N432,2)</f>
        <v>0</v>
      </c>
      <c r="P432" s="239">
        <v>0</v>
      </c>
      <c r="Q432" s="239">
        <f>ROUND(E432*P432,2)</f>
        <v>0</v>
      </c>
      <c r="R432" s="241"/>
      <c r="S432" s="241" t="s">
        <v>321</v>
      </c>
      <c r="T432" s="242" t="s">
        <v>322</v>
      </c>
      <c r="U432" s="220">
        <v>0</v>
      </c>
      <c r="V432" s="220">
        <f>ROUND(E432*U432,2)</f>
        <v>0</v>
      </c>
      <c r="W432" s="220"/>
      <c r="X432" s="220" t="s">
        <v>170</v>
      </c>
      <c r="Y432" s="220" t="s">
        <v>171</v>
      </c>
      <c r="Z432" s="210"/>
      <c r="AA432" s="210"/>
      <c r="AB432" s="210"/>
      <c r="AC432" s="210"/>
      <c r="AD432" s="210"/>
      <c r="AE432" s="210"/>
      <c r="AF432" s="210"/>
      <c r="AG432" s="210" t="s">
        <v>172</v>
      </c>
      <c r="AH432" s="210"/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2" x14ac:dyDescent="0.2">
      <c r="A433" s="217"/>
      <c r="B433" s="218"/>
      <c r="C433" s="250" t="s">
        <v>998</v>
      </c>
      <c r="D433" s="224"/>
      <c r="E433" s="225">
        <v>6</v>
      </c>
      <c r="F433" s="220"/>
      <c r="G433" s="220"/>
      <c r="H433" s="220"/>
      <c r="I433" s="220"/>
      <c r="J433" s="220"/>
      <c r="K433" s="220"/>
      <c r="L433" s="220"/>
      <c r="M433" s="220"/>
      <c r="N433" s="219"/>
      <c r="O433" s="219"/>
      <c r="P433" s="219"/>
      <c r="Q433" s="219"/>
      <c r="R433" s="220"/>
      <c r="S433" s="220"/>
      <c r="T433" s="220"/>
      <c r="U433" s="220"/>
      <c r="V433" s="220"/>
      <c r="W433" s="220"/>
      <c r="X433" s="220"/>
      <c r="Y433" s="220"/>
      <c r="Z433" s="210"/>
      <c r="AA433" s="210"/>
      <c r="AB433" s="210"/>
      <c r="AC433" s="210"/>
      <c r="AD433" s="210"/>
      <c r="AE433" s="210"/>
      <c r="AF433" s="210"/>
      <c r="AG433" s="210" t="s">
        <v>176</v>
      </c>
      <c r="AH433" s="210">
        <v>0</v>
      </c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1" x14ac:dyDescent="0.2">
      <c r="A434" s="236">
        <v>150</v>
      </c>
      <c r="B434" s="237" t="s">
        <v>1116</v>
      </c>
      <c r="C434" s="248" t="s">
        <v>1117</v>
      </c>
      <c r="D434" s="238" t="s">
        <v>302</v>
      </c>
      <c r="E434" s="239">
        <v>6</v>
      </c>
      <c r="F434" s="240"/>
      <c r="G434" s="241">
        <f>ROUND(E434*F434,2)</f>
        <v>0</v>
      </c>
      <c r="H434" s="240"/>
      <c r="I434" s="241">
        <f>ROUND(E434*H434,2)</f>
        <v>0</v>
      </c>
      <c r="J434" s="240"/>
      <c r="K434" s="241">
        <f>ROUND(E434*J434,2)</f>
        <v>0</v>
      </c>
      <c r="L434" s="241">
        <v>21</v>
      </c>
      <c r="M434" s="241">
        <f>G434*(1+L434/100)</f>
        <v>0</v>
      </c>
      <c r="N434" s="239">
        <v>5.0000000000000001E-4</v>
      </c>
      <c r="O434" s="239">
        <f>ROUND(E434*N434,2)</f>
        <v>0</v>
      </c>
      <c r="P434" s="239">
        <v>0</v>
      </c>
      <c r="Q434" s="239">
        <f>ROUND(E434*P434,2)</f>
        <v>0</v>
      </c>
      <c r="R434" s="241"/>
      <c r="S434" s="241" t="s">
        <v>321</v>
      </c>
      <c r="T434" s="242" t="s">
        <v>322</v>
      </c>
      <c r="U434" s="220">
        <v>0</v>
      </c>
      <c r="V434" s="220">
        <f>ROUND(E434*U434,2)</f>
        <v>0</v>
      </c>
      <c r="W434" s="220"/>
      <c r="X434" s="220" t="s">
        <v>170</v>
      </c>
      <c r="Y434" s="220" t="s">
        <v>171</v>
      </c>
      <c r="Z434" s="210"/>
      <c r="AA434" s="210"/>
      <c r="AB434" s="210"/>
      <c r="AC434" s="210"/>
      <c r="AD434" s="210"/>
      <c r="AE434" s="210"/>
      <c r="AF434" s="210"/>
      <c r="AG434" s="210" t="s">
        <v>172</v>
      </c>
      <c r="AH434" s="210"/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2" x14ac:dyDescent="0.2">
      <c r="A435" s="217"/>
      <c r="B435" s="218"/>
      <c r="C435" s="250" t="s">
        <v>998</v>
      </c>
      <c r="D435" s="224"/>
      <c r="E435" s="225">
        <v>6</v>
      </c>
      <c r="F435" s="220"/>
      <c r="G435" s="220"/>
      <c r="H435" s="220"/>
      <c r="I435" s="220"/>
      <c r="J435" s="220"/>
      <c r="K435" s="220"/>
      <c r="L435" s="220"/>
      <c r="M435" s="220"/>
      <c r="N435" s="219"/>
      <c r="O435" s="219"/>
      <c r="P435" s="219"/>
      <c r="Q435" s="219"/>
      <c r="R435" s="220"/>
      <c r="S435" s="220"/>
      <c r="T435" s="220"/>
      <c r="U435" s="220"/>
      <c r="V435" s="220"/>
      <c r="W435" s="220"/>
      <c r="X435" s="220"/>
      <c r="Y435" s="220"/>
      <c r="Z435" s="210"/>
      <c r="AA435" s="210"/>
      <c r="AB435" s="210"/>
      <c r="AC435" s="210"/>
      <c r="AD435" s="210"/>
      <c r="AE435" s="210"/>
      <c r="AF435" s="210"/>
      <c r="AG435" s="210" t="s">
        <v>176</v>
      </c>
      <c r="AH435" s="210">
        <v>0</v>
      </c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1" x14ac:dyDescent="0.2">
      <c r="A436" s="236">
        <v>151</v>
      </c>
      <c r="B436" s="237" t="s">
        <v>1118</v>
      </c>
      <c r="C436" s="248" t="s">
        <v>1119</v>
      </c>
      <c r="D436" s="238" t="s">
        <v>339</v>
      </c>
      <c r="E436" s="239">
        <v>2</v>
      </c>
      <c r="F436" s="240"/>
      <c r="G436" s="241">
        <f>ROUND(E436*F436,2)</f>
        <v>0</v>
      </c>
      <c r="H436" s="240"/>
      <c r="I436" s="241">
        <f>ROUND(E436*H436,2)</f>
        <v>0</v>
      </c>
      <c r="J436" s="240"/>
      <c r="K436" s="241">
        <f>ROUND(E436*J436,2)</f>
        <v>0</v>
      </c>
      <c r="L436" s="241">
        <v>21</v>
      </c>
      <c r="M436" s="241">
        <f>G436*(1+L436/100)</f>
        <v>0</v>
      </c>
      <c r="N436" s="239">
        <v>3.4199999999999999E-3</v>
      </c>
      <c r="O436" s="239">
        <f>ROUND(E436*N436,2)</f>
        <v>0.01</v>
      </c>
      <c r="P436" s="239">
        <v>0</v>
      </c>
      <c r="Q436" s="239">
        <f>ROUND(E436*P436,2)</f>
        <v>0</v>
      </c>
      <c r="R436" s="241"/>
      <c r="S436" s="241" t="s">
        <v>321</v>
      </c>
      <c r="T436" s="242" t="s">
        <v>1120</v>
      </c>
      <c r="U436" s="220">
        <v>0.59299999999999997</v>
      </c>
      <c r="V436" s="220">
        <f>ROUND(E436*U436,2)</f>
        <v>1.19</v>
      </c>
      <c r="W436" s="220"/>
      <c r="X436" s="220" t="s">
        <v>170</v>
      </c>
      <c r="Y436" s="220" t="s">
        <v>171</v>
      </c>
      <c r="Z436" s="210"/>
      <c r="AA436" s="210"/>
      <c r="AB436" s="210"/>
      <c r="AC436" s="210"/>
      <c r="AD436" s="210"/>
      <c r="AE436" s="210"/>
      <c r="AF436" s="210"/>
      <c r="AG436" s="210" t="s">
        <v>172</v>
      </c>
      <c r="AH436" s="210"/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2" x14ac:dyDescent="0.2">
      <c r="A437" s="217"/>
      <c r="B437" s="218"/>
      <c r="C437" s="250" t="s">
        <v>1121</v>
      </c>
      <c r="D437" s="224"/>
      <c r="E437" s="225">
        <v>2</v>
      </c>
      <c r="F437" s="220"/>
      <c r="G437" s="220"/>
      <c r="H437" s="220"/>
      <c r="I437" s="220"/>
      <c r="J437" s="220"/>
      <c r="K437" s="220"/>
      <c r="L437" s="220"/>
      <c r="M437" s="220"/>
      <c r="N437" s="219"/>
      <c r="O437" s="219"/>
      <c r="P437" s="219"/>
      <c r="Q437" s="219"/>
      <c r="R437" s="220"/>
      <c r="S437" s="220"/>
      <c r="T437" s="220"/>
      <c r="U437" s="220"/>
      <c r="V437" s="220"/>
      <c r="W437" s="220"/>
      <c r="X437" s="220"/>
      <c r="Y437" s="220"/>
      <c r="Z437" s="210"/>
      <c r="AA437" s="210"/>
      <c r="AB437" s="210"/>
      <c r="AC437" s="210"/>
      <c r="AD437" s="210"/>
      <c r="AE437" s="210"/>
      <c r="AF437" s="210"/>
      <c r="AG437" s="210" t="s">
        <v>176</v>
      </c>
      <c r="AH437" s="210">
        <v>5</v>
      </c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outlineLevel="1" x14ac:dyDescent="0.2">
      <c r="A438" s="236">
        <v>152</v>
      </c>
      <c r="B438" s="237" t="s">
        <v>1122</v>
      </c>
      <c r="C438" s="248" t="s">
        <v>1123</v>
      </c>
      <c r="D438" s="238" t="s">
        <v>302</v>
      </c>
      <c r="E438" s="239">
        <v>4</v>
      </c>
      <c r="F438" s="240"/>
      <c r="G438" s="241">
        <f>ROUND(E438*F438,2)</f>
        <v>0</v>
      </c>
      <c r="H438" s="240"/>
      <c r="I438" s="241">
        <f>ROUND(E438*H438,2)</f>
        <v>0</v>
      </c>
      <c r="J438" s="240"/>
      <c r="K438" s="241">
        <f>ROUND(E438*J438,2)</f>
        <v>0</v>
      </c>
      <c r="L438" s="241">
        <v>21</v>
      </c>
      <c r="M438" s="241">
        <f>G438*(1+L438/100)</f>
        <v>0</v>
      </c>
      <c r="N438" s="239">
        <v>5.0000000000000001E-3</v>
      </c>
      <c r="O438" s="239">
        <f>ROUND(E438*N438,2)</f>
        <v>0.02</v>
      </c>
      <c r="P438" s="239">
        <v>0</v>
      </c>
      <c r="Q438" s="239">
        <f>ROUND(E438*P438,2)</f>
        <v>0</v>
      </c>
      <c r="R438" s="241"/>
      <c r="S438" s="241" t="s">
        <v>321</v>
      </c>
      <c r="T438" s="242" t="s">
        <v>322</v>
      </c>
      <c r="U438" s="220">
        <v>0.53800000000000003</v>
      </c>
      <c r="V438" s="220">
        <f>ROUND(E438*U438,2)</f>
        <v>2.15</v>
      </c>
      <c r="W438" s="220"/>
      <c r="X438" s="220" t="s">
        <v>170</v>
      </c>
      <c r="Y438" s="220" t="s">
        <v>171</v>
      </c>
      <c r="Z438" s="210"/>
      <c r="AA438" s="210"/>
      <c r="AB438" s="210"/>
      <c r="AC438" s="210"/>
      <c r="AD438" s="210"/>
      <c r="AE438" s="210"/>
      <c r="AF438" s="210"/>
      <c r="AG438" s="210" t="s">
        <v>172</v>
      </c>
      <c r="AH438" s="210"/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outlineLevel="2" x14ac:dyDescent="0.2">
      <c r="A439" s="217"/>
      <c r="B439" s="218"/>
      <c r="C439" s="250" t="s">
        <v>336</v>
      </c>
      <c r="D439" s="224"/>
      <c r="E439" s="225">
        <v>4</v>
      </c>
      <c r="F439" s="220"/>
      <c r="G439" s="220"/>
      <c r="H439" s="220"/>
      <c r="I439" s="220"/>
      <c r="J439" s="220"/>
      <c r="K439" s="220"/>
      <c r="L439" s="220"/>
      <c r="M439" s="220"/>
      <c r="N439" s="219"/>
      <c r="O439" s="219"/>
      <c r="P439" s="219"/>
      <c r="Q439" s="219"/>
      <c r="R439" s="220"/>
      <c r="S439" s="220"/>
      <c r="T439" s="220"/>
      <c r="U439" s="220"/>
      <c r="V439" s="220"/>
      <c r="W439" s="220"/>
      <c r="X439" s="220"/>
      <c r="Y439" s="220"/>
      <c r="Z439" s="210"/>
      <c r="AA439" s="210"/>
      <c r="AB439" s="210"/>
      <c r="AC439" s="210"/>
      <c r="AD439" s="210"/>
      <c r="AE439" s="210"/>
      <c r="AF439" s="210"/>
      <c r="AG439" s="210" t="s">
        <v>176</v>
      </c>
      <c r="AH439" s="210">
        <v>0</v>
      </c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1" x14ac:dyDescent="0.2">
      <c r="A440" s="236">
        <v>153</v>
      </c>
      <c r="B440" s="237" t="s">
        <v>1124</v>
      </c>
      <c r="C440" s="248" t="s">
        <v>1125</v>
      </c>
      <c r="D440" s="238" t="s">
        <v>302</v>
      </c>
      <c r="E440" s="239">
        <v>2</v>
      </c>
      <c r="F440" s="240"/>
      <c r="G440" s="241">
        <f>ROUND(E440*F440,2)</f>
        <v>0</v>
      </c>
      <c r="H440" s="240"/>
      <c r="I440" s="241">
        <f>ROUND(E440*H440,2)</f>
        <v>0</v>
      </c>
      <c r="J440" s="240"/>
      <c r="K440" s="241">
        <f>ROUND(E440*J440,2)</f>
        <v>0</v>
      </c>
      <c r="L440" s="241">
        <v>21</v>
      </c>
      <c r="M440" s="241">
        <f>G440*(1+L440/100)</f>
        <v>0</v>
      </c>
      <c r="N440" s="239">
        <v>5.0000000000000001E-3</v>
      </c>
      <c r="O440" s="239">
        <f>ROUND(E440*N440,2)</f>
        <v>0.01</v>
      </c>
      <c r="P440" s="239">
        <v>0</v>
      </c>
      <c r="Q440" s="239">
        <f>ROUND(E440*P440,2)</f>
        <v>0</v>
      </c>
      <c r="R440" s="241"/>
      <c r="S440" s="241" t="s">
        <v>321</v>
      </c>
      <c r="T440" s="242" t="s">
        <v>322</v>
      </c>
      <c r="U440" s="220">
        <v>0.53800000000000003</v>
      </c>
      <c r="V440" s="220">
        <f>ROUND(E440*U440,2)</f>
        <v>1.08</v>
      </c>
      <c r="W440" s="220"/>
      <c r="X440" s="220" t="s">
        <v>170</v>
      </c>
      <c r="Y440" s="220" t="s">
        <v>171</v>
      </c>
      <c r="Z440" s="210"/>
      <c r="AA440" s="210"/>
      <c r="AB440" s="210"/>
      <c r="AC440" s="210"/>
      <c r="AD440" s="210"/>
      <c r="AE440" s="210"/>
      <c r="AF440" s="210"/>
      <c r="AG440" s="210" t="s">
        <v>172</v>
      </c>
      <c r="AH440" s="210"/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outlineLevel="2" x14ac:dyDescent="0.2">
      <c r="A441" s="217"/>
      <c r="B441" s="218"/>
      <c r="C441" s="250" t="s">
        <v>74</v>
      </c>
      <c r="D441" s="224"/>
      <c r="E441" s="225">
        <v>2</v>
      </c>
      <c r="F441" s="220"/>
      <c r="G441" s="220"/>
      <c r="H441" s="220"/>
      <c r="I441" s="220"/>
      <c r="J441" s="220"/>
      <c r="K441" s="220"/>
      <c r="L441" s="220"/>
      <c r="M441" s="220"/>
      <c r="N441" s="219"/>
      <c r="O441" s="219"/>
      <c r="P441" s="219"/>
      <c r="Q441" s="219"/>
      <c r="R441" s="220"/>
      <c r="S441" s="220"/>
      <c r="T441" s="220"/>
      <c r="U441" s="220"/>
      <c r="V441" s="220"/>
      <c r="W441" s="220"/>
      <c r="X441" s="220"/>
      <c r="Y441" s="220"/>
      <c r="Z441" s="210"/>
      <c r="AA441" s="210"/>
      <c r="AB441" s="210"/>
      <c r="AC441" s="210"/>
      <c r="AD441" s="210"/>
      <c r="AE441" s="210"/>
      <c r="AF441" s="210"/>
      <c r="AG441" s="210" t="s">
        <v>176</v>
      </c>
      <c r="AH441" s="210">
        <v>0</v>
      </c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1" x14ac:dyDescent="0.2">
      <c r="A442" s="236">
        <v>154</v>
      </c>
      <c r="B442" s="237" t="s">
        <v>1126</v>
      </c>
      <c r="C442" s="248" t="s">
        <v>1127</v>
      </c>
      <c r="D442" s="238" t="s">
        <v>302</v>
      </c>
      <c r="E442" s="239">
        <v>2</v>
      </c>
      <c r="F442" s="240"/>
      <c r="G442" s="241">
        <f>ROUND(E442*F442,2)</f>
        <v>0</v>
      </c>
      <c r="H442" s="240"/>
      <c r="I442" s="241">
        <f>ROUND(E442*H442,2)</f>
        <v>0</v>
      </c>
      <c r="J442" s="240"/>
      <c r="K442" s="241">
        <f>ROUND(E442*J442,2)</f>
        <v>0</v>
      </c>
      <c r="L442" s="241">
        <v>21</v>
      </c>
      <c r="M442" s="241">
        <f>G442*(1+L442/100)</f>
        <v>0</v>
      </c>
      <c r="N442" s="239">
        <v>5.0000000000000001E-3</v>
      </c>
      <c r="O442" s="239">
        <f>ROUND(E442*N442,2)</f>
        <v>0.01</v>
      </c>
      <c r="P442" s="239">
        <v>0</v>
      </c>
      <c r="Q442" s="239">
        <f>ROUND(E442*P442,2)</f>
        <v>0</v>
      </c>
      <c r="R442" s="241"/>
      <c r="S442" s="241" t="s">
        <v>321</v>
      </c>
      <c r="T442" s="242" t="s">
        <v>322</v>
      </c>
      <c r="U442" s="220">
        <v>0.53800000000000003</v>
      </c>
      <c r="V442" s="220">
        <f>ROUND(E442*U442,2)</f>
        <v>1.08</v>
      </c>
      <c r="W442" s="220"/>
      <c r="X442" s="220" t="s">
        <v>170</v>
      </c>
      <c r="Y442" s="220" t="s">
        <v>171</v>
      </c>
      <c r="Z442" s="210"/>
      <c r="AA442" s="210"/>
      <c r="AB442" s="210"/>
      <c r="AC442" s="210"/>
      <c r="AD442" s="210"/>
      <c r="AE442" s="210"/>
      <c r="AF442" s="210"/>
      <c r="AG442" s="210" t="s">
        <v>172</v>
      </c>
      <c r="AH442" s="210"/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2" x14ac:dyDescent="0.2">
      <c r="A443" s="217"/>
      <c r="B443" s="218"/>
      <c r="C443" s="250" t="s">
        <v>74</v>
      </c>
      <c r="D443" s="224"/>
      <c r="E443" s="225">
        <v>2</v>
      </c>
      <c r="F443" s="220"/>
      <c r="G443" s="220"/>
      <c r="H443" s="220"/>
      <c r="I443" s="220"/>
      <c r="J443" s="220"/>
      <c r="K443" s="220"/>
      <c r="L443" s="220"/>
      <c r="M443" s="220"/>
      <c r="N443" s="219"/>
      <c r="O443" s="219"/>
      <c r="P443" s="219"/>
      <c r="Q443" s="219"/>
      <c r="R443" s="220"/>
      <c r="S443" s="220"/>
      <c r="T443" s="220"/>
      <c r="U443" s="220"/>
      <c r="V443" s="220"/>
      <c r="W443" s="220"/>
      <c r="X443" s="220"/>
      <c r="Y443" s="220"/>
      <c r="Z443" s="210"/>
      <c r="AA443" s="210"/>
      <c r="AB443" s="210"/>
      <c r="AC443" s="210"/>
      <c r="AD443" s="210"/>
      <c r="AE443" s="210"/>
      <c r="AF443" s="210"/>
      <c r="AG443" s="210" t="s">
        <v>176</v>
      </c>
      <c r="AH443" s="210">
        <v>0</v>
      </c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outlineLevel="1" x14ac:dyDescent="0.2">
      <c r="A444" s="236">
        <v>155</v>
      </c>
      <c r="B444" s="237" t="s">
        <v>1128</v>
      </c>
      <c r="C444" s="248" t="s">
        <v>1129</v>
      </c>
      <c r="D444" s="238" t="s">
        <v>302</v>
      </c>
      <c r="E444" s="239">
        <v>2</v>
      </c>
      <c r="F444" s="240"/>
      <c r="G444" s="241">
        <f>ROUND(E444*F444,2)</f>
        <v>0</v>
      </c>
      <c r="H444" s="240"/>
      <c r="I444" s="241">
        <f>ROUND(E444*H444,2)</f>
        <v>0</v>
      </c>
      <c r="J444" s="240"/>
      <c r="K444" s="241">
        <f>ROUND(E444*J444,2)</f>
        <v>0</v>
      </c>
      <c r="L444" s="241">
        <v>21</v>
      </c>
      <c r="M444" s="241">
        <f>G444*(1+L444/100)</f>
        <v>0</v>
      </c>
      <c r="N444" s="239">
        <v>5.0000000000000001E-3</v>
      </c>
      <c r="O444" s="239">
        <f>ROUND(E444*N444,2)</f>
        <v>0.01</v>
      </c>
      <c r="P444" s="239">
        <v>0</v>
      </c>
      <c r="Q444" s="239">
        <f>ROUND(E444*P444,2)</f>
        <v>0</v>
      </c>
      <c r="R444" s="241"/>
      <c r="S444" s="241" t="s">
        <v>321</v>
      </c>
      <c r="T444" s="242" t="s">
        <v>322</v>
      </c>
      <c r="U444" s="220">
        <v>0.53800000000000003</v>
      </c>
      <c r="V444" s="220">
        <f>ROUND(E444*U444,2)</f>
        <v>1.08</v>
      </c>
      <c r="W444" s="220"/>
      <c r="X444" s="220" t="s">
        <v>170</v>
      </c>
      <c r="Y444" s="220" t="s">
        <v>171</v>
      </c>
      <c r="Z444" s="210"/>
      <c r="AA444" s="210"/>
      <c r="AB444" s="210"/>
      <c r="AC444" s="210"/>
      <c r="AD444" s="210"/>
      <c r="AE444" s="210"/>
      <c r="AF444" s="210"/>
      <c r="AG444" s="210" t="s">
        <v>172</v>
      </c>
      <c r="AH444" s="210"/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outlineLevel="2" x14ac:dyDescent="0.2">
      <c r="A445" s="217"/>
      <c r="B445" s="218"/>
      <c r="C445" s="250" t="s">
        <v>74</v>
      </c>
      <c r="D445" s="224"/>
      <c r="E445" s="225">
        <v>2</v>
      </c>
      <c r="F445" s="220"/>
      <c r="G445" s="220"/>
      <c r="H445" s="220"/>
      <c r="I445" s="220"/>
      <c r="J445" s="220"/>
      <c r="K445" s="220"/>
      <c r="L445" s="220"/>
      <c r="M445" s="220"/>
      <c r="N445" s="219"/>
      <c r="O445" s="219"/>
      <c r="P445" s="219"/>
      <c r="Q445" s="219"/>
      <c r="R445" s="220"/>
      <c r="S445" s="220"/>
      <c r="T445" s="220"/>
      <c r="U445" s="220"/>
      <c r="V445" s="220"/>
      <c r="W445" s="220"/>
      <c r="X445" s="220"/>
      <c r="Y445" s="220"/>
      <c r="Z445" s="210"/>
      <c r="AA445" s="210"/>
      <c r="AB445" s="210"/>
      <c r="AC445" s="210"/>
      <c r="AD445" s="210"/>
      <c r="AE445" s="210"/>
      <c r="AF445" s="210"/>
      <c r="AG445" s="210" t="s">
        <v>176</v>
      </c>
      <c r="AH445" s="210">
        <v>0</v>
      </c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outlineLevel="1" x14ac:dyDescent="0.2">
      <c r="A446" s="236">
        <v>156</v>
      </c>
      <c r="B446" s="237" t="s">
        <v>1130</v>
      </c>
      <c r="C446" s="248" t="s">
        <v>1131</v>
      </c>
      <c r="D446" s="238" t="s">
        <v>302</v>
      </c>
      <c r="E446" s="239">
        <v>2</v>
      </c>
      <c r="F446" s="240"/>
      <c r="G446" s="241">
        <f>ROUND(E446*F446,2)</f>
        <v>0</v>
      </c>
      <c r="H446" s="240"/>
      <c r="I446" s="241">
        <f>ROUND(E446*H446,2)</f>
        <v>0</v>
      </c>
      <c r="J446" s="240"/>
      <c r="K446" s="241">
        <f>ROUND(E446*J446,2)</f>
        <v>0</v>
      </c>
      <c r="L446" s="241">
        <v>21</v>
      </c>
      <c r="M446" s="241">
        <f>G446*(1+L446/100)</f>
        <v>0</v>
      </c>
      <c r="N446" s="239">
        <v>5.0000000000000001E-3</v>
      </c>
      <c r="O446" s="239">
        <f>ROUND(E446*N446,2)</f>
        <v>0.01</v>
      </c>
      <c r="P446" s="239">
        <v>0</v>
      </c>
      <c r="Q446" s="239">
        <f>ROUND(E446*P446,2)</f>
        <v>0</v>
      </c>
      <c r="R446" s="241"/>
      <c r="S446" s="241" t="s">
        <v>321</v>
      </c>
      <c r="T446" s="242" t="s">
        <v>322</v>
      </c>
      <c r="U446" s="220">
        <v>0.42399999999999999</v>
      </c>
      <c r="V446" s="220">
        <f>ROUND(E446*U446,2)</f>
        <v>0.85</v>
      </c>
      <c r="W446" s="220"/>
      <c r="X446" s="220" t="s">
        <v>170</v>
      </c>
      <c r="Y446" s="220" t="s">
        <v>171</v>
      </c>
      <c r="Z446" s="210"/>
      <c r="AA446" s="210"/>
      <c r="AB446" s="210"/>
      <c r="AC446" s="210"/>
      <c r="AD446" s="210"/>
      <c r="AE446" s="210"/>
      <c r="AF446" s="210"/>
      <c r="AG446" s="210" t="s">
        <v>172</v>
      </c>
      <c r="AH446" s="210"/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outlineLevel="2" x14ac:dyDescent="0.2">
      <c r="A447" s="217"/>
      <c r="B447" s="218"/>
      <c r="C447" s="250" t="s">
        <v>74</v>
      </c>
      <c r="D447" s="224"/>
      <c r="E447" s="225">
        <v>2</v>
      </c>
      <c r="F447" s="220"/>
      <c r="G447" s="220"/>
      <c r="H447" s="220"/>
      <c r="I447" s="220"/>
      <c r="J447" s="220"/>
      <c r="K447" s="220"/>
      <c r="L447" s="220"/>
      <c r="M447" s="220"/>
      <c r="N447" s="219"/>
      <c r="O447" s="219"/>
      <c r="P447" s="219"/>
      <c r="Q447" s="219"/>
      <c r="R447" s="220"/>
      <c r="S447" s="220"/>
      <c r="T447" s="220"/>
      <c r="U447" s="220"/>
      <c r="V447" s="220"/>
      <c r="W447" s="220"/>
      <c r="X447" s="220"/>
      <c r="Y447" s="220"/>
      <c r="Z447" s="210"/>
      <c r="AA447" s="210"/>
      <c r="AB447" s="210"/>
      <c r="AC447" s="210"/>
      <c r="AD447" s="210"/>
      <c r="AE447" s="210"/>
      <c r="AF447" s="210"/>
      <c r="AG447" s="210" t="s">
        <v>176</v>
      </c>
      <c r="AH447" s="210">
        <v>0</v>
      </c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outlineLevel="1" x14ac:dyDescent="0.2">
      <c r="A448" s="236">
        <v>157</v>
      </c>
      <c r="B448" s="237" t="s">
        <v>1132</v>
      </c>
      <c r="C448" s="248" t="s">
        <v>1133</v>
      </c>
      <c r="D448" s="238" t="s">
        <v>302</v>
      </c>
      <c r="E448" s="239">
        <v>4</v>
      </c>
      <c r="F448" s="240"/>
      <c r="G448" s="241">
        <f>ROUND(E448*F448,2)</f>
        <v>0</v>
      </c>
      <c r="H448" s="240"/>
      <c r="I448" s="241">
        <f>ROUND(E448*H448,2)</f>
        <v>0</v>
      </c>
      <c r="J448" s="240"/>
      <c r="K448" s="241">
        <f>ROUND(E448*J448,2)</f>
        <v>0</v>
      </c>
      <c r="L448" s="241">
        <v>21</v>
      </c>
      <c r="M448" s="241">
        <f>G448*(1+L448/100)</f>
        <v>0</v>
      </c>
      <c r="N448" s="239">
        <v>0</v>
      </c>
      <c r="O448" s="239">
        <f>ROUND(E448*N448,2)</f>
        <v>0</v>
      </c>
      <c r="P448" s="239">
        <v>0</v>
      </c>
      <c r="Q448" s="239">
        <f>ROUND(E448*P448,2)</f>
        <v>0</v>
      </c>
      <c r="R448" s="241"/>
      <c r="S448" s="241" t="s">
        <v>321</v>
      </c>
      <c r="T448" s="242" t="s">
        <v>322</v>
      </c>
      <c r="U448" s="220">
        <v>0</v>
      </c>
      <c r="V448" s="220">
        <f>ROUND(E448*U448,2)</f>
        <v>0</v>
      </c>
      <c r="W448" s="220"/>
      <c r="X448" s="220" t="s">
        <v>170</v>
      </c>
      <c r="Y448" s="220" t="s">
        <v>171</v>
      </c>
      <c r="Z448" s="210"/>
      <c r="AA448" s="210"/>
      <c r="AB448" s="210"/>
      <c r="AC448" s="210"/>
      <c r="AD448" s="210"/>
      <c r="AE448" s="210"/>
      <c r="AF448" s="210"/>
      <c r="AG448" s="210" t="s">
        <v>172</v>
      </c>
      <c r="AH448" s="210"/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outlineLevel="2" x14ac:dyDescent="0.2">
      <c r="A449" s="217"/>
      <c r="B449" s="218"/>
      <c r="C449" s="250" t="s">
        <v>336</v>
      </c>
      <c r="D449" s="224"/>
      <c r="E449" s="225">
        <v>4</v>
      </c>
      <c r="F449" s="220"/>
      <c r="G449" s="220"/>
      <c r="H449" s="220"/>
      <c r="I449" s="220"/>
      <c r="J449" s="220"/>
      <c r="K449" s="220"/>
      <c r="L449" s="220"/>
      <c r="M449" s="220"/>
      <c r="N449" s="219"/>
      <c r="O449" s="219"/>
      <c r="P449" s="219"/>
      <c r="Q449" s="219"/>
      <c r="R449" s="220"/>
      <c r="S449" s="220"/>
      <c r="T449" s="220"/>
      <c r="U449" s="220"/>
      <c r="V449" s="220"/>
      <c r="W449" s="220"/>
      <c r="X449" s="220"/>
      <c r="Y449" s="220"/>
      <c r="Z449" s="210"/>
      <c r="AA449" s="210"/>
      <c r="AB449" s="210"/>
      <c r="AC449" s="210"/>
      <c r="AD449" s="210"/>
      <c r="AE449" s="210"/>
      <c r="AF449" s="210"/>
      <c r="AG449" s="210" t="s">
        <v>176</v>
      </c>
      <c r="AH449" s="210">
        <v>0</v>
      </c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outlineLevel="1" x14ac:dyDescent="0.2">
      <c r="A450" s="258">
        <v>158</v>
      </c>
      <c r="B450" s="259" t="s">
        <v>1134</v>
      </c>
      <c r="C450" s="265" t="s">
        <v>1135</v>
      </c>
      <c r="D450" s="260" t="s">
        <v>332</v>
      </c>
      <c r="E450" s="261">
        <v>0.38585999999999998</v>
      </c>
      <c r="F450" s="262"/>
      <c r="G450" s="263">
        <f>ROUND(E450*F450,2)</f>
        <v>0</v>
      </c>
      <c r="H450" s="262"/>
      <c r="I450" s="263">
        <f>ROUND(E450*H450,2)</f>
        <v>0</v>
      </c>
      <c r="J450" s="262"/>
      <c r="K450" s="263">
        <f>ROUND(E450*J450,2)</f>
        <v>0</v>
      </c>
      <c r="L450" s="263">
        <v>21</v>
      </c>
      <c r="M450" s="263">
        <f>G450*(1+L450/100)</f>
        <v>0</v>
      </c>
      <c r="N450" s="261">
        <v>0</v>
      </c>
      <c r="O450" s="261">
        <f>ROUND(E450*N450,2)</f>
        <v>0</v>
      </c>
      <c r="P450" s="261">
        <v>0</v>
      </c>
      <c r="Q450" s="261">
        <f>ROUND(E450*P450,2)</f>
        <v>0</v>
      </c>
      <c r="R450" s="263" t="s">
        <v>905</v>
      </c>
      <c r="S450" s="263" t="s">
        <v>169</v>
      </c>
      <c r="T450" s="264" t="s">
        <v>169</v>
      </c>
      <c r="U450" s="220">
        <v>2.5750000000000002</v>
      </c>
      <c r="V450" s="220">
        <f>ROUND(E450*U450,2)</f>
        <v>0.99</v>
      </c>
      <c r="W450" s="220"/>
      <c r="X450" s="220" t="s">
        <v>598</v>
      </c>
      <c r="Y450" s="220" t="s">
        <v>171</v>
      </c>
      <c r="Z450" s="210"/>
      <c r="AA450" s="210"/>
      <c r="AB450" s="210"/>
      <c r="AC450" s="210"/>
      <c r="AD450" s="210"/>
      <c r="AE450" s="210"/>
      <c r="AF450" s="210"/>
      <c r="AG450" s="210" t="s">
        <v>599</v>
      </c>
      <c r="AH450" s="210"/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  <c r="BH450" s="210"/>
    </row>
    <row r="451" spans="1:60" ht="22.5" outlineLevel="1" x14ac:dyDescent="0.2">
      <c r="A451" s="258">
        <v>159</v>
      </c>
      <c r="B451" s="259" t="s">
        <v>1136</v>
      </c>
      <c r="C451" s="265" t="s">
        <v>1137</v>
      </c>
      <c r="D451" s="260" t="s">
        <v>332</v>
      </c>
      <c r="E451" s="261">
        <v>0.38585999999999998</v>
      </c>
      <c r="F451" s="262"/>
      <c r="G451" s="263">
        <f>ROUND(E451*F451,2)</f>
        <v>0</v>
      </c>
      <c r="H451" s="262"/>
      <c r="I451" s="263">
        <f>ROUND(E451*H451,2)</f>
        <v>0</v>
      </c>
      <c r="J451" s="262"/>
      <c r="K451" s="263">
        <f>ROUND(E451*J451,2)</f>
        <v>0</v>
      </c>
      <c r="L451" s="263">
        <v>21</v>
      </c>
      <c r="M451" s="263">
        <f>G451*(1+L451/100)</f>
        <v>0</v>
      </c>
      <c r="N451" s="261">
        <v>0</v>
      </c>
      <c r="O451" s="261">
        <f>ROUND(E451*N451,2)</f>
        <v>0</v>
      </c>
      <c r="P451" s="261">
        <v>0</v>
      </c>
      <c r="Q451" s="261">
        <f>ROUND(E451*P451,2)</f>
        <v>0</v>
      </c>
      <c r="R451" s="263" t="s">
        <v>905</v>
      </c>
      <c r="S451" s="263" t="s">
        <v>169</v>
      </c>
      <c r="T451" s="264" t="s">
        <v>169</v>
      </c>
      <c r="U451" s="220">
        <v>1.355</v>
      </c>
      <c r="V451" s="220">
        <f>ROUND(E451*U451,2)</f>
        <v>0.52</v>
      </c>
      <c r="W451" s="220"/>
      <c r="X451" s="220" t="s">
        <v>598</v>
      </c>
      <c r="Y451" s="220" t="s">
        <v>171</v>
      </c>
      <c r="Z451" s="210"/>
      <c r="AA451" s="210"/>
      <c r="AB451" s="210"/>
      <c r="AC451" s="210"/>
      <c r="AD451" s="210"/>
      <c r="AE451" s="210"/>
      <c r="AF451" s="210"/>
      <c r="AG451" s="210" t="s">
        <v>599</v>
      </c>
      <c r="AH451" s="210"/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x14ac:dyDescent="0.2">
      <c r="A452" s="229" t="s">
        <v>163</v>
      </c>
      <c r="B452" s="230" t="s">
        <v>112</v>
      </c>
      <c r="C452" s="247" t="s">
        <v>113</v>
      </c>
      <c r="D452" s="231"/>
      <c r="E452" s="232"/>
      <c r="F452" s="233"/>
      <c r="G452" s="233">
        <f>SUMIF(AG453:AG460,"&lt;&gt;NOR",G453:G460)</f>
        <v>0</v>
      </c>
      <c r="H452" s="233"/>
      <c r="I452" s="233">
        <f>SUM(I453:I460)</f>
        <v>0</v>
      </c>
      <c r="J452" s="233"/>
      <c r="K452" s="233">
        <f>SUM(K453:K460)</f>
        <v>0</v>
      </c>
      <c r="L452" s="233"/>
      <c r="M452" s="233">
        <f>SUM(M453:M460)</f>
        <v>0</v>
      </c>
      <c r="N452" s="232"/>
      <c r="O452" s="232">
        <f>SUM(O453:O460)</f>
        <v>0.03</v>
      </c>
      <c r="P452" s="232"/>
      <c r="Q452" s="232">
        <f>SUM(Q453:Q460)</f>
        <v>0.56999999999999995</v>
      </c>
      <c r="R452" s="233"/>
      <c r="S452" s="233"/>
      <c r="T452" s="234"/>
      <c r="U452" s="228"/>
      <c r="V452" s="228">
        <f>SUM(V453:V460)</f>
        <v>55.38</v>
      </c>
      <c r="W452" s="228"/>
      <c r="X452" s="228"/>
      <c r="Y452" s="228"/>
      <c r="AG452" t="s">
        <v>164</v>
      </c>
    </row>
    <row r="453" spans="1:60" outlineLevel="1" x14ac:dyDescent="0.2">
      <c r="A453" s="236">
        <v>160</v>
      </c>
      <c r="B453" s="237" t="s">
        <v>1138</v>
      </c>
      <c r="C453" s="248" t="s">
        <v>1139</v>
      </c>
      <c r="D453" s="238" t="s">
        <v>325</v>
      </c>
      <c r="E453" s="239">
        <v>569.70000000000005</v>
      </c>
      <c r="F453" s="240"/>
      <c r="G453" s="241">
        <f>ROUND(E453*F453,2)</f>
        <v>0</v>
      </c>
      <c r="H453" s="240"/>
      <c r="I453" s="241">
        <f>ROUND(E453*H453,2)</f>
        <v>0</v>
      </c>
      <c r="J453" s="240"/>
      <c r="K453" s="241">
        <f>ROUND(E453*J453,2)</f>
        <v>0</v>
      </c>
      <c r="L453" s="241">
        <v>21</v>
      </c>
      <c r="M453" s="241">
        <f>G453*(1+L453/100)</f>
        <v>0</v>
      </c>
      <c r="N453" s="239">
        <v>5.0000000000000002E-5</v>
      </c>
      <c r="O453" s="239">
        <f>ROUND(E453*N453,2)</f>
        <v>0.03</v>
      </c>
      <c r="P453" s="239">
        <v>1E-3</v>
      </c>
      <c r="Q453" s="239">
        <f>ROUND(E453*P453,2)</f>
        <v>0.56999999999999995</v>
      </c>
      <c r="R453" s="241" t="s">
        <v>1140</v>
      </c>
      <c r="S453" s="241" t="s">
        <v>169</v>
      </c>
      <c r="T453" s="242" t="s">
        <v>169</v>
      </c>
      <c r="U453" s="220">
        <v>9.7000000000000003E-2</v>
      </c>
      <c r="V453" s="220">
        <f>ROUND(E453*U453,2)</f>
        <v>55.26</v>
      </c>
      <c r="W453" s="220"/>
      <c r="X453" s="220" t="s">
        <v>170</v>
      </c>
      <c r="Y453" s="220" t="s">
        <v>171</v>
      </c>
      <c r="Z453" s="210"/>
      <c r="AA453" s="210"/>
      <c r="AB453" s="210"/>
      <c r="AC453" s="210"/>
      <c r="AD453" s="210"/>
      <c r="AE453" s="210"/>
      <c r="AF453" s="210"/>
      <c r="AG453" s="210" t="s">
        <v>172</v>
      </c>
      <c r="AH453" s="210"/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</row>
    <row r="454" spans="1:60" outlineLevel="2" x14ac:dyDescent="0.2">
      <c r="A454" s="217"/>
      <c r="B454" s="218"/>
      <c r="C454" s="249" t="s">
        <v>1141</v>
      </c>
      <c r="D454" s="243"/>
      <c r="E454" s="243"/>
      <c r="F454" s="243"/>
      <c r="G454" s="243"/>
      <c r="H454" s="220"/>
      <c r="I454" s="220"/>
      <c r="J454" s="220"/>
      <c r="K454" s="220"/>
      <c r="L454" s="220"/>
      <c r="M454" s="220"/>
      <c r="N454" s="219"/>
      <c r="O454" s="219"/>
      <c r="P454" s="219"/>
      <c r="Q454" s="219"/>
      <c r="R454" s="220"/>
      <c r="S454" s="220"/>
      <c r="T454" s="220"/>
      <c r="U454" s="220"/>
      <c r="V454" s="220"/>
      <c r="W454" s="220"/>
      <c r="X454" s="220"/>
      <c r="Y454" s="220"/>
      <c r="Z454" s="210"/>
      <c r="AA454" s="210"/>
      <c r="AB454" s="210"/>
      <c r="AC454" s="210"/>
      <c r="AD454" s="210"/>
      <c r="AE454" s="210"/>
      <c r="AF454" s="210"/>
      <c r="AG454" s="210" t="s">
        <v>174</v>
      </c>
      <c r="AH454" s="210"/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outlineLevel="2" x14ac:dyDescent="0.2">
      <c r="A455" s="217"/>
      <c r="B455" s="218"/>
      <c r="C455" s="250" t="s">
        <v>1142</v>
      </c>
      <c r="D455" s="224"/>
      <c r="E455" s="225">
        <v>120.9</v>
      </c>
      <c r="F455" s="220"/>
      <c r="G455" s="220"/>
      <c r="H455" s="220"/>
      <c r="I455" s="220"/>
      <c r="J455" s="220"/>
      <c r="K455" s="220"/>
      <c r="L455" s="220"/>
      <c r="M455" s="220"/>
      <c r="N455" s="219"/>
      <c r="O455" s="219"/>
      <c r="P455" s="219"/>
      <c r="Q455" s="219"/>
      <c r="R455" s="220"/>
      <c r="S455" s="220"/>
      <c r="T455" s="220"/>
      <c r="U455" s="220"/>
      <c r="V455" s="220"/>
      <c r="W455" s="220"/>
      <c r="X455" s="220"/>
      <c r="Y455" s="220"/>
      <c r="Z455" s="210"/>
      <c r="AA455" s="210"/>
      <c r="AB455" s="210"/>
      <c r="AC455" s="210"/>
      <c r="AD455" s="210"/>
      <c r="AE455" s="210"/>
      <c r="AF455" s="210"/>
      <c r="AG455" s="210" t="s">
        <v>176</v>
      </c>
      <c r="AH455" s="210">
        <v>0</v>
      </c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outlineLevel="3" x14ac:dyDescent="0.2">
      <c r="A456" s="217"/>
      <c r="B456" s="218"/>
      <c r="C456" s="250" t="s">
        <v>1143</v>
      </c>
      <c r="D456" s="224"/>
      <c r="E456" s="225">
        <v>448.8</v>
      </c>
      <c r="F456" s="220"/>
      <c r="G456" s="220"/>
      <c r="H456" s="220"/>
      <c r="I456" s="220"/>
      <c r="J456" s="220"/>
      <c r="K456" s="220"/>
      <c r="L456" s="220"/>
      <c r="M456" s="220"/>
      <c r="N456" s="219"/>
      <c r="O456" s="219"/>
      <c r="P456" s="219"/>
      <c r="Q456" s="219"/>
      <c r="R456" s="220"/>
      <c r="S456" s="220"/>
      <c r="T456" s="220"/>
      <c r="U456" s="220"/>
      <c r="V456" s="220"/>
      <c r="W456" s="220"/>
      <c r="X456" s="220"/>
      <c r="Y456" s="220"/>
      <c r="Z456" s="210"/>
      <c r="AA456" s="210"/>
      <c r="AB456" s="210"/>
      <c r="AC456" s="210"/>
      <c r="AD456" s="210"/>
      <c r="AE456" s="210"/>
      <c r="AF456" s="210"/>
      <c r="AG456" s="210" t="s">
        <v>176</v>
      </c>
      <c r="AH456" s="210">
        <v>0</v>
      </c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  <c r="BH456" s="210"/>
    </row>
    <row r="457" spans="1:60" outlineLevel="1" x14ac:dyDescent="0.2">
      <c r="A457" s="236">
        <v>161</v>
      </c>
      <c r="B457" s="237" t="s">
        <v>1144</v>
      </c>
      <c r="C457" s="248" t="s">
        <v>1145</v>
      </c>
      <c r="D457" s="238" t="s">
        <v>332</v>
      </c>
      <c r="E457" s="239">
        <v>2.8490000000000001E-2</v>
      </c>
      <c r="F457" s="240"/>
      <c r="G457" s="241">
        <f>ROUND(E457*F457,2)</f>
        <v>0</v>
      </c>
      <c r="H457" s="240"/>
      <c r="I457" s="241">
        <f>ROUND(E457*H457,2)</f>
        <v>0</v>
      </c>
      <c r="J457" s="240"/>
      <c r="K457" s="241">
        <f>ROUND(E457*J457,2)</f>
        <v>0</v>
      </c>
      <c r="L457" s="241">
        <v>21</v>
      </c>
      <c r="M457" s="241">
        <f>G457*(1+L457/100)</f>
        <v>0</v>
      </c>
      <c r="N457" s="239">
        <v>0</v>
      </c>
      <c r="O457" s="239">
        <f>ROUND(E457*N457,2)</f>
        <v>0</v>
      </c>
      <c r="P457" s="239">
        <v>0</v>
      </c>
      <c r="Q457" s="239">
        <f>ROUND(E457*P457,2)</f>
        <v>0</v>
      </c>
      <c r="R457" s="241" t="s">
        <v>1140</v>
      </c>
      <c r="S457" s="241" t="s">
        <v>169</v>
      </c>
      <c r="T457" s="242" t="s">
        <v>169</v>
      </c>
      <c r="U457" s="220">
        <v>3.327</v>
      </c>
      <c r="V457" s="220">
        <f>ROUND(E457*U457,2)</f>
        <v>0.09</v>
      </c>
      <c r="W457" s="220"/>
      <c r="X457" s="220" t="s">
        <v>598</v>
      </c>
      <c r="Y457" s="220" t="s">
        <v>171</v>
      </c>
      <c r="Z457" s="210"/>
      <c r="AA457" s="210"/>
      <c r="AB457" s="210"/>
      <c r="AC457" s="210"/>
      <c r="AD457" s="210"/>
      <c r="AE457" s="210"/>
      <c r="AF457" s="210"/>
      <c r="AG457" s="210" t="s">
        <v>599</v>
      </c>
      <c r="AH457" s="210"/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outlineLevel="2" x14ac:dyDescent="0.2">
      <c r="A458" s="217"/>
      <c r="B458" s="218"/>
      <c r="C458" s="251" t="s">
        <v>600</v>
      </c>
      <c r="D458" s="245"/>
      <c r="E458" s="245"/>
      <c r="F458" s="245"/>
      <c r="G458" s="245"/>
      <c r="H458" s="220"/>
      <c r="I458" s="220"/>
      <c r="J458" s="220"/>
      <c r="K458" s="220"/>
      <c r="L458" s="220"/>
      <c r="M458" s="220"/>
      <c r="N458" s="219"/>
      <c r="O458" s="219"/>
      <c r="P458" s="219"/>
      <c r="Q458" s="219"/>
      <c r="R458" s="220"/>
      <c r="S458" s="220"/>
      <c r="T458" s="220"/>
      <c r="U458" s="220"/>
      <c r="V458" s="220"/>
      <c r="W458" s="220"/>
      <c r="X458" s="220"/>
      <c r="Y458" s="220"/>
      <c r="Z458" s="210"/>
      <c r="AA458" s="210"/>
      <c r="AB458" s="210"/>
      <c r="AC458" s="210"/>
      <c r="AD458" s="210"/>
      <c r="AE458" s="210"/>
      <c r="AF458" s="210"/>
      <c r="AG458" s="210" t="s">
        <v>190</v>
      </c>
      <c r="AH458" s="210"/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ht="22.5" outlineLevel="1" x14ac:dyDescent="0.2">
      <c r="A459" s="236">
        <v>162</v>
      </c>
      <c r="B459" s="237" t="s">
        <v>1146</v>
      </c>
      <c r="C459" s="248" t="s">
        <v>1147</v>
      </c>
      <c r="D459" s="238" t="s">
        <v>332</v>
      </c>
      <c r="E459" s="239">
        <v>2.8490000000000001E-2</v>
      </c>
      <c r="F459" s="240"/>
      <c r="G459" s="241">
        <f>ROUND(E459*F459,2)</f>
        <v>0</v>
      </c>
      <c r="H459" s="240"/>
      <c r="I459" s="241">
        <f>ROUND(E459*H459,2)</f>
        <v>0</v>
      </c>
      <c r="J459" s="240"/>
      <c r="K459" s="241">
        <f>ROUND(E459*J459,2)</f>
        <v>0</v>
      </c>
      <c r="L459" s="241">
        <v>21</v>
      </c>
      <c r="M459" s="241">
        <f>G459*(1+L459/100)</f>
        <v>0</v>
      </c>
      <c r="N459" s="239">
        <v>0</v>
      </c>
      <c r="O459" s="239">
        <f>ROUND(E459*N459,2)</f>
        <v>0</v>
      </c>
      <c r="P459" s="239">
        <v>0</v>
      </c>
      <c r="Q459" s="239">
        <f>ROUND(E459*P459,2)</f>
        <v>0</v>
      </c>
      <c r="R459" s="241" t="s">
        <v>1140</v>
      </c>
      <c r="S459" s="241" t="s">
        <v>169</v>
      </c>
      <c r="T459" s="242" t="s">
        <v>169</v>
      </c>
      <c r="U459" s="220">
        <v>0.95</v>
      </c>
      <c r="V459" s="220">
        <f>ROUND(E459*U459,2)</f>
        <v>0.03</v>
      </c>
      <c r="W459" s="220"/>
      <c r="X459" s="220" t="s">
        <v>598</v>
      </c>
      <c r="Y459" s="220" t="s">
        <v>171</v>
      </c>
      <c r="Z459" s="210"/>
      <c r="AA459" s="210"/>
      <c r="AB459" s="210"/>
      <c r="AC459" s="210"/>
      <c r="AD459" s="210"/>
      <c r="AE459" s="210"/>
      <c r="AF459" s="210"/>
      <c r="AG459" s="210" t="s">
        <v>599</v>
      </c>
      <c r="AH459" s="210"/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outlineLevel="2" x14ac:dyDescent="0.2">
      <c r="A460" s="217"/>
      <c r="B460" s="218"/>
      <c r="C460" s="251" t="s">
        <v>600</v>
      </c>
      <c r="D460" s="245"/>
      <c r="E460" s="245"/>
      <c r="F460" s="245"/>
      <c r="G460" s="245"/>
      <c r="H460" s="220"/>
      <c r="I460" s="220"/>
      <c r="J460" s="220"/>
      <c r="K460" s="220"/>
      <c r="L460" s="220"/>
      <c r="M460" s="220"/>
      <c r="N460" s="219"/>
      <c r="O460" s="219"/>
      <c r="P460" s="219"/>
      <c r="Q460" s="219"/>
      <c r="R460" s="220"/>
      <c r="S460" s="220"/>
      <c r="T460" s="220"/>
      <c r="U460" s="220"/>
      <c r="V460" s="220"/>
      <c r="W460" s="220"/>
      <c r="X460" s="220"/>
      <c r="Y460" s="220"/>
      <c r="Z460" s="210"/>
      <c r="AA460" s="210"/>
      <c r="AB460" s="210"/>
      <c r="AC460" s="210"/>
      <c r="AD460" s="210"/>
      <c r="AE460" s="210"/>
      <c r="AF460" s="210"/>
      <c r="AG460" s="210" t="s">
        <v>190</v>
      </c>
      <c r="AH460" s="210"/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</row>
    <row r="461" spans="1:60" x14ac:dyDescent="0.2">
      <c r="A461" s="229" t="s">
        <v>163</v>
      </c>
      <c r="B461" s="230" t="s">
        <v>118</v>
      </c>
      <c r="C461" s="247" t="s">
        <v>119</v>
      </c>
      <c r="D461" s="231"/>
      <c r="E461" s="232"/>
      <c r="F461" s="233"/>
      <c r="G461" s="233">
        <f>SUMIF(AG462:AG475,"&lt;&gt;NOR",G462:G475)</f>
        <v>0</v>
      </c>
      <c r="H461" s="233"/>
      <c r="I461" s="233">
        <f>SUM(I462:I475)</f>
        <v>0</v>
      </c>
      <c r="J461" s="233"/>
      <c r="K461" s="233">
        <f>SUM(K462:K475)</f>
        <v>0</v>
      </c>
      <c r="L461" s="233"/>
      <c r="M461" s="233">
        <f>SUM(M462:M475)</f>
        <v>0</v>
      </c>
      <c r="N461" s="232"/>
      <c r="O461" s="232">
        <f>SUM(O462:O475)</f>
        <v>0.02</v>
      </c>
      <c r="P461" s="232"/>
      <c r="Q461" s="232">
        <f>SUM(Q462:Q475)</f>
        <v>0</v>
      </c>
      <c r="R461" s="233"/>
      <c r="S461" s="233"/>
      <c r="T461" s="234"/>
      <c r="U461" s="228"/>
      <c r="V461" s="228">
        <f>SUM(V462:V475)</f>
        <v>18.559999999999999</v>
      </c>
      <c r="W461" s="228"/>
      <c r="X461" s="228"/>
      <c r="Y461" s="228"/>
      <c r="AG461" t="s">
        <v>164</v>
      </c>
    </row>
    <row r="462" spans="1:60" ht="22.5" outlineLevel="1" x14ac:dyDescent="0.2">
      <c r="A462" s="236">
        <v>163</v>
      </c>
      <c r="B462" s="237" t="s">
        <v>1148</v>
      </c>
      <c r="C462" s="248" t="s">
        <v>1149</v>
      </c>
      <c r="D462" s="238" t="s">
        <v>199</v>
      </c>
      <c r="E462" s="239">
        <v>84.7</v>
      </c>
      <c r="F462" s="240"/>
      <c r="G462" s="241">
        <f>ROUND(E462*F462,2)</f>
        <v>0</v>
      </c>
      <c r="H462" s="240"/>
      <c r="I462" s="241">
        <f>ROUND(E462*H462,2)</f>
        <v>0</v>
      </c>
      <c r="J462" s="240"/>
      <c r="K462" s="241">
        <f>ROUND(E462*J462,2)</f>
        <v>0</v>
      </c>
      <c r="L462" s="241">
        <v>21</v>
      </c>
      <c r="M462" s="241">
        <f>G462*(1+L462/100)</f>
        <v>0</v>
      </c>
      <c r="N462" s="239">
        <v>6.9999999999999994E-5</v>
      </c>
      <c r="O462" s="239">
        <f>ROUND(E462*N462,2)</f>
        <v>0.01</v>
      </c>
      <c r="P462" s="239">
        <v>0</v>
      </c>
      <c r="Q462" s="239">
        <f>ROUND(E462*P462,2)</f>
        <v>0</v>
      </c>
      <c r="R462" s="241" t="s">
        <v>1150</v>
      </c>
      <c r="S462" s="241" t="s">
        <v>169</v>
      </c>
      <c r="T462" s="242" t="s">
        <v>169</v>
      </c>
      <c r="U462" s="220">
        <v>8.6999999999999994E-2</v>
      </c>
      <c r="V462" s="220">
        <f>ROUND(E462*U462,2)</f>
        <v>7.37</v>
      </c>
      <c r="W462" s="220"/>
      <c r="X462" s="220" t="s">
        <v>170</v>
      </c>
      <c r="Y462" s="220" t="s">
        <v>171</v>
      </c>
      <c r="Z462" s="210"/>
      <c r="AA462" s="210"/>
      <c r="AB462" s="210"/>
      <c r="AC462" s="210"/>
      <c r="AD462" s="210"/>
      <c r="AE462" s="210"/>
      <c r="AF462" s="210"/>
      <c r="AG462" s="210" t="s">
        <v>172</v>
      </c>
      <c r="AH462" s="210"/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outlineLevel="2" x14ac:dyDescent="0.2">
      <c r="A463" s="217"/>
      <c r="B463" s="218"/>
      <c r="C463" s="251" t="s">
        <v>1151</v>
      </c>
      <c r="D463" s="245"/>
      <c r="E463" s="245"/>
      <c r="F463" s="245"/>
      <c r="G463" s="245"/>
      <c r="H463" s="220"/>
      <c r="I463" s="220"/>
      <c r="J463" s="220"/>
      <c r="K463" s="220"/>
      <c r="L463" s="220"/>
      <c r="M463" s="220"/>
      <c r="N463" s="219"/>
      <c r="O463" s="219"/>
      <c r="P463" s="219"/>
      <c r="Q463" s="219"/>
      <c r="R463" s="220"/>
      <c r="S463" s="220"/>
      <c r="T463" s="220"/>
      <c r="U463" s="220"/>
      <c r="V463" s="220"/>
      <c r="W463" s="220"/>
      <c r="X463" s="220"/>
      <c r="Y463" s="220"/>
      <c r="Z463" s="210"/>
      <c r="AA463" s="210"/>
      <c r="AB463" s="210"/>
      <c r="AC463" s="210"/>
      <c r="AD463" s="210"/>
      <c r="AE463" s="210"/>
      <c r="AF463" s="210"/>
      <c r="AG463" s="210" t="s">
        <v>190</v>
      </c>
      <c r="AH463" s="210"/>
      <c r="AI463" s="210"/>
      <c r="AJ463" s="210"/>
      <c r="AK463" s="210"/>
      <c r="AL463" s="210"/>
      <c r="AM463" s="210"/>
      <c r="AN463" s="210"/>
      <c r="AO463" s="210"/>
      <c r="AP463" s="210"/>
      <c r="AQ463" s="210"/>
      <c r="AR463" s="210"/>
      <c r="AS463" s="210"/>
      <c r="AT463" s="210"/>
      <c r="AU463" s="210"/>
      <c r="AV463" s="210"/>
      <c r="AW463" s="210"/>
      <c r="AX463" s="210"/>
      <c r="AY463" s="210"/>
      <c r="AZ463" s="210"/>
      <c r="BA463" s="210"/>
      <c r="BB463" s="210"/>
      <c r="BC463" s="210"/>
      <c r="BD463" s="210"/>
      <c r="BE463" s="210"/>
      <c r="BF463" s="210"/>
      <c r="BG463" s="210"/>
      <c r="BH463" s="210"/>
    </row>
    <row r="464" spans="1:60" outlineLevel="2" x14ac:dyDescent="0.2">
      <c r="A464" s="217"/>
      <c r="B464" s="218"/>
      <c r="C464" s="252" t="s">
        <v>709</v>
      </c>
      <c r="D464" s="246"/>
      <c r="E464" s="246"/>
      <c r="F464" s="246"/>
      <c r="G464" s="246"/>
      <c r="H464" s="220"/>
      <c r="I464" s="220"/>
      <c r="J464" s="220"/>
      <c r="K464" s="220"/>
      <c r="L464" s="220"/>
      <c r="M464" s="220"/>
      <c r="N464" s="219"/>
      <c r="O464" s="219"/>
      <c r="P464" s="219"/>
      <c r="Q464" s="219"/>
      <c r="R464" s="220"/>
      <c r="S464" s="220"/>
      <c r="T464" s="220"/>
      <c r="U464" s="220"/>
      <c r="V464" s="220"/>
      <c r="W464" s="220"/>
      <c r="X464" s="220"/>
      <c r="Y464" s="220"/>
      <c r="Z464" s="210"/>
      <c r="AA464" s="210"/>
      <c r="AB464" s="210"/>
      <c r="AC464" s="210"/>
      <c r="AD464" s="210"/>
      <c r="AE464" s="210"/>
      <c r="AF464" s="210"/>
      <c r="AG464" s="210" t="s">
        <v>174</v>
      </c>
      <c r="AH464" s="210"/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outlineLevel="3" x14ac:dyDescent="0.2">
      <c r="A465" s="217"/>
      <c r="B465" s="218"/>
      <c r="C465" s="252" t="s">
        <v>1152</v>
      </c>
      <c r="D465" s="246"/>
      <c r="E465" s="246"/>
      <c r="F465" s="246"/>
      <c r="G465" s="246"/>
      <c r="H465" s="220"/>
      <c r="I465" s="220"/>
      <c r="J465" s="220"/>
      <c r="K465" s="220"/>
      <c r="L465" s="220"/>
      <c r="M465" s="220"/>
      <c r="N465" s="219"/>
      <c r="O465" s="219"/>
      <c r="P465" s="219"/>
      <c r="Q465" s="219"/>
      <c r="R465" s="220"/>
      <c r="S465" s="220"/>
      <c r="T465" s="220"/>
      <c r="U465" s="220"/>
      <c r="V465" s="220"/>
      <c r="W465" s="220"/>
      <c r="X465" s="220"/>
      <c r="Y465" s="220"/>
      <c r="Z465" s="210"/>
      <c r="AA465" s="210"/>
      <c r="AB465" s="210"/>
      <c r="AC465" s="210"/>
      <c r="AD465" s="210"/>
      <c r="AE465" s="210"/>
      <c r="AF465" s="210"/>
      <c r="AG465" s="210" t="s">
        <v>174</v>
      </c>
      <c r="AH465" s="210"/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outlineLevel="2" x14ac:dyDescent="0.2">
      <c r="A466" s="217"/>
      <c r="B466" s="218"/>
      <c r="C466" s="250" t="s">
        <v>806</v>
      </c>
      <c r="D466" s="224"/>
      <c r="E466" s="225">
        <v>1.9</v>
      </c>
      <c r="F466" s="220"/>
      <c r="G466" s="220"/>
      <c r="H466" s="220"/>
      <c r="I466" s="220"/>
      <c r="J466" s="220"/>
      <c r="K466" s="220"/>
      <c r="L466" s="220"/>
      <c r="M466" s="220"/>
      <c r="N466" s="219"/>
      <c r="O466" s="219"/>
      <c r="P466" s="219"/>
      <c r="Q466" s="219"/>
      <c r="R466" s="220"/>
      <c r="S466" s="220"/>
      <c r="T466" s="220"/>
      <c r="U466" s="220"/>
      <c r="V466" s="220"/>
      <c r="W466" s="220"/>
      <c r="X466" s="220"/>
      <c r="Y466" s="220"/>
      <c r="Z466" s="210"/>
      <c r="AA466" s="210"/>
      <c r="AB466" s="210"/>
      <c r="AC466" s="210"/>
      <c r="AD466" s="210"/>
      <c r="AE466" s="210"/>
      <c r="AF466" s="210"/>
      <c r="AG466" s="210" t="s">
        <v>176</v>
      </c>
      <c r="AH466" s="210">
        <v>5</v>
      </c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outlineLevel="3" x14ac:dyDescent="0.2">
      <c r="A467" s="217"/>
      <c r="B467" s="218"/>
      <c r="C467" s="250" t="s">
        <v>809</v>
      </c>
      <c r="D467" s="224"/>
      <c r="E467" s="225">
        <v>17.2</v>
      </c>
      <c r="F467" s="220"/>
      <c r="G467" s="220"/>
      <c r="H467" s="220"/>
      <c r="I467" s="220"/>
      <c r="J467" s="220"/>
      <c r="K467" s="220"/>
      <c r="L467" s="220"/>
      <c r="M467" s="220"/>
      <c r="N467" s="219"/>
      <c r="O467" s="219"/>
      <c r="P467" s="219"/>
      <c r="Q467" s="219"/>
      <c r="R467" s="220"/>
      <c r="S467" s="220"/>
      <c r="T467" s="220"/>
      <c r="U467" s="220"/>
      <c r="V467" s="220"/>
      <c r="W467" s="220"/>
      <c r="X467" s="220"/>
      <c r="Y467" s="220"/>
      <c r="Z467" s="210"/>
      <c r="AA467" s="210"/>
      <c r="AB467" s="210"/>
      <c r="AC467" s="210"/>
      <c r="AD467" s="210"/>
      <c r="AE467" s="210"/>
      <c r="AF467" s="210"/>
      <c r="AG467" s="210" t="s">
        <v>176</v>
      </c>
      <c r="AH467" s="210">
        <v>5</v>
      </c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</row>
    <row r="468" spans="1:60" outlineLevel="3" x14ac:dyDescent="0.2">
      <c r="A468" s="217"/>
      <c r="B468" s="218"/>
      <c r="C468" s="250" t="s">
        <v>812</v>
      </c>
      <c r="D468" s="224"/>
      <c r="E468" s="225">
        <v>7.1</v>
      </c>
      <c r="F468" s="220"/>
      <c r="G468" s="220"/>
      <c r="H468" s="220"/>
      <c r="I468" s="220"/>
      <c r="J468" s="220"/>
      <c r="K468" s="220"/>
      <c r="L468" s="220"/>
      <c r="M468" s="220"/>
      <c r="N468" s="219"/>
      <c r="O468" s="219"/>
      <c r="P468" s="219"/>
      <c r="Q468" s="219"/>
      <c r="R468" s="220"/>
      <c r="S468" s="220"/>
      <c r="T468" s="220"/>
      <c r="U468" s="220"/>
      <c r="V468" s="220"/>
      <c r="W468" s="220"/>
      <c r="X468" s="220"/>
      <c r="Y468" s="220"/>
      <c r="Z468" s="210"/>
      <c r="AA468" s="210"/>
      <c r="AB468" s="210"/>
      <c r="AC468" s="210"/>
      <c r="AD468" s="210"/>
      <c r="AE468" s="210"/>
      <c r="AF468" s="210"/>
      <c r="AG468" s="210" t="s">
        <v>176</v>
      </c>
      <c r="AH468" s="210">
        <v>5</v>
      </c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outlineLevel="3" x14ac:dyDescent="0.2">
      <c r="A469" s="217"/>
      <c r="B469" s="218"/>
      <c r="C469" s="250" t="s">
        <v>815</v>
      </c>
      <c r="D469" s="224"/>
      <c r="E469" s="225">
        <v>5.6</v>
      </c>
      <c r="F469" s="220"/>
      <c r="G469" s="220"/>
      <c r="H469" s="220"/>
      <c r="I469" s="220"/>
      <c r="J469" s="220"/>
      <c r="K469" s="220"/>
      <c r="L469" s="220"/>
      <c r="M469" s="220"/>
      <c r="N469" s="219"/>
      <c r="O469" s="219"/>
      <c r="P469" s="219"/>
      <c r="Q469" s="219"/>
      <c r="R469" s="220"/>
      <c r="S469" s="220"/>
      <c r="T469" s="220"/>
      <c r="U469" s="220"/>
      <c r="V469" s="220"/>
      <c r="W469" s="220"/>
      <c r="X469" s="220"/>
      <c r="Y469" s="220"/>
      <c r="Z469" s="210"/>
      <c r="AA469" s="210"/>
      <c r="AB469" s="210"/>
      <c r="AC469" s="210"/>
      <c r="AD469" s="210"/>
      <c r="AE469" s="210"/>
      <c r="AF469" s="210"/>
      <c r="AG469" s="210" t="s">
        <v>176</v>
      </c>
      <c r="AH469" s="210">
        <v>5</v>
      </c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outlineLevel="3" x14ac:dyDescent="0.2">
      <c r="A470" s="217"/>
      <c r="B470" s="218"/>
      <c r="C470" s="250" t="s">
        <v>818</v>
      </c>
      <c r="D470" s="224"/>
      <c r="E470" s="225">
        <v>52.9</v>
      </c>
      <c r="F470" s="220"/>
      <c r="G470" s="220"/>
      <c r="H470" s="220"/>
      <c r="I470" s="220"/>
      <c r="J470" s="220"/>
      <c r="K470" s="220"/>
      <c r="L470" s="220"/>
      <c r="M470" s="220"/>
      <c r="N470" s="219"/>
      <c r="O470" s="219"/>
      <c r="P470" s="219"/>
      <c r="Q470" s="219"/>
      <c r="R470" s="220"/>
      <c r="S470" s="220"/>
      <c r="T470" s="220"/>
      <c r="U470" s="220"/>
      <c r="V470" s="220"/>
      <c r="W470" s="220"/>
      <c r="X470" s="220"/>
      <c r="Y470" s="220"/>
      <c r="Z470" s="210"/>
      <c r="AA470" s="210"/>
      <c r="AB470" s="210"/>
      <c r="AC470" s="210"/>
      <c r="AD470" s="210"/>
      <c r="AE470" s="210"/>
      <c r="AF470" s="210"/>
      <c r="AG470" s="210" t="s">
        <v>176</v>
      </c>
      <c r="AH470" s="210">
        <v>5</v>
      </c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ht="22.5" outlineLevel="1" x14ac:dyDescent="0.2">
      <c r="A471" s="236">
        <v>164</v>
      </c>
      <c r="B471" s="237" t="s">
        <v>1153</v>
      </c>
      <c r="C471" s="248" t="s">
        <v>1154</v>
      </c>
      <c r="D471" s="238" t="s">
        <v>199</v>
      </c>
      <c r="E471" s="239">
        <v>108.6</v>
      </c>
      <c r="F471" s="240"/>
      <c r="G471" s="241">
        <f>ROUND(E471*F471,2)</f>
        <v>0</v>
      </c>
      <c r="H471" s="240"/>
      <c r="I471" s="241">
        <f>ROUND(E471*H471,2)</f>
        <v>0</v>
      </c>
      <c r="J471" s="240"/>
      <c r="K471" s="241">
        <f>ROUND(E471*J471,2)</f>
        <v>0</v>
      </c>
      <c r="L471" s="241">
        <v>21</v>
      </c>
      <c r="M471" s="241">
        <f>G471*(1+L471/100)</f>
        <v>0</v>
      </c>
      <c r="N471" s="239">
        <v>9.0000000000000006E-5</v>
      </c>
      <c r="O471" s="239">
        <f>ROUND(E471*N471,2)</f>
        <v>0.01</v>
      </c>
      <c r="P471" s="239">
        <v>0</v>
      </c>
      <c r="Q471" s="239">
        <f>ROUND(E471*P471,2)</f>
        <v>0</v>
      </c>
      <c r="R471" s="241" t="s">
        <v>1150</v>
      </c>
      <c r="S471" s="241" t="s">
        <v>169</v>
      </c>
      <c r="T471" s="242" t="s">
        <v>169</v>
      </c>
      <c r="U471" s="220">
        <v>0.10299999999999999</v>
      </c>
      <c r="V471" s="220">
        <f>ROUND(E471*U471,2)</f>
        <v>11.19</v>
      </c>
      <c r="W471" s="220"/>
      <c r="X471" s="220" t="s">
        <v>170</v>
      </c>
      <c r="Y471" s="220" t="s">
        <v>171</v>
      </c>
      <c r="Z471" s="210"/>
      <c r="AA471" s="210"/>
      <c r="AB471" s="210"/>
      <c r="AC471" s="210"/>
      <c r="AD471" s="210"/>
      <c r="AE471" s="210"/>
      <c r="AF471" s="210"/>
      <c r="AG471" s="210" t="s">
        <v>172</v>
      </c>
      <c r="AH471" s="210"/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outlineLevel="2" x14ac:dyDescent="0.2">
      <c r="A472" s="217"/>
      <c r="B472" s="218"/>
      <c r="C472" s="251" t="s">
        <v>1151</v>
      </c>
      <c r="D472" s="245"/>
      <c r="E472" s="245"/>
      <c r="F472" s="245"/>
      <c r="G472" s="245"/>
      <c r="H472" s="220"/>
      <c r="I472" s="220"/>
      <c r="J472" s="220"/>
      <c r="K472" s="220"/>
      <c r="L472" s="220"/>
      <c r="M472" s="220"/>
      <c r="N472" s="219"/>
      <c r="O472" s="219"/>
      <c r="P472" s="219"/>
      <c r="Q472" s="219"/>
      <c r="R472" s="220"/>
      <c r="S472" s="220"/>
      <c r="T472" s="220"/>
      <c r="U472" s="220"/>
      <c r="V472" s="220"/>
      <c r="W472" s="220"/>
      <c r="X472" s="220"/>
      <c r="Y472" s="220"/>
      <c r="Z472" s="210"/>
      <c r="AA472" s="210"/>
      <c r="AB472" s="210"/>
      <c r="AC472" s="210"/>
      <c r="AD472" s="210"/>
      <c r="AE472" s="210"/>
      <c r="AF472" s="210"/>
      <c r="AG472" s="210" t="s">
        <v>190</v>
      </c>
      <c r="AH472" s="210"/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</row>
    <row r="473" spans="1:60" outlineLevel="2" x14ac:dyDescent="0.2">
      <c r="A473" s="217"/>
      <c r="B473" s="218"/>
      <c r="C473" s="252" t="s">
        <v>709</v>
      </c>
      <c r="D473" s="246"/>
      <c r="E473" s="246"/>
      <c r="F473" s="246"/>
      <c r="G473" s="246"/>
      <c r="H473" s="220"/>
      <c r="I473" s="220"/>
      <c r="J473" s="220"/>
      <c r="K473" s="220"/>
      <c r="L473" s="220"/>
      <c r="M473" s="220"/>
      <c r="N473" s="219"/>
      <c r="O473" s="219"/>
      <c r="P473" s="219"/>
      <c r="Q473" s="219"/>
      <c r="R473" s="220"/>
      <c r="S473" s="220"/>
      <c r="T473" s="220"/>
      <c r="U473" s="220"/>
      <c r="V473" s="220"/>
      <c r="W473" s="220"/>
      <c r="X473" s="220"/>
      <c r="Y473" s="220"/>
      <c r="Z473" s="210"/>
      <c r="AA473" s="210"/>
      <c r="AB473" s="210"/>
      <c r="AC473" s="210"/>
      <c r="AD473" s="210"/>
      <c r="AE473" s="210"/>
      <c r="AF473" s="210"/>
      <c r="AG473" s="210" t="s">
        <v>174</v>
      </c>
      <c r="AH473" s="210"/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outlineLevel="3" x14ac:dyDescent="0.2">
      <c r="A474" s="217"/>
      <c r="B474" s="218"/>
      <c r="C474" s="252" t="s">
        <v>1152</v>
      </c>
      <c r="D474" s="246"/>
      <c r="E474" s="246"/>
      <c r="F474" s="246"/>
      <c r="G474" s="246"/>
      <c r="H474" s="220"/>
      <c r="I474" s="220"/>
      <c r="J474" s="220"/>
      <c r="K474" s="220"/>
      <c r="L474" s="220"/>
      <c r="M474" s="220"/>
      <c r="N474" s="219"/>
      <c r="O474" s="219"/>
      <c r="P474" s="219"/>
      <c r="Q474" s="219"/>
      <c r="R474" s="220"/>
      <c r="S474" s="220"/>
      <c r="T474" s="220"/>
      <c r="U474" s="220"/>
      <c r="V474" s="220"/>
      <c r="W474" s="220"/>
      <c r="X474" s="220"/>
      <c r="Y474" s="220"/>
      <c r="Z474" s="210"/>
      <c r="AA474" s="210"/>
      <c r="AB474" s="210"/>
      <c r="AC474" s="210"/>
      <c r="AD474" s="210"/>
      <c r="AE474" s="210"/>
      <c r="AF474" s="210"/>
      <c r="AG474" s="210" t="s">
        <v>174</v>
      </c>
      <c r="AH474" s="210"/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outlineLevel="2" x14ac:dyDescent="0.2">
      <c r="A475" s="217"/>
      <c r="B475" s="218"/>
      <c r="C475" s="250" t="s">
        <v>821</v>
      </c>
      <c r="D475" s="224"/>
      <c r="E475" s="225">
        <v>108.6</v>
      </c>
      <c r="F475" s="220"/>
      <c r="G475" s="220"/>
      <c r="H475" s="220"/>
      <c r="I475" s="220"/>
      <c r="J475" s="220"/>
      <c r="K475" s="220"/>
      <c r="L475" s="220"/>
      <c r="M475" s="220"/>
      <c r="N475" s="219"/>
      <c r="O475" s="219"/>
      <c r="P475" s="219"/>
      <c r="Q475" s="219"/>
      <c r="R475" s="220"/>
      <c r="S475" s="220"/>
      <c r="T475" s="220"/>
      <c r="U475" s="220"/>
      <c r="V475" s="220"/>
      <c r="W475" s="220"/>
      <c r="X475" s="220"/>
      <c r="Y475" s="220"/>
      <c r="Z475" s="210"/>
      <c r="AA475" s="210"/>
      <c r="AB475" s="210"/>
      <c r="AC475" s="210"/>
      <c r="AD475" s="210"/>
      <c r="AE475" s="210"/>
      <c r="AF475" s="210"/>
      <c r="AG475" s="210" t="s">
        <v>176</v>
      </c>
      <c r="AH475" s="210">
        <v>5</v>
      </c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</row>
    <row r="476" spans="1:60" x14ac:dyDescent="0.2">
      <c r="A476" s="229" t="s">
        <v>163</v>
      </c>
      <c r="B476" s="230" t="s">
        <v>120</v>
      </c>
      <c r="C476" s="247" t="s">
        <v>121</v>
      </c>
      <c r="D476" s="231"/>
      <c r="E476" s="232"/>
      <c r="F476" s="233"/>
      <c r="G476" s="233">
        <f>SUMIF(AG477:AG500,"&lt;&gt;NOR",G477:G500)</f>
        <v>0</v>
      </c>
      <c r="H476" s="233"/>
      <c r="I476" s="233">
        <f>SUM(I477:I500)</f>
        <v>0</v>
      </c>
      <c r="J476" s="233"/>
      <c r="K476" s="233">
        <f>SUM(K477:K500)</f>
        <v>0</v>
      </c>
      <c r="L476" s="233"/>
      <c r="M476" s="233">
        <f>SUM(M477:M500)</f>
        <v>0</v>
      </c>
      <c r="N476" s="232"/>
      <c r="O476" s="232">
        <f>SUM(O477:O500)</f>
        <v>0</v>
      </c>
      <c r="P476" s="232"/>
      <c r="Q476" s="232">
        <f>SUM(Q477:Q500)</f>
        <v>0</v>
      </c>
      <c r="R476" s="233"/>
      <c r="S476" s="233"/>
      <c r="T476" s="234"/>
      <c r="U476" s="228"/>
      <c r="V476" s="228">
        <f>SUM(V477:V500)</f>
        <v>150</v>
      </c>
      <c r="W476" s="228"/>
      <c r="X476" s="228"/>
      <c r="Y476" s="228"/>
      <c r="AG476" t="s">
        <v>164</v>
      </c>
    </row>
    <row r="477" spans="1:60" outlineLevel="1" x14ac:dyDescent="0.2">
      <c r="A477" s="236">
        <v>165</v>
      </c>
      <c r="B477" s="237" t="s">
        <v>1155</v>
      </c>
      <c r="C477" s="248" t="s">
        <v>1156</v>
      </c>
      <c r="D477" s="238" t="s">
        <v>186</v>
      </c>
      <c r="E477" s="239">
        <v>40</v>
      </c>
      <c r="F477" s="240"/>
      <c r="G477" s="241">
        <f>ROUND(E477*F477,2)</f>
        <v>0</v>
      </c>
      <c r="H477" s="240"/>
      <c r="I477" s="241">
        <f>ROUND(E477*H477,2)</f>
        <v>0</v>
      </c>
      <c r="J477" s="240"/>
      <c r="K477" s="241">
        <f>ROUND(E477*J477,2)</f>
        <v>0</v>
      </c>
      <c r="L477" s="241">
        <v>21</v>
      </c>
      <c r="M477" s="241">
        <f>G477*(1+L477/100)</f>
        <v>0</v>
      </c>
      <c r="N477" s="239">
        <v>0</v>
      </c>
      <c r="O477" s="239">
        <f>ROUND(E477*N477,2)</f>
        <v>0</v>
      </c>
      <c r="P477" s="239">
        <v>0</v>
      </c>
      <c r="Q477" s="239">
        <f>ROUND(E477*P477,2)</f>
        <v>0</v>
      </c>
      <c r="R477" s="241"/>
      <c r="S477" s="241" t="s">
        <v>169</v>
      </c>
      <c r="T477" s="242" t="s">
        <v>169</v>
      </c>
      <c r="U477" s="220">
        <v>1</v>
      </c>
      <c r="V477" s="220">
        <f>ROUND(E477*U477,2)</f>
        <v>40</v>
      </c>
      <c r="W477" s="220"/>
      <c r="X477" s="220" t="s">
        <v>170</v>
      </c>
      <c r="Y477" s="220" t="s">
        <v>171</v>
      </c>
      <c r="Z477" s="210"/>
      <c r="AA477" s="210"/>
      <c r="AB477" s="210"/>
      <c r="AC477" s="210"/>
      <c r="AD477" s="210"/>
      <c r="AE477" s="210"/>
      <c r="AF477" s="210"/>
      <c r="AG477" s="210" t="s">
        <v>172</v>
      </c>
      <c r="AH477" s="210"/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</row>
    <row r="478" spans="1:60" ht="22.5" outlineLevel="2" x14ac:dyDescent="0.2">
      <c r="A478" s="217"/>
      <c r="B478" s="218"/>
      <c r="C478" s="249" t="s">
        <v>1157</v>
      </c>
      <c r="D478" s="243"/>
      <c r="E478" s="243"/>
      <c r="F478" s="243"/>
      <c r="G478" s="243"/>
      <c r="H478" s="220"/>
      <c r="I478" s="220"/>
      <c r="J478" s="220"/>
      <c r="K478" s="220"/>
      <c r="L478" s="220"/>
      <c r="M478" s="220"/>
      <c r="N478" s="219"/>
      <c r="O478" s="219"/>
      <c r="P478" s="219"/>
      <c r="Q478" s="219"/>
      <c r="R478" s="220"/>
      <c r="S478" s="220"/>
      <c r="T478" s="220"/>
      <c r="U478" s="220"/>
      <c r="V478" s="220"/>
      <c r="W478" s="220"/>
      <c r="X478" s="220"/>
      <c r="Y478" s="220"/>
      <c r="Z478" s="210"/>
      <c r="AA478" s="210"/>
      <c r="AB478" s="210"/>
      <c r="AC478" s="210"/>
      <c r="AD478" s="210"/>
      <c r="AE478" s="210"/>
      <c r="AF478" s="210"/>
      <c r="AG478" s="210" t="s">
        <v>174</v>
      </c>
      <c r="AH478" s="210"/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44" t="str">
        <f>C478</f>
        <v>V rámci rekonstrukce OPS zůstane zachovám stávající systém MaR s regulátorem. Dle nové technologie OPS bude aktualizován řídící software dle seznamu datových bodů se zachováním řízení a funkcionalit stávajících technických systémů.</v>
      </c>
      <c r="BB478" s="210"/>
      <c r="BC478" s="210"/>
      <c r="BD478" s="210"/>
      <c r="BE478" s="210"/>
      <c r="BF478" s="210"/>
      <c r="BG478" s="210"/>
      <c r="BH478" s="210"/>
    </row>
    <row r="479" spans="1:60" outlineLevel="2" x14ac:dyDescent="0.2">
      <c r="A479" s="217"/>
      <c r="B479" s="218"/>
      <c r="C479" s="250" t="s">
        <v>1158</v>
      </c>
      <c r="D479" s="224"/>
      <c r="E479" s="225">
        <v>40</v>
      </c>
      <c r="F479" s="220"/>
      <c r="G479" s="220"/>
      <c r="H479" s="220"/>
      <c r="I479" s="220"/>
      <c r="J479" s="220"/>
      <c r="K479" s="220"/>
      <c r="L479" s="220"/>
      <c r="M479" s="220"/>
      <c r="N479" s="219"/>
      <c r="O479" s="219"/>
      <c r="P479" s="219"/>
      <c r="Q479" s="219"/>
      <c r="R479" s="220"/>
      <c r="S479" s="220"/>
      <c r="T479" s="220"/>
      <c r="U479" s="220"/>
      <c r="V479" s="220"/>
      <c r="W479" s="220"/>
      <c r="X479" s="220"/>
      <c r="Y479" s="220"/>
      <c r="Z479" s="210"/>
      <c r="AA479" s="210"/>
      <c r="AB479" s="210"/>
      <c r="AC479" s="210"/>
      <c r="AD479" s="210"/>
      <c r="AE479" s="210"/>
      <c r="AF479" s="210"/>
      <c r="AG479" s="210" t="s">
        <v>176</v>
      </c>
      <c r="AH479" s="210">
        <v>0</v>
      </c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</row>
    <row r="480" spans="1:60" outlineLevel="1" x14ac:dyDescent="0.2">
      <c r="A480" s="236">
        <v>166</v>
      </c>
      <c r="B480" s="237" t="s">
        <v>1159</v>
      </c>
      <c r="C480" s="248" t="s">
        <v>1160</v>
      </c>
      <c r="D480" s="238" t="s">
        <v>186</v>
      </c>
      <c r="E480" s="239">
        <v>100</v>
      </c>
      <c r="F480" s="240"/>
      <c r="G480" s="241">
        <f>ROUND(E480*F480,2)</f>
        <v>0</v>
      </c>
      <c r="H480" s="240"/>
      <c r="I480" s="241">
        <f>ROUND(E480*H480,2)</f>
        <v>0</v>
      </c>
      <c r="J480" s="240"/>
      <c r="K480" s="241">
        <f>ROUND(E480*J480,2)</f>
        <v>0</v>
      </c>
      <c r="L480" s="241">
        <v>21</v>
      </c>
      <c r="M480" s="241">
        <f>G480*(1+L480/100)</f>
        <v>0</v>
      </c>
      <c r="N480" s="239">
        <v>0</v>
      </c>
      <c r="O480" s="239">
        <f>ROUND(E480*N480,2)</f>
        <v>0</v>
      </c>
      <c r="P480" s="239">
        <v>0</v>
      </c>
      <c r="Q480" s="239">
        <f>ROUND(E480*P480,2)</f>
        <v>0</v>
      </c>
      <c r="R480" s="241"/>
      <c r="S480" s="241" t="s">
        <v>169</v>
      </c>
      <c r="T480" s="242" t="s">
        <v>169</v>
      </c>
      <c r="U480" s="220">
        <v>1</v>
      </c>
      <c r="V480" s="220">
        <f>ROUND(E480*U480,2)</f>
        <v>100</v>
      </c>
      <c r="W480" s="220"/>
      <c r="X480" s="220" t="s">
        <v>170</v>
      </c>
      <c r="Y480" s="220" t="s">
        <v>171</v>
      </c>
      <c r="Z480" s="210"/>
      <c r="AA480" s="210"/>
      <c r="AB480" s="210"/>
      <c r="AC480" s="210"/>
      <c r="AD480" s="210"/>
      <c r="AE480" s="210"/>
      <c r="AF480" s="210"/>
      <c r="AG480" s="210" t="s">
        <v>172</v>
      </c>
      <c r="AH480" s="210"/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outlineLevel="2" x14ac:dyDescent="0.2">
      <c r="A481" s="217"/>
      <c r="B481" s="218"/>
      <c r="C481" s="249" t="s">
        <v>1161</v>
      </c>
      <c r="D481" s="243"/>
      <c r="E481" s="243"/>
      <c r="F481" s="243"/>
      <c r="G481" s="243"/>
      <c r="H481" s="220"/>
      <c r="I481" s="220"/>
      <c r="J481" s="220"/>
      <c r="K481" s="220"/>
      <c r="L481" s="220"/>
      <c r="M481" s="220"/>
      <c r="N481" s="219"/>
      <c r="O481" s="219"/>
      <c r="P481" s="219"/>
      <c r="Q481" s="219"/>
      <c r="R481" s="220"/>
      <c r="S481" s="220"/>
      <c r="T481" s="220"/>
      <c r="U481" s="220"/>
      <c r="V481" s="220"/>
      <c r="W481" s="220"/>
      <c r="X481" s="220"/>
      <c r="Y481" s="220"/>
      <c r="Z481" s="210"/>
      <c r="AA481" s="210"/>
      <c r="AB481" s="210"/>
      <c r="AC481" s="210"/>
      <c r="AD481" s="210"/>
      <c r="AE481" s="210"/>
      <c r="AF481" s="210"/>
      <c r="AG481" s="210" t="s">
        <v>174</v>
      </c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outlineLevel="3" x14ac:dyDescent="0.2">
      <c r="A482" s="217"/>
      <c r="B482" s="218"/>
      <c r="C482" s="254" t="s">
        <v>595</v>
      </c>
      <c r="D482" s="221"/>
      <c r="E482" s="222"/>
      <c r="F482" s="223"/>
      <c r="G482" s="223"/>
      <c r="H482" s="220"/>
      <c r="I482" s="220"/>
      <c r="J482" s="220"/>
      <c r="K482" s="220"/>
      <c r="L482" s="220"/>
      <c r="M482" s="220"/>
      <c r="N482" s="219"/>
      <c r="O482" s="219"/>
      <c r="P482" s="219"/>
      <c r="Q482" s="219"/>
      <c r="R482" s="220"/>
      <c r="S482" s="220"/>
      <c r="T482" s="220"/>
      <c r="U482" s="220"/>
      <c r="V482" s="220"/>
      <c r="W482" s="220"/>
      <c r="X482" s="220"/>
      <c r="Y482" s="220"/>
      <c r="Z482" s="210"/>
      <c r="AA482" s="210"/>
      <c r="AB482" s="210"/>
      <c r="AC482" s="210"/>
      <c r="AD482" s="210"/>
      <c r="AE482" s="210"/>
      <c r="AF482" s="210"/>
      <c r="AG482" s="210" t="s">
        <v>174</v>
      </c>
      <c r="AH482" s="210"/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ht="22.5" outlineLevel="3" x14ac:dyDescent="0.2">
      <c r="A483" s="217"/>
      <c r="B483" s="218"/>
      <c r="C483" s="252" t="s">
        <v>1162</v>
      </c>
      <c r="D483" s="246"/>
      <c r="E483" s="246"/>
      <c r="F483" s="246"/>
      <c r="G483" s="246"/>
      <c r="H483" s="220"/>
      <c r="I483" s="220"/>
      <c r="J483" s="220"/>
      <c r="K483" s="220"/>
      <c r="L483" s="220"/>
      <c r="M483" s="220"/>
      <c r="N483" s="219"/>
      <c r="O483" s="219"/>
      <c r="P483" s="219"/>
      <c r="Q483" s="219"/>
      <c r="R483" s="220"/>
      <c r="S483" s="220"/>
      <c r="T483" s="220"/>
      <c r="U483" s="220"/>
      <c r="V483" s="220"/>
      <c r="W483" s="220"/>
      <c r="X483" s="220"/>
      <c r="Y483" s="220"/>
      <c r="Z483" s="210"/>
      <c r="AA483" s="210"/>
      <c r="AB483" s="210"/>
      <c r="AC483" s="210"/>
      <c r="AD483" s="210"/>
      <c r="AE483" s="210"/>
      <c r="AF483" s="210"/>
      <c r="AG483" s="210" t="s">
        <v>174</v>
      </c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44" t="str">
        <f>C483</f>
        <v>Demontáže systému MaR budou pouze na úrovni periferií (čidla, akční členy) a budou řešeny v součinnosti s demontážemi stávající technologie OPS. Kabelové trasy budou zachovány.</v>
      </c>
      <c r="BB483" s="210"/>
      <c r="BC483" s="210"/>
      <c r="BD483" s="210"/>
      <c r="BE483" s="210"/>
      <c r="BF483" s="210"/>
      <c r="BG483" s="210"/>
      <c r="BH483" s="210"/>
    </row>
    <row r="484" spans="1:60" outlineLevel="3" x14ac:dyDescent="0.2">
      <c r="A484" s="217"/>
      <c r="B484" s="218"/>
      <c r="C484" s="254" t="s">
        <v>595</v>
      </c>
      <c r="D484" s="221"/>
      <c r="E484" s="222"/>
      <c r="F484" s="223"/>
      <c r="G484" s="223"/>
      <c r="H484" s="220"/>
      <c r="I484" s="220"/>
      <c r="J484" s="220"/>
      <c r="K484" s="220"/>
      <c r="L484" s="220"/>
      <c r="M484" s="220"/>
      <c r="N484" s="219"/>
      <c r="O484" s="219"/>
      <c r="P484" s="219"/>
      <c r="Q484" s="219"/>
      <c r="R484" s="220"/>
      <c r="S484" s="220"/>
      <c r="T484" s="220"/>
      <c r="U484" s="220"/>
      <c r="V484" s="220"/>
      <c r="W484" s="220"/>
      <c r="X484" s="220"/>
      <c r="Y484" s="220"/>
      <c r="Z484" s="210"/>
      <c r="AA484" s="210"/>
      <c r="AB484" s="210"/>
      <c r="AC484" s="210"/>
      <c r="AD484" s="210"/>
      <c r="AE484" s="210"/>
      <c r="AF484" s="210"/>
      <c r="AG484" s="210" t="s">
        <v>174</v>
      </c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</row>
    <row r="485" spans="1:60" ht="56.25" outlineLevel="3" x14ac:dyDescent="0.2">
      <c r="A485" s="217"/>
      <c r="B485" s="218"/>
      <c r="C485" s="252" t="s">
        <v>1163</v>
      </c>
      <c r="D485" s="246"/>
      <c r="E485" s="246"/>
      <c r="F485" s="246"/>
      <c r="G485" s="246"/>
      <c r="H485" s="220"/>
      <c r="I485" s="220"/>
      <c r="J485" s="220"/>
      <c r="K485" s="220"/>
      <c r="L485" s="220"/>
      <c r="M485" s="220"/>
      <c r="N485" s="219"/>
      <c r="O485" s="219"/>
      <c r="P485" s="219"/>
      <c r="Q485" s="219"/>
      <c r="R485" s="220"/>
      <c r="S485" s="220"/>
      <c r="T485" s="220"/>
      <c r="U485" s="220"/>
      <c r="V485" s="220"/>
      <c r="W485" s="220"/>
      <c r="X485" s="220"/>
      <c r="Y485" s="220"/>
      <c r="Z485" s="210"/>
      <c r="AA485" s="210"/>
      <c r="AB485" s="210"/>
      <c r="AC485" s="210"/>
      <c r="AD485" s="210"/>
      <c r="AE485" s="210"/>
      <c r="AF485" s="210"/>
      <c r="AG485" s="210" t="s">
        <v>174</v>
      </c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44" t="str">
        <f>C485</f>
        <v>V rámci rekonstrukce OPS zůstane zachovám stávající systém MaR s regulátorem. Dle nové technologie OPS bude aktualizován řídící software dle seznamu datových bodů se zachováním řízení a funkcionalit stávajících technických systémů. Rovněž budou vyměněny všechny periferní zařízení technologie MaR (čidla a akční členy) plně kompatibilní se stávajícím řídícím systémem s využitím stávajících kabelových tras. V rámci silových rozvodů technologie MaR budou vystrojeny nové silové napájecí okruhy ve vazbě na stávající systém MaR.</v>
      </c>
      <c r="BB485" s="210"/>
      <c r="BC485" s="210"/>
      <c r="BD485" s="210"/>
      <c r="BE485" s="210"/>
      <c r="BF485" s="210"/>
      <c r="BG485" s="210"/>
      <c r="BH485" s="210"/>
    </row>
    <row r="486" spans="1:60" outlineLevel="3" x14ac:dyDescent="0.2">
      <c r="A486" s="217"/>
      <c r="B486" s="218"/>
      <c r="C486" s="254" t="s">
        <v>595</v>
      </c>
      <c r="D486" s="221"/>
      <c r="E486" s="222"/>
      <c r="F486" s="223"/>
      <c r="G486" s="223"/>
      <c r="H486" s="220"/>
      <c r="I486" s="220"/>
      <c r="J486" s="220"/>
      <c r="K486" s="220"/>
      <c r="L486" s="220"/>
      <c r="M486" s="220"/>
      <c r="N486" s="219"/>
      <c r="O486" s="219"/>
      <c r="P486" s="219"/>
      <c r="Q486" s="219"/>
      <c r="R486" s="220"/>
      <c r="S486" s="220"/>
      <c r="T486" s="220"/>
      <c r="U486" s="220"/>
      <c r="V486" s="220"/>
      <c r="W486" s="220"/>
      <c r="X486" s="220"/>
      <c r="Y486" s="220"/>
      <c r="Z486" s="210"/>
      <c r="AA486" s="210"/>
      <c r="AB486" s="210"/>
      <c r="AC486" s="210"/>
      <c r="AD486" s="210"/>
      <c r="AE486" s="210"/>
      <c r="AF486" s="210"/>
      <c r="AG486" s="210" t="s">
        <v>174</v>
      </c>
      <c r="AH486" s="210"/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ht="33.75" outlineLevel="3" x14ac:dyDescent="0.2">
      <c r="A487" s="217"/>
      <c r="B487" s="218"/>
      <c r="C487" s="252" t="s">
        <v>1164</v>
      </c>
      <c r="D487" s="246"/>
      <c r="E487" s="246"/>
      <c r="F487" s="246"/>
      <c r="G487" s="246"/>
      <c r="H487" s="220"/>
      <c r="I487" s="220"/>
      <c r="J487" s="220"/>
      <c r="K487" s="220"/>
      <c r="L487" s="220"/>
      <c r="M487" s="220"/>
      <c r="N487" s="219"/>
      <c r="O487" s="219"/>
      <c r="P487" s="219"/>
      <c r="Q487" s="219"/>
      <c r="R487" s="220"/>
      <c r="S487" s="220"/>
      <c r="T487" s="220"/>
      <c r="U487" s="220"/>
      <c r="V487" s="220"/>
      <c r="W487" s="220"/>
      <c r="X487" s="220"/>
      <c r="Y487" s="220"/>
      <c r="Z487" s="210"/>
      <c r="AA487" s="210"/>
      <c r="AB487" s="210"/>
      <c r="AC487" s="210"/>
      <c r="AD487" s="210"/>
      <c r="AE487" s="210"/>
      <c r="AF487" s="210"/>
      <c r="AG487" s="210" t="s">
        <v>174</v>
      </c>
      <c r="AH487" s="210"/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44" t="str">
        <f>C487</f>
        <v>Rozvody SI a MaR v prostoru OPS budou většinou stávající, nové povedou na povrchu a budou zhotoveny z trubek a lišt. V místech nebezpečí mechanického poškození musí být kabely chráněny proti poškození např. uložením do pancéřových trubek. Ve svislých kabelových trasách musí být kabely zajištěny proti posunu. Silové a MaR rozvody budou prostorově odděleny.</v>
      </c>
      <c r="BB487" s="210"/>
      <c r="BC487" s="210"/>
      <c r="BD487" s="210"/>
      <c r="BE487" s="210"/>
      <c r="BF487" s="210"/>
      <c r="BG487" s="210"/>
      <c r="BH487" s="210"/>
    </row>
    <row r="488" spans="1:60" ht="22.5" outlineLevel="3" x14ac:dyDescent="0.2">
      <c r="A488" s="217"/>
      <c r="B488" s="218"/>
      <c r="C488" s="252" t="s">
        <v>1165</v>
      </c>
      <c r="D488" s="246"/>
      <c r="E488" s="246"/>
      <c r="F488" s="246"/>
      <c r="G488" s="246"/>
      <c r="H488" s="220"/>
      <c r="I488" s="220"/>
      <c r="J488" s="220"/>
      <c r="K488" s="220"/>
      <c r="L488" s="220"/>
      <c r="M488" s="220"/>
      <c r="N488" s="219"/>
      <c r="O488" s="219"/>
      <c r="P488" s="219"/>
      <c r="Q488" s="219"/>
      <c r="R488" s="220"/>
      <c r="S488" s="220"/>
      <c r="T488" s="220"/>
      <c r="U488" s="220"/>
      <c r="V488" s="220"/>
      <c r="W488" s="220"/>
      <c r="X488" s="220"/>
      <c r="Y488" s="220"/>
      <c r="Z488" s="210"/>
      <c r="AA488" s="210"/>
      <c r="AB488" s="210"/>
      <c r="AC488" s="210"/>
      <c r="AD488" s="210"/>
      <c r="AE488" s="210"/>
      <c r="AF488" s="210"/>
      <c r="AG488" s="210" t="s">
        <v>174</v>
      </c>
      <c r="AH488" s="210"/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44" t="str">
        <f>C488</f>
        <v>Pro teplotní čidla a pro prvky s analogovým signálem a napětím 24 V budou použity stíněné kabely JYTY resp. JYSTY, pro ostatní akční prvky s napětím 230V a pro silové obvody budou použity kabely CYKY.</v>
      </c>
      <c r="BB488" s="210"/>
      <c r="BC488" s="210"/>
      <c r="BD488" s="210"/>
      <c r="BE488" s="210"/>
      <c r="BF488" s="210"/>
      <c r="BG488" s="210"/>
      <c r="BH488" s="210"/>
    </row>
    <row r="489" spans="1:60" ht="22.5" outlineLevel="3" x14ac:dyDescent="0.2">
      <c r="A489" s="217"/>
      <c r="B489" s="218"/>
      <c r="C489" s="252" t="s">
        <v>1166</v>
      </c>
      <c r="D489" s="246"/>
      <c r="E489" s="246"/>
      <c r="F489" s="246"/>
      <c r="G489" s="246"/>
      <c r="H489" s="220"/>
      <c r="I489" s="220"/>
      <c r="J489" s="220"/>
      <c r="K489" s="220"/>
      <c r="L489" s="220"/>
      <c r="M489" s="220"/>
      <c r="N489" s="219"/>
      <c r="O489" s="219"/>
      <c r="P489" s="219"/>
      <c r="Q489" s="219"/>
      <c r="R489" s="220"/>
      <c r="S489" s="220"/>
      <c r="T489" s="220"/>
      <c r="U489" s="220"/>
      <c r="V489" s="220"/>
      <c r="W489" s="220"/>
      <c r="X489" s="220"/>
      <c r="Y489" s="220"/>
      <c r="Z489" s="210"/>
      <c r="AA489" s="210"/>
      <c r="AB489" s="210"/>
      <c r="AC489" s="210"/>
      <c r="AD489" s="210"/>
      <c r="AE489" s="210"/>
      <c r="AF489" s="210"/>
      <c r="AG489" s="210" t="s">
        <v>174</v>
      </c>
      <c r="AH489" s="210"/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44" t="str">
        <f>C489</f>
        <v>Doplňující pospojování zahrnuje všechny neživé části zařízení MaR a příslušných silnoproudých zařízení, vodivé části technologického zařízení, stínění kabelů MaR a přepěťové ochrany.</v>
      </c>
      <c r="BB489" s="210"/>
      <c r="BC489" s="210"/>
      <c r="BD489" s="210"/>
      <c r="BE489" s="210"/>
      <c r="BF489" s="210"/>
      <c r="BG489" s="210"/>
      <c r="BH489" s="210"/>
    </row>
    <row r="490" spans="1:60" outlineLevel="3" x14ac:dyDescent="0.2">
      <c r="A490" s="217"/>
      <c r="B490" s="218"/>
      <c r="C490" s="254" t="s">
        <v>595</v>
      </c>
      <c r="D490" s="221"/>
      <c r="E490" s="222"/>
      <c r="F490" s="223"/>
      <c r="G490" s="223"/>
      <c r="H490" s="220"/>
      <c r="I490" s="220"/>
      <c r="J490" s="220"/>
      <c r="K490" s="220"/>
      <c r="L490" s="220"/>
      <c r="M490" s="220"/>
      <c r="N490" s="219"/>
      <c r="O490" s="219"/>
      <c r="P490" s="219"/>
      <c r="Q490" s="219"/>
      <c r="R490" s="220"/>
      <c r="S490" s="220"/>
      <c r="T490" s="220"/>
      <c r="U490" s="220"/>
      <c r="V490" s="220"/>
      <c r="W490" s="220"/>
      <c r="X490" s="220"/>
      <c r="Y490" s="220"/>
      <c r="Z490" s="210"/>
      <c r="AA490" s="210"/>
      <c r="AB490" s="210"/>
      <c r="AC490" s="210"/>
      <c r="AD490" s="210"/>
      <c r="AE490" s="210"/>
      <c r="AF490" s="210"/>
      <c r="AG490" s="210" t="s">
        <v>174</v>
      </c>
      <c r="AH490" s="210"/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  <c r="BH490" s="210"/>
    </row>
    <row r="491" spans="1:60" outlineLevel="3" x14ac:dyDescent="0.2">
      <c r="A491" s="217"/>
      <c r="B491" s="218"/>
      <c r="C491" s="252" t="s">
        <v>1167</v>
      </c>
      <c r="D491" s="246"/>
      <c r="E491" s="246"/>
      <c r="F491" s="246"/>
      <c r="G491" s="246"/>
      <c r="H491" s="220"/>
      <c r="I491" s="220"/>
      <c r="J491" s="220"/>
      <c r="K491" s="220"/>
      <c r="L491" s="220"/>
      <c r="M491" s="220"/>
      <c r="N491" s="219"/>
      <c r="O491" s="219"/>
      <c r="P491" s="219"/>
      <c r="Q491" s="219"/>
      <c r="R491" s="220"/>
      <c r="S491" s="220"/>
      <c r="T491" s="220"/>
      <c r="U491" s="220"/>
      <c r="V491" s="220"/>
      <c r="W491" s="220"/>
      <c r="X491" s="220"/>
      <c r="Y491" s="220"/>
      <c r="Z491" s="210"/>
      <c r="AA491" s="210"/>
      <c r="AB491" s="210"/>
      <c r="AC491" s="210"/>
      <c r="AD491" s="210"/>
      <c r="AE491" s="210"/>
      <c r="AF491" s="210"/>
      <c r="AG491" s="210" t="s">
        <v>174</v>
      </c>
      <c r="AH491" s="210"/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outlineLevel="3" x14ac:dyDescent="0.2">
      <c r="A492" s="217"/>
      <c r="B492" s="218"/>
      <c r="C492" s="252" t="s">
        <v>1168</v>
      </c>
      <c r="D492" s="246"/>
      <c r="E492" s="246"/>
      <c r="F492" s="246"/>
      <c r="G492" s="246"/>
      <c r="H492" s="220"/>
      <c r="I492" s="220"/>
      <c r="J492" s="220"/>
      <c r="K492" s="220"/>
      <c r="L492" s="220"/>
      <c r="M492" s="220"/>
      <c r="N492" s="219"/>
      <c r="O492" s="219"/>
      <c r="P492" s="219"/>
      <c r="Q492" s="219"/>
      <c r="R492" s="220"/>
      <c r="S492" s="220"/>
      <c r="T492" s="220"/>
      <c r="U492" s="220"/>
      <c r="V492" s="220"/>
      <c r="W492" s="220"/>
      <c r="X492" s="220"/>
      <c r="Y492" s="220"/>
      <c r="Z492" s="210"/>
      <c r="AA492" s="210"/>
      <c r="AB492" s="210"/>
      <c r="AC492" s="210"/>
      <c r="AD492" s="210"/>
      <c r="AE492" s="210"/>
      <c r="AF492" s="210"/>
      <c r="AG492" s="210" t="s">
        <v>174</v>
      </c>
      <c r="AH492" s="210"/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  <c r="BH492" s="210"/>
    </row>
    <row r="493" spans="1:60" outlineLevel="3" x14ac:dyDescent="0.2">
      <c r="A493" s="217"/>
      <c r="B493" s="218"/>
      <c r="C493" s="252" t="s">
        <v>1169</v>
      </c>
      <c r="D493" s="246"/>
      <c r="E493" s="246"/>
      <c r="F493" s="246"/>
      <c r="G493" s="246"/>
      <c r="H493" s="220"/>
      <c r="I493" s="220"/>
      <c r="J493" s="220"/>
      <c r="K493" s="220"/>
      <c r="L493" s="220"/>
      <c r="M493" s="220"/>
      <c r="N493" s="219"/>
      <c r="O493" s="219"/>
      <c r="P493" s="219"/>
      <c r="Q493" s="219"/>
      <c r="R493" s="220"/>
      <c r="S493" s="220"/>
      <c r="T493" s="220"/>
      <c r="U493" s="220"/>
      <c r="V493" s="220"/>
      <c r="W493" s="220"/>
      <c r="X493" s="220"/>
      <c r="Y493" s="220"/>
      <c r="Z493" s="210"/>
      <c r="AA493" s="210"/>
      <c r="AB493" s="210"/>
      <c r="AC493" s="210"/>
      <c r="AD493" s="210"/>
      <c r="AE493" s="210"/>
      <c r="AF493" s="210"/>
      <c r="AG493" s="210" t="s">
        <v>174</v>
      </c>
      <c r="AH493" s="210"/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  <c r="BH493" s="210"/>
    </row>
    <row r="494" spans="1:60" outlineLevel="3" x14ac:dyDescent="0.2">
      <c r="A494" s="217"/>
      <c r="B494" s="218"/>
      <c r="C494" s="252" t="s">
        <v>1285</v>
      </c>
      <c r="D494" s="246"/>
      <c r="E494" s="246"/>
      <c r="F494" s="246"/>
      <c r="G494" s="246"/>
      <c r="H494" s="220"/>
      <c r="I494" s="220"/>
      <c r="J494" s="220"/>
      <c r="K494" s="220"/>
      <c r="L494" s="220"/>
      <c r="M494" s="220"/>
      <c r="N494" s="219"/>
      <c r="O494" s="219"/>
      <c r="P494" s="219"/>
      <c r="Q494" s="219"/>
      <c r="R494" s="220"/>
      <c r="S494" s="220"/>
      <c r="T494" s="220"/>
      <c r="U494" s="220"/>
      <c r="V494" s="220"/>
      <c r="W494" s="220"/>
      <c r="X494" s="220"/>
      <c r="Y494" s="220"/>
      <c r="Z494" s="210"/>
      <c r="AA494" s="210"/>
      <c r="AB494" s="210"/>
      <c r="AC494" s="210"/>
      <c r="AD494" s="210"/>
      <c r="AE494" s="210"/>
      <c r="AF494" s="210"/>
      <c r="AG494" s="210" t="s">
        <v>174</v>
      </c>
      <c r="AH494" s="210"/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outlineLevel="3" x14ac:dyDescent="0.2">
      <c r="A495" s="217"/>
      <c r="B495" s="218"/>
      <c r="C495" s="252" t="s">
        <v>1170</v>
      </c>
      <c r="D495" s="246"/>
      <c r="E495" s="246"/>
      <c r="F495" s="246"/>
      <c r="G495" s="246"/>
      <c r="H495" s="220"/>
      <c r="I495" s="220"/>
      <c r="J495" s="220"/>
      <c r="K495" s="220"/>
      <c r="L495" s="220"/>
      <c r="M495" s="220"/>
      <c r="N495" s="219"/>
      <c r="O495" s="219"/>
      <c r="P495" s="219"/>
      <c r="Q495" s="219"/>
      <c r="R495" s="220"/>
      <c r="S495" s="220"/>
      <c r="T495" s="220"/>
      <c r="U495" s="220"/>
      <c r="V495" s="220"/>
      <c r="W495" s="220"/>
      <c r="X495" s="220"/>
      <c r="Y495" s="220"/>
      <c r="Z495" s="210"/>
      <c r="AA495" s="210"/>
      <c r="AB495" s="210"/>
      <c r="AC495" s="210"/>
      <c r="AD495" s="210"/>
      <c r="AE495" s="210"/>
      <c r="AF495" s="210"/>
      <c r="AG495" s="210" t="s">
        <v>174</v>
      </c>
      <c r="AH495" s="210"/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outlineLevel="3" x14ac:dyDescent="0.2">
      <c r="A496" s="217"/>
      <c r="B496" s="218"/>
      <c r="C496" s="252" t="s">
        <v>1171</v>
      </c>
      <c r="D496" s="246"/>
      <c r="E496" s="246"/>
      <c r="F496" s="246"/>
      <c r="G496" s="246"/>
      <c r="H496" s="220"/>
      <c r="I496" s="220"/>
      <c r="J496" s="220"/>
      <c r="K496" s="220"/>
      <c r="L496" s="220"/>
      <c r="M496" s="220"/>
      <c r="N496" s="219"/>
      <c r="O496" s="219"/>
      <c r="P496" s="219"/>
      <c r="Q496" s="219"/>
      <c r="R496" s="220"/>
      <c r="S496" s="220"/>
      <c r="T496" s="220"/>
      <c r="U496" s="220"/>
      <c r="V496" s="220"/>
      <c r="W496" s="220"/>
      <c r="X496" s="220"/>
      <c r="Y496" s="220"/>
      <c r="Z496" s="210"/>
      <c r="AA496" s="210"/>
      <c r="AB496" s="210"/>
      <c r="AC496" s="210"/>
      <c r="AD496" s="210"/>
      <c r="AE496" s="210"/>
      <c r="AF496" s="210"/>
      <c r="AG496" s="210" t="s">
        <v>174</v>
      </c>
      <c r="AH496" s="210"/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  <c r="BH496" s="210"/>
    </row>
    <row r="497" spans="1:60" outlineLevel="3" x14ac:dyDescent="0.2">
      <c r="A497" s="217"/>
      <c r="B497" s="218"/>
      <c r="C497" s="252" t="s">
        <v>1172</v>
      </c>
      <c r="D497" s="246"/>
      <c r="E497" s="246"/>
      <c r="F497" s="246"/>
      <c r="G497" s="246"/>
      <c r="H497" s="220"/>
      <c r="I497" s="220"/>
      <c r="J497" s="220"/>
      <c r="K497" s="220"/>
      <c r="L497" s="220"/>
      <c r="M497" s="220"/>
      <c r="N497" s="219"/>
      <c r="O497" s="219"/>
      <c r="P497" s="219"/>
      <c r="Q497" s="219"/>
      <c r="R497" s="220"/>
      <c r="S497" s="220"/>
      <c r="T497" s="220"/>
      <c r="U497" s="220"/>
      <c r="V497" s="220"/>
      <c r="W497" s="220"/>
      <c r="X497" s="220"/>
      <c r="Y497" s="220"/>
      <c r="Z497" s="210"/>
      <c r="AA497" s="210"/>
      <c r="AB497" s="210"/>
      <c r="AC497" s="210"/>
      <c r="AD497" s="210"/>
      <c r="AE497" s="210"/>
      <c r="AF497" s="210"/>
      <c r="AG497" s="210" t="s">
        <v>174</v>
      </c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outlineLevel="2" x14ac:dyDescent="0.2">
      <c r="A498" s="217"/>
      <c r="B498" s="218"/>
      <c r="C498" s="250" t="s">
        <v>1173</v>
      </c>
      <c r="D498" s="224"/>
      <c r="E498" s="225">
        <v>100</v>
      </c>
      <c r="F498" s="220"/>
      <c r="G498" s="220"/>
      <c r="H498" s="220"/>
      <c r="I498" s="220"/>
      <c r="J498" s="220"/>
      <c r="K498" s="220"/>
      <c r="L498" s="220"/>
      <c r="M498" s="220"/>
      <c r="N498" s="219"/>
      <c r="O498" s="219"/>
      <c r="P498" s="219"/>
      <c r="Q498" s="219"/>
      <c r="R498" s="220"/>
      <c r="S498" s="220"/>
      <c r="T498" s="220"/>
      <c r="U498" s="220"/>
      <c r="V498" s="220"/>
      <c r="W498" s="220"/>
      <c r="X498" s="220"/>
      <c r="Y498" s="220"/>
      <c r="Z498" s="210"/>
      <c r="AA498" s="210"/>
      <c r="AB498" s="210"/>
      <c r="AC498" s="210"/>
      <c r="AD498" s="210"/>
      <c r="AE498" s="210"/>
      <c r="AF498" s="210"/>
      <c r="AG498" s="210" t="s">
        <v>176</v>
      </c>
      <c r="AH498" s="210">
        <v>0</v>
      </c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outlineLevel="1" x14ac:dyDescent="0.2">
      <c r="A499" s="236">
        <v>167</v>
      </c>
      <c r="B499" s="237" t="s">
        <v>1174</v>
      </c>
      <c r="C499" s="248" t="s">
        <v>1175</v>
      </c>
      <c r="D499" s="238" t="s">
        <v>186</v>
      </c>
      <c r="E499" s="239">
        <v>10</v>
      </c>
      <c r="F499" s="240"/>
      <c r="G499" s="241">
        <f>ROUND(E499*F499,2)</f>
        <v>0</v>
      </c>
      <c r="H499" s="240"/>
      <c r="I499" s="241">
        <f>ROUND(E499*H499,2)</f>
        <v>0</v>
      </c>
      <c r="J499" s="240"/>
      <c r="K499" s="241">
        <f>ROUND(E499*J499,2)</f>
        <v>0</v>
      </c>
      <c r="L499" s="241">
        <v>21</v>
      </c>
      <c r="M499" s="241">
        <f>G499*(1+L499/100)</f>
        <v>0</v>
      </c>
      <c r="N499" s="239">
        <v>0</v>
      </c>
      <c r="O499" s="239">
        <f>ROUND(E499*N499,2)</f>
        <v>0</v>
      </c>
      <c r="P499" s="239">
        <v>0</v>
      </c>
      <c r="Q499" s="239">
        <f>ROUND(E499*P499,2)</f>
        <v>0</v>
      </c>
      <c r="R499" s="241"/>
      <c r="S499" s="241" t="s">
        <v>169</v>
      </c>
      <c r="T499" s="242" t="s">
        <v>169</v>
      </c>
      <c r="U499" s="220">
        <v>1</v>
      </c>
      <c r="V499" s="220">
        <f>ROUND(E499*U499,2)</f>
        <v>10</v>
      </c>
      <c r="W499" s="220"/>
      <c r="X499" s="220" t="s">
        <v>170</v>
      </c>
      <c r="Y499" s="220" t="s">
        <v>171</v>
      </c>
      <c r="Z499" s="210"/>
      <c r="AA499" s="210"/>
      <c r="AB499" s="210"/>
      <c r="AC499" s="210"/>
      <c r="AD499" s="210"/>
      <c r="AE499" s="210"/>
      <c r="AF499" s="210"/>
      <c r="AG499" s="210" t="s">
        <v>172</v>
      </c>
      <c r="AH499" s="210"/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</row>
    <row r="500" spans="1:60" outlineLevel="2" x14ac:dyDescent="0.2">
      <c r="A500" s="217"/>
      <c r="B500" s="218"/>
      <c r="C500" s="250" t="s">
        <v>366</v>
      </c>
      <c r="D500" s="224"/>
      <c r="E500" s="225">
        <v>10</v>
      </c>
      <c r="F500" s="220"/>
      <c r="G500" s="220"/>
      <c r="H500" s="220"/>
      <c r="I500" s="220"/>
      <c r="J500" s="220"/>
      <c r="K500" s="220"/>
      <c r="L500" s="220"/>
      <c r="M500" s="220"/>
      <c r="N500" s="219"/>
      <c r="O500" s="219"/>
      <c r="P500" s="219"/>
      <c r="Q500" s="219"/>
      <c r="R500" s="220"/>
      <c r="S500" s="220"/>
      <c r="T500" s="220"/>
      <c r="U500" s="220"/>
      <c r="V500" s="220"/>
      <c r="W500" s="220"/>
      <c r="X500" s="220"/>
      <c r="Y500" s="220"/>
      <c r="Z500" s="210"/>
      <c r="AA500" s="210"/>
      <c r="AB500" s="210"/>
      <c r="AC500" s="210"/>
      <c r="AD500" s="210"/>
      <c r="AE500" s="210"/>
      <c r="AF500" s="210"/>
      <c r="AG500" s="210" t="s">
        <v>176</v>
      </c>
      <c r="AH500" s="210">
        <v>0</v>
      </c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</row>
    <row r="501" spans="1:60" x14ac:dyDescent="0.2">
      <c r="A501" s="229" t="s">
        <v>163</v>
      </c>
      <c r="B501" s="230" t="s">
        <v>122</v>
      </c>
      <c r="C501" s="247" t="s">
        <v>123</v>
      </c>
      <c r="D501" s="231"/>
      <c r="E501" s="232"/>
      <c r="F501" s="233"/>
      <c r="G501" s="233">
        <f>SUMIF(AG502:AG503,"&lt;&gt;NOR",G502:G503)</f>
        <v>0</v>
      </c>
      <c r="H501" s="233"/>
      <c r="I501" s="233">
        <f>SUM(I502:I503)</f>
        <v>0</v>
      </c>
      <c r="J501" s="233"/>
      <c r="K501" s="233">
        <f>SUM(K502:K503)</f>
        <v>0</v>
      </c>
      <c r="L501" s="233"/>
      <c r="M501" s="233">
        <f>SUM(M502:M503)</f>
        <v>0</v>
      </c>
      <c r="N501" s="232"/>
      <c r="O501" s="232">
        <f>SUM(O502:O503)</f>
        <v>0</v>
      </c>
      <c r="P501" s="232"/>
      <c r="Q501" s="232">
        <f>SUM(Q502:Q503)</f>
        <v>0</v>
      </c>
      <c r="R501" s="233"/>
      <c r="S501" s="233"/>
      <c r="T501" s="234"/>
      <c r="U501" s="228"/>
      <c r="V501" s="228">
        <f>SUM(V502:V503)</f>
        <v>0</v>
      </c>
      <c r="W501" s="228"/>
      <c r="X501" s="228"/>
      <c r="Y501" s="228"/>
      <c r="AG501" t="s">
        <v>164</v>
      </c>
    </row>
    <row r="502" spans="1:60" outlineLevel="1" x14ac:dyDescent="0.2">
      <c r="A502" s="236">
        <v>168</v>
      </c>
      <c r="B502" s="237" t="s">
        <v>1176</v>
      </c>
      <c r="C502" s="248" t="s">
        <v>1177</v>
      </c>
      <c r="D502" s="238" t="s">
        <v>302</v>
      </c>
      <c r="E502" s="239">
        <v>5</v>
      </c>
      <c r="F502" s="240"/>
      <c r="G502" s="241">
        <f>ROUND(E502*F502,2)</f>
        <v>0</v>
      </c>
      <c r="H502" s="240"/>
      <c r="I502" s="241">
        <f>ROUND(E502*H502,2)</f>
        <v>0</v>
      </c>
      <c r="J502" s="240"/>
      <c r="K502" s="241">
        <f>ROUND(E502*J502,2)</f>
        <v>0</v>
      </c>
      <c r="L502" s="241">
        <v>21</v>
      </c>
      <c r="M502" s="241">
        <f>G502*(1+L502/100)</f>
        <v>0</v>
      </c>
      <c r="N502" s="239">
        <v>8.0000000000000004E-4</v>
      </c>
      <c r="O502" s="239">
        <f>ROUND(E502*N502,2)</f>
        <v>0</v>
      </c>
      <c r="P502" s="239">
        <v>0</v>
      </c>
      <c r="Q502" s="239">
        <f>ROUND(E502*P502,2)</f>
        <v>0</v>
      </c>
      <c r="R502" s="241" t="s">
        <v>326</v>
      </c>
      <c r="S502" s="241" t="s">
        <v>169</v>
      </c>
      <c r="T502" s="242" t="s">
        <v>169</v>
      </c>
      <c r="U502" s="220">
        <v>0</v>
      </c>
      <c r="V502" s="220">
        <f>ROUND(E502*U502,2)</f>
        <v>0</v>
      </c>
      <c r="W502" s="220"/>
      <c r="X502" s="220" t="s">
        <v>327</v>
      </c>
      <c r="Y502" s="220" t="s">
        <v>171</v>
      </c>
      <c r="Z502" s="210"/>
      <c r="AA502" s="210"/>
      <c r="AB502" s="210"/>
      <c r="AC502" s="210"/>
      <c r="AD502" s="210"/>
      <c r="AE502" s="210"/>
      <c r="AF502" s="210"/>
      <c r="AG502" s="210" t="s">
        <v>328</v>
      </c>
      <c r="AH502" s="210"/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</row>
    <row r="503" spans="1:60" outlineLevel="2" x14ac:dyDescent="0.2">
      <c r="A503" s="217"/>
      <c r="B503" s="218"/>
      <c r="C503" s="250" t="s">
        <v>78</v>
      </c>
      <c r="D503" s="224"/>
      <c r="E503" s="225">
        <v>5</v>
      </c>
      <c r="F503" s="220"/>
      <c r="G503" s="220"/>
      <c r="H503" s="220"/>
      <c r="I503" s="220"/>
      <c r="J503" s="220"/>
      <c r="K503" s="220"/>
      <c r="L503" s="220"/>
      <c r="M503" s="220"/>
      <c r="N503" s="219"/>
      <c r="O503" s="219"/>
      <c r="P503" s="219"/>
      <c r="Q503" s="219"/>
      <c r="R503" s="220"/>
      <c r="S503" s="220"/>
      <c r="T503" s="220"/>
      <c r="U503" s="220"/>
      <c r="V503" s="220"/>
      <c r="W503" s="220"/>
      <c r="X503" s="220"/>
      <c r="Y503" s="220"/>
      <c r="Z503" s="210"/>
      <c r="AA503" s="210"/>
      <c r="AB503" s="210"/>
      <c r="AC503" s="210"/>
      <c r="AD503" s="210"/>
      <c r="AE503" s="210"/>
      <c r="AF503" s="210"/>
      <c r="AG503" s="210" t="s">
        <v>176</v>
      </c>
      <c r="AH503" s="210">
        <v>0</v>
      </c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</row>
    <row r="504" spans="1:60" x14ac:dyDescent="0.2">
      <c r="A504" s="229" t="s">
        <v>163</v>
      </c>
      <c r="B504" s="230" t="s">
        <v>124</v>
      </c>
      <c r="C504" s="247" t="s">
        <v>125</v>
      </c>
      <c r="D504" s="231"/>
      <c r="E504" s="232"/>
      <c r="F504" s="233"/>
      <c r="G504" s="233">
        <f>SUMIF(AG505:AG508,"&lt;&gt;NOR",G505:G508)</f>
        <v>0</v>
      </c>
      <c r="H504" s="233"/>
      <c r="I504" s="233">
        <f>SUM(I505:I508)</f>
        <v>0</v>
      </c>
      <c r="J504" s="233"/>
      <c r="K504" s="233">
        <f>SUM(K505:K508)</f>
        <v>0</v>
      </c>
      <c r="L504" s="233"/>
      <c r="M504" s="233">
        <f>SUM(M505:M508)</f>
        <v>0</v>
      </c>
      <c r="N504" s="232"/>
      <c r="O504" s="232">
        <f>SUM(O505:O508)</f>
        <v>0</v>
      </c>
      <c r="P504" s="232"/>
      <c r="Q504" s="232">
        <f>SUM(Q505:Q508)</f>
        <v>0</v>
      </c>
      <c r="R504" s="233"/>
      <c r="S504" s="233"/>
      <c r="T504" s="234"/>
      <c r="U504" s="228"/>
      <c r="V504" s="228">
        <f>SUM(V505:V508)</f>
        <v>6.26</v>
      </c>
      <c r="W504" s="228"/>
      <c r="X504" s="228"/>
      <c r="Y504" s="228"/>
      <c r="AG504" t="s">
        <v>164</v>
      </c>
    </row>
    <row r="505" spans="1:60" outlineLevel="1" x14ac:dyDescent="0.2">
      <c r="A505" s="236">
        <v>169</v>
      </c>
      <c r="B505" s="237" t="s">
        <v>1178</v>
      </c>
      <c r="C505" s="248" t="s">
        <v>1179</v>
      </c>
      <c r="D505" s="238" t="s">
        <v>199</v>
      </c>
      <c r="E505" s="239">
        <v>26.5</v>
      </c>
      <c r="F505" s="240"/>
      <c r="G505" s="241">
        <f>ROUND(E505*F505,2)</f>
        <v>0</v>
      </c>
      <c r="H505" s="240"/>
      <c r="I505" s="241">
        <f>ROUND(E505*H505,2)</f>
        <v>0</v>
      </c>
      <c r="J505" s="240"/>
      <c r="K505" s="241">
        <f>ROUND(E505*J505,2)</f>
        <v>0</v>
      </c>
      <c r="L505" s="241">
        <v>21</v>
      </c>
      <c r="M505" s="241">
        <f>G505*(1+L505/100)</f>
        <v>0</v>
      </c>
      <c r="N505" s="239">
        <v>0</v>
      </c>
      <c r="O505" s="239">
        <f>ROUND(E505*N505,2)</f>
        <v>0</v>
      </c>
      <c r="P505" s="239">
        <v>0</v>
      </c>
      <c r="Q505" s="239">
        <f>ROUND(E505*P505,2)</f>
        <v>0</v>
      </c>
      <c r="R505" s="241"/>
      <c r="S505" s="241" t="s">
        <v>169</v>
      </c>
      <c r="T505" s="242" t="s">
        <v>169</v>
      </c>
      <c r="U505" s="220">
        <v>0.11799999999999999</v>
      </c>
      <c r="V505" s="220">
        <f>ROUND(E505*U505,2)</f>
        <v>3.13</v>
      </c>
      <c r="W505" s="220"/>
      <c r="X505" s="220" t="s">
        <v>170</v>
      </c>
      <c r="Y505" s="220" t="s">
        <v>171</v>
      </c>
      <c r="Z505" s="210"/>
      <c r="AA505" s="210"/>
      <c r="AB505" s="210"/>
      <c r="AC505" s="210"/>
      <c r="AD505" s="210"/>
      <c r="AE505" s="210"/>
      <c r="AF505" s="210"/>
      <c r="AG505" s="210" t="s">
        <v>172</v>
      </c>
      <c r="AH505" s="210"/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</row>
    <row r="506" spans="1:60" outlineLevel="2" x14ac:dyDescent="0.2">
      <c r="A506" s="217"/>
      <c r="B506" s="218"/>
      <c r="C506" s="250" t="s">
        <v>1180</v>
      </c>
      <c r="D506" s="224"/>
      <c r="E506" s="225">
        <v>26.5</v>
      </c>
      <c r="F506" s="220"/>
      <c r="G506" s="220"/>
      <c r="H506" s="220"/>
      <c r="I506" s="220"/>
      <c r="J506" s="220"/>
      <c r="K506" s="220"/>
      <c r="L506" s="220"/>
      <c r="M506" s="220"/>
      <c r="N506" s="219"/>
      <c r="O506" s="219"/>
      <c r="P506" s="219"/>
      <c r="Q506" s="219"/>
      <c r="R506" s="220"/>
      <c r="S506" s="220"/>
      <c r="T506" s="220"/>
      <c r="U506" s="220"/>
      <c r="V506" s="220"/>
      <c r="W506" s="220"/>
      <c r="X506" s="220"/>
      <c r="Y506" s="220"/>
      <c r="Z506" s="210"/>
      <c r="AA506" s="210"/>
      <c r="AB506" s="210"/>
      <c r="AC506" s="210"/>
      <c r="AD506" s="210"/>
      <c r="AE506" s="210"/>
      <c r="AF506" s="210"/>
      <c r="AG506" s="210" t="s">
        <v>176</v>
      </c>
      <c r="AH506" s="210">
        <v>5</v>
      </c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</row>
    <row r="507" spans="1:60" outlineLevel="1" x14ac:dyDescent="0.2">
      <c r="A507" s="236">
        <v>170</v>
      </c>
      <c r="B507" s="237" t="s">
        <v>1181</v>
      </c>
      <c r="C507" s="248" t="s">
        <v>1182</v>
      </c>
      <c r="D507" s="238" t="s">
        <v>199</v>
      </c>
      <c r="E507" s="239">
        <v>26.5</v>
      </c>
      <c r="F507" s="240"/>
      <c r="G507" s="241">
        <f>ROUND(E507*F507,2)</f>
        <v>0</v>
      </c>
      <c r="H507" s="240"/>
      <c r="I507" s="241">
        <f>ROUND(E507*H507,2)</f>
        <v>0</v>
      </c>
      <c r="J507" s="240"/>
      <c r="K507" s="241">
        <f>ROUND(E507*J507,2)</f>
        <v>0</v>
      </c>
      <c r="L507" s="241">
        <v>21</v>
      </c>
      <c r="M507" s="241">
        <f>G507*(1+L507/100)</f>
        <v>0</v>
      </c>
      <c r="N507" s="239">
        <v>0</v>
      </c>
      <c r="O507" s="239">
        <f>ROUND(E507*N507,2)</f>
        <v>0</v>
      </c>
      <c r="P507" s="239">
        <v>0</v>
      </c>
      <c r="Q507" s="239">
        <f>ROUND(E507*P507,2)</f>
        <v>0</v>
      </c>
      <c r="R507" s="241"/>
      <c r="S507" s="241" t="s">
        <v>169</v>
      </c>
      <c r="T507" s="242" t="s">
        <v>169</v>
      </c>
      <c r="U507" s="220">
        <v>0.11799999999999999</v>
      </c>
      <c r="V507" s="220">
        <f>ROUND(E507*U507,2)</f>
        <v>3.13</v>
      </c>
      <c r="W507" s="220"/>
      <c r="X507" s="220" t="s">
        <v>170</v>
      </c>
      <c r="Y507" s="220" t="s">
        <v>171</v>
      </c>
      <c r="Z507" s="210"/>
      <c r="AA507" s="210"/>
      <c r="AB507" s="210"/>
      <c r="AC507" s="210"/>
      <c r="AD507" s="210"/>
      <c r="AE507" s="210"/>
      <c r="AF507" s="210"/>
      <c r="AG507" s="210" t="s">
        <v>172</v>
      </c>
      <c r="AH507" s="210"/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</row>
    <row r="508" spans="1:60" outlineLevel="2" x14ac:dyDescent="0.2">
      <c r="A508" s="217"/>
      <c r="B508" s="218"/>
      <c r="C508" s="250" t="s">
        <v>1183</v>
      </c>
      <c r="D508" s="224"/>
      <c r="E508" s="225">
        <v>26.5</v>
      </c>
      <c r="F508" s="220"/>
      <c r="G508" s="220"/>
      <c r="H508" s="220"/>
      <c r="I508" s="220"/>
      <c r="J508" s="220"/>
      <c r="K508" s="220"/>
      <c r="L508" s="220"/>
      <c r="M508" s="220"/>
      <c r="N508" s="219"/>
      <c r="O508" s="219"/>
      <c r="P508" s="219"/>
      <c r="Q508" s="219"/>
      <c r="R508" s="220"/>
      <c r="S508" s="220"/>
      <c r="T508" s="220"/>
      <c r="U508" s="220"/>
      <c r="V508" s="220"/>
      <c r="W508" s="220"/>
      <c r="X508" s="220"/>
      <c r="Y508" s="220"/>
      <c r="Z508" s="210"/>
      <c r="AA508" s="210"/>
      <c r="AB508" s="210"/>
      <c r="AC508" s="210"/>
      <c r="AD508" s="210"/>
      <c r="AE508" s="210"/>
      <c r="AF508" s="210"/>
      <c r="AG508" s="210" t="s">
        <v>176</v>
      </c>
      <c r="AH508" s="210">
        <v>5</v>
      </c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x14ac:dyDescent="0.2">
      <c r="A509" s="229" t="s">
        <v>163</v>
      </c>
      <c r="B509" s="230" t="s">
        <v>126</v>
      </c>
      <c r="C509" s="247" t="s">
        <v>127</v>
      </c>
      <c r="D509" s="231"/>
      <c r="E509" s="232"/>
      <c r="F509" s="233"/>
      <c r="G509" s="233">
        <f>SUMIF(AG510:AG565,"&lt;&gt;NOR",G510:G565)</f>
        <v>0</v>
      </c>
      <c r="H509" s="233"/>
      <c r="I509" s="233">
        <f>SUM(I510:I565)</f>
        <v>0</v>
      </c>
      <c r="J509" s="233"/>
      <c r="K509" s="233">
        <f>SUM(K510:K565)</f>
        <v>0</v>
      </c>
      <c r="L509" s="233"/>
      <c r="M509" s="233">
        <f>SUM(M510:M565)</f>
        <v>0</v>
      </c>
      <c r="N509" s="232"/>
      <c r="O509" s="232">
        <f>SUM(O510:O565)</f>
        <v>0.28000000000000003</v>
      </c>
      <c r="P509" s="232"/>
      <c r="Q509" s="232">
        <f>SUM(Q510:Q565)</f>
        <v>0</v>
      </c>
      <c r="R509" s="233"/>
      <c r="S509" s="233"/>
      <c r="T509" s="234"/>
      <c r="U509" s="228"/>
      <c r="V509" s="228">
        <f>SUM(V510:V565)</f>
        <v>164.07</v>
      </c>
      <c r="W509" s="228"/>
      <c r="X509" s="228"/>
      <c r="Y509" s="228"/>
      <c r="AG509" t="s">
        <v>164</v>
      </c>
    </row>
    <row r="510" spans="1:60" outlineLevel="1" x14ac:dyDescent="0.2">
      <c r="A510" s="236">
        <v>171</v>
      </c>
      <c r="B510" s="237" t="s">
        <v>1184</v>
      </c>
      <c r="C510" s="248" t="s">
        <v>1185</v>
      </c>
      <c r="D510" s="238" t="s">
        <v>199</v>
      </c>
      <c r="E510" s="239">
        <v>146</v>
      </c>
      <c r="F510" s="240"/>
      <c r="G510" s="241">
        <f>ROUND(E510*F510,2)</f>
        <v>0</v>
      </c>
      <c r="H510" s="240"/>
      <c r="I510" s="241">
        <f>ROUND(E510*H510,2)</f>
        <v>0</v>
      </c>
      <c r="J510" s="240"/>
      <c r="K510" s="241">
        <f>ROUND(E510*J510,2)</f>
        <v>0</v>
      </c>
      <c r="L510" s="241">
        <v>21</v>
      </c>
      <c r="M510" s="241">
        <f>G510*(1+L510/100)</f>
        <v>0</v>
      </c>
      <c r="N510" s="239">
        <v>4.0999999999999999E-4</v>
      </c>
      <c r="O510" s="239">
        <f>ROUND(E510*N510,2)</f>
        <v>0.06</v>
      </c>
      <c r="P510" s="239">
        <v>0</v>
      </c>
      <c r="Q510" s="239">
        <f>ROUND(E510*P510,2)</f>
        <v>0</v>
      </c>
      <c r="R510" s="241"/>
      <c r="S510" s="241" t="s">
        <v>169</v>
      </c>
      <c r="T510" s="242" t="s">
        <v>169</v>
      </c>
      <c r="U510" s="220">
        <v>0.30599999999999999</v>
      </c>
      <c r="V510" s="220">
        <f>ROUND(E510*U510,2)</f>
        <v>44.68</v>
      </c>
      <c r="W510" s="220"/>
      <c r="X510" s="220" t="s">
        <v>170</v>
      </c>
      <c r="Y510" s="220" t="s">
        <v>171</v>
      </c>
      <c r="Z510" s="210"/>
      <c r="AA510" s="210"/>
      <c r="AB510" s="210"/>
      <c r="AC510" s="210"/>
      <c r="AD510" s="210"/>
      <c r="AE510" s="210"/>
      <c r="AF510" s="210"/>
      <c r="AG510" s="210" t="s">
        <v>172</v>
      </c>
      <c r="AH510" s="210"/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</row>
    <row r="511" spans="1:60" outlineLevel="2" x14ac:dyDescent="0.2">
      <c r="A511" s="217"/>
      <c r="B511" s="218"/>
      <c r="C511" s="249" t="s">
        <v>1186</v>
      </c>
      <c r="D511" s="243"/>
      <c r="E511" s="243"/>
      <c r="F511" s="243"/>
      <c r="G511" s="243"/>
      <c r="H511" s="220"/>
      <c r="I511" s="220"/>
      <c r="J511" s="220"/>
      <c r="K511" s="220"/>
      <c r="L511" s="220"/>
      <c r="M511" s="220"/>
      <c r="N511" s="219"/>
      <c r="O511" s="219"/>
      <c r="P511" s="219"/>
      <c r="Q511" s="219"/>
      <c r="R511" s="220"/>
      <c r="S511" s="220"/>
      <c r="T511" s="220"/>
      <c r="U511" s="220"/>
      <c r="V511" s="220"/>
      <c r="W511" s="220"/>
      <c r="X511" s="220"/>
      <c r="Y511" s="220"/>
      <c r="Z511" s="210"/>
      <c r="AA511" s="210"/>
      <c r="AB511" s="210"/>
      <c r="AC511" s="210"/>
      <c r="AD511" s="210"/>
      <c r="AE511" s="210"/>
      <c r="AF511" s="210"/>
      <c r="AG511" s="210" t="s">
        <v>174</v>
      </c>
      <c r="AH511" s="210"/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</row>
    <row r="512" spans="1:60" outlineLevel="3" x14ac:dyDescent="0.2">
      <c r="A512" s="217"/>
      <c r="B512" s="218"/>
      <c r="C512" s="252" t="s">
        <v>1187</v>
      </c>
      <c r="D512" s="246"/>
      <c r="E512" s="246"/>
      <c r="F512" s="246"/>
      <c r="G512" s="246"/>
      <c r="H512" s="220"/>
      <c r="I512" s="220"/>
      <c r="J512" s="220"/>
      <c r="K512" s="220"/>
      <c r="L512" s="220"/>
      <c r="M512" s="220"/>
      <c r="N512" s="219"/>
      <c r="O512" s="219"/>
      <c r="P512" s="219"/>
      <c r="Q512" s="219"/>
      <c r="R512" s="220"/>
      <c r="S512" s="220"/>
      <c r="T512" s="220"/>
      <c r="U512" s="220"/>
      <c r="V512" s="220"/>
      <c r="W512" s="220"/>
      <c r="X512" s="220"/>
      <c r="Y512" s="220"/>
      <c r="Z512" s="210"/>
      <c r="AA512" s="210"/>
      <c r="AB512" s="210"/>
      <c r="AC512" s="210"/>
      <c r="AD512" s="210"/>
      <c r="AE512" s="210"/>
      <c r="AF512" s="210"/>
      <c r="AG512" s="210" t="s">
        <v>174</v>
      </c>
      <c r="AH512" s="210"/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</row>
    <row r="513" spans="1:60" outlineLevel="2" x14ac:dyDescent="0.2">
      <c r="A513" s="217"/>
      <c r="B513" s="218"/>
      <c r="C513" s="250" t="s">
        <v>1188</v>
      </c>
      <c r="D513" s="224"/>
      <c r="E513" s="225">
        <v>146</v>
      </c>
      <c r="F513" s="220"/>
      <c r="G513" s="220"/>
      <c r="H513" s="220"/>
      <c r="I513" s="220"/>
      <c r="J513" s="220"/>
      <c r="K513" s="220"/>
      <c r="L513" s="220"/>
      <c r="M513" s="220"/>
      <c r="N513" s="219"/>
      <c r="O513" s="219"/>
      <c r="P513" s="219"/>
      <c r="Q513" s="219"/>
      <c r="R513" s="220"/>
      <c r="S513" s="220"/>
      <c r="T513" s="220"/>
      <c r="U513" s="220"/>
      <c r="V513" s="220"/>
      <c r="W513" s="220"/>
      <c r="X513" s="220"/>
      <c r="Y513" s="220"/>
      <c r="Z513" s="210"/>
      <c r="AA513" s="210"/>
      <c r="AB513" s="210"/>
      <c r="AC513" s="210"/>
      <c r="AD513" s="210"/>
      <c r="AE513" s="210"/>
      <c r="AF513" s="210"/>
      <c r="AG513" s="210" t="s">
        <v>176</v>
      </c>
      <c r="AH513" s="210">
        <v>0</v>
      </c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</row>
    <row r="514" spans="1:60" outlineLevel="1" x14ac:dyDescent="0.2">
      <c r="A514" s="236">
        <v>172</v>
      </c>
      <c r="B514" s="237" t="s">
        <v>1189</v>
      </c>
      <c r="C514" s="248" t="s">
        <v>1190</v>
      </c>
      <c r="D514" s="238" t="s">
        <v>199</v>
      </c>
      <c r="E514" s="239">
        <v>135.4</v>
      </c>
      <c r="F514" s="240"/>
      <c r="G514" s="241">
        <f>ROUND(E514*F514,2)</f>
        <v>0</v>
      </c>
      <c r="H514" s="240"/>
      <c r="I514" s="241">
        <f>ROUND(E514*H514,2)</f>
        <v>0</v>
      </c>
      <c r="J514" s="240"/>
      <c r="K514" s="241">
        <f>ROUND(E514*J514,2)</f>
        <v>0</v>
      </c>
      <c r="L514" s="241">
        <v>21</v>
      </c>
      <c r="M514" s="241">
        <f>G514*(1+L514/100)</f>
        <v>0</v>
      </c>
      <c r="N514" s="239">
        <v>5.9999999999999995E-4</v>
      </c>
      <c r="O514" s="239">
        <f>ROUND(E514*N514,2)</f>
        <v>0.08</v>
      </c>
      <c r="P514" s="239">
        <v>0</v>
      </c>
      <c r="Q514" s="239">
        <f>ROUND(E514*P514,2)</f>
        <v>0</v>
      </c>
      <c r="R514" s="241"/>
      <c r="S514" s="241" t="s">
        <v>169</v>
      </c>
      <c r="T514" s="242" t="s">
        <v>169</v>
      </c>
      <c r="U514" s="220">
        <v>0.44600000000000001</v>
      </c>
      <c r="V514" s="220">
        <f>ROUND(E514*U514,2)</f>
        <v>60.39</v>
      </c>
      <c r="W514" s="220"/>
      <c r="X514" s="220" t="s">
        <v>170</v>
      </c>
      <c r="Y514" s="220" t="s">
        <v>171</v>
      </c>
      <c r="Z514" s="210"/>
      <c r="AA514" s="210"/>
      <c r="AB514" s="210"/>
      <c r="AC514" s="210"/>
      <c r="AD514" s="210"/>
      <c r="AE514" s="210"/>
      <c r="AF514" s="210"/>
      <c r="AG514" s="210" t="s">
        <v>172</v>
      </c>
      <c r="AH514" s="210"/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</row>
    <row r="515" spans="1:60" outlineLevel="2" x14ac:dyDescent="0.2">
      <c r="A515" s="217"/>
      <c r="B515" s="218"/>
      <c r="C515" s="249" t="s">
        <v>1186</v>
      </c>
      <c r="D515" s="243"/>
      <c r="E515" s="243"/>
      <c r="F515" s="243"/>
      <c r="G515" s="243"/>
      <c r="H515" s="220"/>
      <c r="I515" s="220"/>
      <c r="J515" s="220"/>
      <c r="K515" s="220"/>
      <c r="L515" s="220"/>
      <c r="M515" s="220"/>
      <c r="N515" s="219"/>
      <c r="O515" s="219"/>
      <c r="P515" s="219"/>
      <c r="Q515" s="219"/>
      <c r="R515" s="220"/>
      <c r="S515" s="220"/>
      <c r="T515" s="220"/>
      <c r="U515" s="220"/>
      <c r="V515" s="220"/>
      <c r="W515" s="220"/>
      <c r="X515" s="220"/>
      <c r="Y515" s="220"/>
      <c r="Z515" s="210"/>
      <c r="AA515" s="210"/>
      <c r="AB515" s="210"/>
      <c r="AC515" s="210"/>
      <c r="AD515" s="210"/>
      <c r="AE515" s="210"/>
      <c r="AF515" s="210"/>
      <c r="AG515" s="210" t="s">
        <v>174</v>
      </c>
      <c r="AH515" s="210"/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</row>
    <row r="516" spans="1:60" outlineLevel="3" x14ac:dyDescent="0.2">
      <c r="A516" s="217"/>
      <c r="B516" s="218"/>
      <c r="C516" s="252" t="s">
        <v>1187</v>
      </c>
      <c r="D516" s="246"/>
      <c r="E516" s="246"/>
      <c r="F516" s="246"/>
      <c r="G516" s="246"/>
      <c r="H516" s="220"/>
      <c r="I516" s="220"/>
      <c r="J516" s="220"/>
      <c r="K516" s="220"/>
      <c r="L516" s="220"/>
      <c r="M516" s="220"/>
      <c r="N516" s="219"/>
      <c r="O516" s="219"/>
      <c r="P516" s="219"/>
      <c r="Q516" s="219"/>
      <c r="R516" s="220"/>
      <c r="S516" s="220"/>
      <c r="T516" s="220"/>
      <c r="U516" s="220"/>
      <c r="V516" s="220"/>
      <c r="W516" s="220"/>
      <c r="X516" s="220"/>
      <c r="Y516" s="220"/>
      <c r="Z516" s="210"/>
      <c r="AA516" s="210"/>
      <c r="AB516" s="210"/>
      <c r="AC516" s="210"/>
      <c r="AD516" s="210"/>
      <c r="AE516" s="210"/>
      <c r="AF516" s="210"/>
      <c r="AG516" s="210" t="s">
        <v>174</v>
      </c>
      <c r="AH516" s="210"/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</row>
    <row r="517" spans="1:60" outlineLevel="2" x14ac:dyDescent="0.2">
      <c r="A517" s="217"/>
      <c r="B517" s="218"/>
      <c r="C517" s="250" t="s">
        <v>1191</v>
      </c>
      <c r="D517" s="224"/>
      <c r="E517" s="225">
        <v>135.4</v>
      </c>
      <c r="F517" s="220"/>
      <c r="G517" s="220"/>
      <c r="H517" s="220"/>
      <c r="I517" s="220"/>
      <c r="J517" s="220"/>
      <c r="K517" s="220"/>
      <c r="L517" s="220"/>
      <c r="M517" s="220"/>
      <c r="N517" s="219"/>
      <c r="O517" s="219"/>
      <c r="P517" s="219"/>
      <c r="Q517" s="219"/>
      <c r="R517" s="220"/>
      <c r="S517" s="220"/>
      <c r="T517" s="220"/>
      <c r="U517" s="220"/>
      <c r="V517" s="220"/>
      <c r="W517" s="220"/>
      <c r="X517" s="220"/>
      <c r="Y517" s="220"/>
      <c r="Z517" s="210"/>
      <c r="AA517" s="210"/>
      <c r="AB517" s="210"/>
      <c r="AC517" s="210"/>
      <c r="AD517" s="210"/>
      <c r="AE517" s="210"/>
      <c r="AF517" s="210"/>
      <c r="AG517" s="210" t="s">
        <v>176</v>
      </c>
      <c r="AH517" s="210">
        <v>0</v>
      </c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10"/>
      <c r="BB517" s="210"/>
      <c r="BC517" s="210"/>
      <c r="BD517" s="210"/>
      <c r="BE517" s="210"/>
      <c r="BF517" s="210"/>
      <c r="BG517" s="210"/>
      <c r="BH517" s="210"/>
    </row>
    <row r="518" spans="1:60" outlineLevel="1" x14ac:dyDescent="0.2">
      <c r="A518" s="236">
        <v>173</v>
      </c>
      <c r="B518" s="237" t="s">
        <v>1192</v>
      </c>
      <c r="C518" s="248" t="s">
        <v>1193</v>
      </c>
      <c r="D518" s="238" t="s">
        <v>302</v>
      </c>
      <c r="E518" s="239">
        <v>20</v>
      </c>
      <c r="F518" s="240"/>
      <c r="G518" s="241">
        <f>ROUND(E518*F518,2)</f>
        <v>0</v>
      </c>
      <c r="H518" s="240"/>
      <c r="I518" s="241">
        <f>ROUND(E518*H518,2)</f>
        <v>0</v>
      </c>
      <c r="J518" s="240"/>
      <c r="K518" s="241">
        <f>ROUND(E518*J518,2)</f>
        <v>0</v>
      </c>
      <c r="L518" s="241">
        <v>21</v>
      </c>
      <c r="M518" s="241">
        <f>G518*(1+L518/100)</f>
        <v>0</v>
      </c>
      <c r="N518" s="239">
        <v>2.48E-3</v>
      </c>
      <c r="O518" s="239">
        <f>ROUND(E518*N518,2)</f>
        <v>0.05</v>
      </c>
      <c r="P518" s="239">
        <v>0</v>
      </c>
      <c r="Q518" s="239">
        <f>ROUND(E518*P518,2)</f>
        <v>0</v>
      </c>
      <c r="R518" s="241"/>
      <c r="S518" s="241" t="s">
        <v>169</v>
      </c>
      <c r="T518" s="242" t="s">
        <v>169</v>
      </c>
      <c r="U518" s="220">
        <v>0.48</v>
      </c>
      <c r="V518" s="220">
        <f>ROUND(E518*U518,2)</f>
        <v>9.6</v>
      </c>
      <c r="W518" s="220"/>
      <c r="X518" s="220" t="s">
        <v>170</v>
      </c>
      <c r="Y518" s="220" t="s">
        <v>171</v>
      </c>
      <c r="Z518" s="210"/>
      <c r="AA518" s="210"/>
      <c r="AB518" s="210"/>
      <c r="AC518" s="210"/>
      <c r="AD518" s="210"/>
      <c r="AE518" s="210"/>
      <c r="AF518" s="210"/>
      <c r="AG518" s="210" t="s">
        <v>172</v>
      </c>
      <c r="AH518" s="210"/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</row>
    <row r="519" spans="1:60" outlineLevel="2" x14ac:dyDescent="0.2">
      <c r="A519" s="217"/>
      <c r="B519" s="218"/>
      <c r="C519" s="249" t="s">
        <v>1194</v>
      </c>
      <c r="D519" s="243"/>
      <c r="E519" s="243"/>
      <c r="F519" s="243"/>
      <c r="G519" s="243"/>
      <c r="H519" s="220"/>
      <c r="I519" s="220"/>
      <c r="J519" s="220"/>
      <c r="K519" s="220"/>
      <c r="L519" s="220"/>
      <c r="M519" s="220"/>
      <c r="N519" s="219"/>
      <c r="O519" s="219"/>
      <c r="P519" s="219"/>
      <c r="Q519" s="219"/>
      <c r="R519" s="220"/>
      <c r="S519" s="220"/>
      <c r="T519" s="220"/>
      <c r="U519" s="220"/>
      <c r="V519" s="220"/>
      <c r="W519" s="220"/>
      <c r="X519" s="220"/>
      <c r="Y519" s="220"/>
      <c r="Z519" s="210"/>
      <c r="AA519" s="210"/>
      <c r="AB519" s="210"/>
      <c r="AC519" s="210"/>
      <c r="AD519" s="210"/>
      <c r="AE519" s="210"/>
      <c r="AF519" s="210"/>
      <c r="AG519" s="210" t="s">
        <v>174</v>
      </c>
      <c r="AH519" s="210"/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</row>
    <row r="520" spans="1:60" outlineLevel="3" x14ac:dyDescent="0.2">
      <c r="A520" s="217"/>
      <c r="B520" s="218"/>
      <c r="C520" s="252" t="s">
        <v>1187</v>
      </c>
      <c r="D520" s="246"/>
      <c r="E520" s="246"/>
      <c r="F520" s="246"/>
      <c r="G520" s="246"/>
      <c r="H520" s="220"/>
      <c r="I520" s="220"/>
      <c r="J520" s="220"/>
      <c r="K520" s="220"/>
      <c r="L520" s="220"/>
      <c r="M520" s="220"/>
      <c r="N520" s="219"/>
      <c r="O520" s="219"/>
      <c r="P520" s="219"/>
      <c r="Q520" s="219"/>
      <c r="R520" s="220"/>
      <c r="S520" s="220"/>
      <c r="T520" s="220"/>
      <c r="U520" s="220"/>
      <c r="V520" s="220"/>
      <c r="W520" s="220"/>
      <c r="X520" s="220"/>
      <c r="Y520" s="220"/>
      <c r="Z520" s="210"/>
      <c r="AA520" s="210"/>
      <c r="AB520" s="210"/>
      <c r="AC520" s="210"/>
      <c r="AD520" s="210"/>
      <c r="AE520" s="210"/>
      <c r="AF520" s="210"/>
      <c r="AG520" s="210" t="s">
        <v>174</v>
      </c>
      <c r="AH520" s="210"/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</row>
    <row r="521" spans="1:60" outlineLevel="2" x14ac:dyDescent="0.2">
      <c r="A521" s="217"/>
      <c r="B521" s="218"/>
      <c r="C521" s="250" t="s">
        <v>1195</v>
      </c>
      <c r="D521" s="224"/>
      <c r="E521" s="225">
        <v>20</v>
      </c>
      <c r="F521" s="220"/>
      <c r="G521" s="220"/>
      <c r="H521" s="220"/>
      <c r="I521" s="220"/>
      <c r="J521" s="220"/>
      <c r="K521" s="220"/>
      <c r="L521" s="220"/>
      <c r="M521" s="220"/>
      <c r="N521" s="219"/>
      <c r="O521" s="219"/>
      <c r="P521" s="219"/>
      <c r="Q521" s="219"/>
      <c r="R521" s="220"/>
      <c r="S521" s="220"/>
      <c r="T521" s="220"/>
      <c r="U521" s="220"/>
      <c r="V521" s="220"/>
      <c r="W521" s="220"/>
      <c r="X521" s="220"/>
      <c r="Y521" s="220"/>
      <c r="Z521" s="210"/>
      <c r="AA521" s="210"/>
      <c r="AB521" s="210"/>
      <c r="AC521" s="210"/>
      <c r="AD521" s="210"/>
      <c r="AE521" s="210"/>
      <c r="AF521" s="210"/>
      <c r="AG521" s="210" t="s">
        <v>176</v>
      </c>
      <c r="AH521" s="210">
        <v>0</v>
      </c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</row>
    <row r="522" spans="1:60" outlineLevel="1" x14ac:dyDescent="0.2">
      <c r="A522" s="236">
        <v>174</v>
      </c>
      <c r="B522" s="237" t="s">
        <v>1196</v>
      </c>
      <c r="C522" s="248" t="s">
        <v>1197</v>
      </c>
      <c r="D522" s="238" t="s">
        <v>302</v>
      </c>
      <c r="E522" s="239">
        <v>26</v>
      </c>
      <c r="F522" s="240"/>
      <c r="G522" s="241">
        <f>ROUND(E522*F522,2)</f>
        <v>0</v>
      </c>
      <c r="H522" s="240"/>
      <c r="I522" s="241">
        <f>ROUND(E522*H522,2)</f>
        <v>0</v>
      </c>
      <c r="J522" s="240"/>
      <c r="K522" s="241">
        <f>ROUND(E522*J522,2)</f>
        <v>0</v>
      </c>
      <c r="L522" s="241">
        <v>21</v>
      </c>
      <c r="M522" s="241">
        <f>G522*(1+L522/100)</f>
        <v>0</v>
      </c>
      <c r="N522" s="239">
        <v>3.5799999999999998E-3</v>
      </c>
      <c r="O522" s="239">
        <f>ROUND(E522*N522,2)</f>
        <v>0.09</v>
      </c>
      <c r="P522" s="239">
        <v>0</v>
      </c>
      <c r="Q522" s="239">
        <f>ROUND(E522*P522,2)</f>
        <v>0</v>
      </c>
      <c r="R522" s="241"/>
      <c r="S522" s="241" t="s">
        <v>169</v>
      </c>
      <c r="T522" s="242" t="s">
        <v>169</v>
      </c>
      <c r="U522" s="220">
        <v>0.69</v>
      </c>
      <c r="V522" s="220">
        <f>ROUND(E522*U522,2)</f>
        <v>17.940000000000001</v>
      </c>
      <c r="W522" s="220"/>
      <c r="X522" s="220" t="s">
        <v>170</v>
      </c>
      <c r="Y522" s="220" t="s">
        <v>171</v>
      </c>
      <c r="Z522" s="210"/>
      <c r="AA522" s="210"/>
      <c r="AB522" s="210"/>
      <c r="AC522" s="210"/>
      <c r="AD522" s="210"/>
      <c r="AE522" s="210"/>
      <c r="AF522" s="210"/>
      <c r="AG522" s="210" t="s">
        <v>172</v>
      </c>
      <c r="AH522" s="210"/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</row>
    <row r="523" spans="1:60" outlineLevel="2" x14ac:dyDescent="0.2">
      <c r="A523" s="217"/>
      <c r="B523" s="218"/>
      <c r="C523" s="249" t="s">
        <v>1194</v>
      </c>
      <c r="D523" s="243"/>
      <c r="E523" s="243"/>
      <c r="F523" s="243"/>
      <c r="G523" s="243"/>
      <c r="H523" s="220"/>
      <c r="I523" s="220"/>
      <c r="J523" s="220"/>
      <c r="K523" s="220"/>
      <c r="L523" s="220"/>
      <c r="M523" s="220"/>
      <c r="N523" s="219"/>
      <c r="O523" s="219"/>
      <c r="P523" s="219"/>
      <c r="Q523" s="219"/>
      <c r="R523" s="220"/>
      <c r="S523" s="220"/>
      <c r="T523" s="220"/>
      <c r="U523" s="220"/>
      <c r="V523" s="220"/>
      <c r="W523" s="220"/>
      <c r="X523" s="220"/>
      <c r="Y523" s="220"/>
      <c r="Z523" s="210"/>
      <c r="AA523" s="210"/>
      <c r="AB523" s="210"/>
      <c r="AC523" s="210"/>
      <c r="AD523" s="210"/>
      <c r="AE523" s="210"/>
      <c r="AF523" s="210"/>
      <c r="AG523" s="210" t="s">
        <v>174</v>
      </c>
      <c r="AH523" s="210"/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</row>
    <row r="524" spans="1:60" outlineLevel="3" x14ac:dyDescent="0.2">
      <c r="A524" s="217"/>
      <c r="B524" s="218"/>
      <c r="C524" s="252" t="s">
        <v>1187</v>
      </c>
      <c r="D524" s="246"/>
      <c r="E524" s="246"/>
      <c r="F524" s="246"/>
      <c r="G524" s="246"/>
      <c r="H524" s="220"/>
      <c r="I524" s="220"/>
      <c r="J524" s="220"/>
      <c r="K524" s="220"/>
      <c r="L524" s="220"/>
      <c r="M524" s="220"/>
      <c r="N524" s="219"/>
      <c r="O524" s="219"/>
      <c r="P524" s="219"/>
      <c r="Q524" s="219"/>
      <c r="R524" s="220"/>
      <c r="S524" s="220"/>
      <c r="T524" s="220"/>
      <c r="U524" s="220"/>
      <c r="V524" s="220"/>
      <c r="W524" s="220"/>
      <c r="X524" s="220"/>
      <c r="Y524" s="220"/>
      <c r="Z524" s="210"/>
      <c r="AA524" s="210"/>
      <c r="AB524" s="210"/>
      <c r="AC524" s="210"/>
      <c r="AD524" s="210"/>
      <c r="AE524" s="210"/>
      <c r="AF524" s="210"/>
      <c r="AG524" s="210" t="s">
        <v>174</v>
      </c>
      <c r="AH524" s="210"/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</row>
    <row r="525" spans="1:60" outlineLevel="2" x14ac:dyDescent="0.2">
      <c r="A525" s="217"/>
      <c r="B525" s="218"/>
      <c r="C525" s="250" t="s">
        <v>989</v>
      </c>
      <c r="D525" s="224"/>
      <c r="E525" s="225">
        <v>26</v>
      </c>
      <c r="F525" s="220"/>
      <c r="G525" s="220"/>
      <c r="H525" s="220"/>
      <c r="I525" s="220"/>
      <c r="J525" s="220"/>
      <c r="K525" s="220"/>
      <c r="L525" s="220"/>
      <c r="M525" s="220"/>
      <c r="N525" s="219"/>
      <c r="O525" s="219"/>
      <c r="P525" s="219"/>
      <c r="Q525" s="219"/>
      <c r="R525" s="220"/>
      <c r="S525" s="220"/>
      <c r="T525" s="220"/>
      <c r="U525" s="220"/>
      <c r="V525" s="220"/>
      <c r="W525" s="220"/>
      <c r="X525" s="220"/>
      <c r="Y525" s="220"/>
      <c r="Z525" s="210"/>
      <c r="AA525" s="210"/>
      <c r="AB525" s="210"/>
      <c r="AC525" s="210"/>
      <c r="AD525" s="210"/>
      <c r="AE525" s="210"/>
      <c r="AF525" s="210"/>
      <c r="AG525" s="210" t="s">
        <v>176</v>
      </c>
      <c r="AH525" s="210">
        <v>0</v>
      </c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</row>
    <row r="526" spans="1:60" outlineLevel="1" x14ac:dyDescent="0.2">
      <c r="A526" s="236">
        <v>175</v>
      </c>
      <c r="B526" s="237" t="s">
        <v>1198</v>
      </c>
      <c r="C526" s="248" t="s">
        <v>1199</v>
      </c>
      <c r="D526" s="238" t="s">
        <v>199</v>
      </c>
      <c r="E526" s="239">
        <v>26.2</v>
      </c>
      <c r="F526" s="240"/>
      <c r="G526" s="241">
        <f>ROUND(E526*F526,2)</f>
        <v>0</v>
      </c>
      <c r="H526" s="240"/>
      <c r="I526" s="241">
        <f>ROUND(E526*H526,2)</f>
        <v>0</v>
      </c>
      <c r="J526" s="240"/>
      <c r="K526" s="241">
        <f>ROUND(E526*J526,2)</f>
        <v>0</v>
      </c>
      <c r="L526" s="241">
        <v>21</v>
      </c>
      <c r="M526" s="241">
        <f>G526*(1+L526/100)</f>
        <v>0</v>
      </c>
      <c r="N526" s="239">
        <v>0</v>
      </c>
      <c r="O526" s="239">
        <f>ROUND(E526*N526,2)</f>
        <v>0</v>
      </c>
      <c r="P526" s="239">
        <v>0</v>
      </c>
      <c r="Q526" s="239">
        <f>ROUND(E526*P526,2)</f>
        <v>0</v>
      </c>
      <c r="R526" s="241"/>
      <c r="S526" s="241" t="s">
        <v>169</v>
      </c>
      <c r="T526" s="242" t="s">
        <v>169</v>
      </c>
      <c r="U526" s="220">
        <v>0</v>
      </c>
      <c r="V526" s="220">
        <f>ROUND(E526*U526,2)</f>
        <v>0</v>
      </c>
      <c r="W526" s="220"/>
      <c r="X526" s="220" t="s">
        <v>170</v>
      </c>
      <c r="Y526" s="220" t="s">
        <v>171</v>
      </c>
      <c r="Z526" s="210"/>
      <c r="AA526" s="210"/>
      <c r="AB526" s="210"/>
      <c r="AC526" s="210"/>
      <c r="AD526" s="210"/>
      <c r="AE526" s="210"/>
      <c r="AF526" s="210"/>
      <c r="AG526" s="210" t="s">
        <v>172</v>
      </c>
      <c r="AH526" s="210"/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</row>
    <row r="527" spans="1:60" outlineLevel="2" x14ac:dyDescent="0.2">
      <c r="A527" s="217"/>
      <c r="B527" s="218"/>
      <c r="C527" s="249" t="s">
        <v>709</v>
      </c>
      <c r="D527" s="243"/>
      <c r="E527" s="243"/>
      <c r="F527" s="243"/>
      <c r="G527" s="243"/>
      <c r="H527" s="220"/>
      <c r="I527" s="220"/>
      <c r="J527" s="220"/>
      <c r="K527" s="220"/>
      <c r="L527" s="220"/>
      <c r="M527" s="220"/>
      <c r="N527" s="219"/>
      <c r="O527" s="219"/>
      <c r="P527" s="219"/>
      <c r="Q527" s="219"/>
      <c r="R527" s="220"/>
      <c r="S527" s="220"/>
      <c r="T527" s="220"/>
      <c r="U527" s="220"/>
      <c r="V527" s="220"/>
      <c r="W527" s="220"/>
      <c r="X527" s="220"/>
      <c r="Y527" s="220"/>
      <c r="Z527" s="210"/>
      <c r="AA527" s="210"/>
      <c r="AB527" s="210"/>
      <c r="AC527" s="210"/>
      <c r="AD527" s="210"/>
      <c r="AE527" s="210"/>
      <c r="AF527" s="210"/>
      <c r="AG527" s="210" t="s">
        <v>174</v>
      </c>
      <c r="AH527" s="210"/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</row>
    <row r="528" spans="1:60" outlineLevel="2" x14ac:dyDescent="0.2">
      <c r="A528" s="217"/>
      <c r="B528" s="218"/>
      <c r="C528" s="250" t="s">
        <v>806</v>
      </c>
      <c r="D528" s="224"/>
      <c r="E528" s="225">
        <v>1.9</v>
      </c>
      <c r="F528" s="220"/>
      <c r="G528" s="220"/>
      <c r="H528" s="220"/>
      <c r="I528" s="220"/>
      <c r="J528" s="220"/>
      <c r="K528" s="220"/>
      <c r="L528" s="220"/>
      <c r="M528" s="220"/>
      <c r="N528" s="219"/>
      <c r="O528" s="219"/>
      <c r="P528" s="219"/>
      <c r="Q528" s="219"/>
      <c r="R528" s="220"/>
      <c r="S528" s="220"/>
      <c r="T528" s="220"/>
      <c r="U528" s="220"/>
      <c r="V528" s="220"/>
      <c r="W528" s="220"/>
      <c r="X528" s="220"/>
      <c r="Y528" s="220"/>
      <c r="Z528" s="210"/>
      <c r="AA528" s="210"/>
      <c r="AB528" s="210"/>
      <c r="AC528" s="210"/>
      <c r="AD528" s="210"/>
      <c r="AE528" s="210"/>
      <c r="AF528" s="210"/>
      <c r="AG528" s="210" t="s">
        <v>176</v>
      </c>
      <c r="AH528" s="210">
        <v>5</v>
      </c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</row>
    <row r="529" spans="1:60" outlineLevel="3" x14ac:dyDescent="0.2">
      <c r="A529" s="217"/>
      <c r="B529" s="218"/>
      <c r="C529" s="250" t="s">
        <v>809</v>
      </c>
      <c r="D529" s="224"/>
      <c r="E529" s="225">
        <v>17.2</v>
      </c>
      <c r="F529" s="220"/>
      <c r="G529" s="220"/>
      <c r="H529" s="220"/>
      <c r="I529" s="220"/>
      <c r="J529" s="220"/>
      <c r="K529" s="220"/>
      <c r="L529" s="220"/>
      <c r="M529" s="220"/>
      <c r="N529" s="219"/>
      <c r="O529" s="219"/>
      <c r="P529" s="219"/>
      <c r="Q529" s="219"/>
      <c r="R529" s="220"/>
      <c r="S529" s="220"/>
      <c r="T529" s="220"/>
      <c r="U529" s="220"/>
      <c r="V529" s="220"/>
      <c r="W529" s="220"/>
      <c r="X529" s="220"/>
      <c r="Y529" s="220"/>
      <c r="Z529" s="210"/>
      <c r="AA529" s="210"/>
      <c r="AB529" s="210"/>
      <c r="AC529" s="210"/>
      <c r="AD529" s="210"/>
      <c r="AE529" s="210"/>
      <c r="AF529" s="210"/>
      <c r="AG529" s="210" t="s">
        <v>176</v>
      </c>
      <c r="AH529" s="210">
        <v>5</v>
      </c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10"/>
      <c r="BB529" s="210"/>
      <c r="BC529" s="210"/>
      <c r="BD529" s="210"/>
      <c r="BE529" s="210"/>
      <c r="BF529" s="210"/>
      <c r="BG529" s="210"/>
      <c r="BH529" s="210"/>
    </row>
    <row r="530" spans="1:60" outlineLevel="3" x14ac:dyDescent="0.2">
      <c r="A530" s="217"/>
      <c r="B530" s="218"/>
      <c r="C530" s="250" t="s">
        <v>812</v>
      </c>
      <c r="D530" s="224"/>
      <c r="E530" s="225">
        <v>7.1</v>
      </c>
      <c r="F530" s="220"/>
      <c r="G530" s="220"/>
      <c r="H530" s="220"/>
      <c r="I530" s="220"/>
      <c r="J530" s="220"/>
      <c r="K530" s="220"/>
      <c r="L530" s="220"/>
      <c r="M530" s="220"/>
      <c r="N530" s="219"/>
      <c r="O530" s="219"/>
      <c r="P530" s="219"/>
      <c r="Q530" s="219"/>
      <c r="R530" s="220"/>
      <c r="S530" s="220"/>
      <c r="T530" s="220"/>
      <c r="U530" s="220"/>
      <c r="V530" s="220"/>
      <c r="W530" s="220"/>
      <c r="X530" s="220"/>
      <c r="Y530" s="220"/>
      <c r="Z530" s="210"/>
      <c r="AA530" s="210"/>
      <c r="AB530" s="210"/>
      <c r="AC530" s="210"/>
      <c r="AD530" s="210"/>
      <c r="AE530" s="210"/>
      <c r="AF530" s="210"/>
      <c r="AG530" s="210" t="s">
        <v>176</v>
      </c>
      <c r="AH530" s="210">
        <v>5</v>
      </c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</row>
    <row r="531" spans="1:60" outlineLevel="1" x14ac:dyDescent="0.2">
      <c r="A531" s="236">
        <v>176</v>
      </c>
      <c r="B531" s="237" t="s">
        <v>1200</v>
      </c>
      <c r="C531" s="248" t="s">
        <v>1201</v>
      </c>
      <c r="D531" s="238" t="s">
        <v>199</v>
      </c>
      <c r="E531" s="239">
        <v>5.6</v>
      </c>
      <c r="F531" s="240"/>
      <c r="G531" s="241">
        <f>ROUND(E531*F531,2)</f>
        <v>0</v>
      </c>
      <c r="H531" s="240"/>
      <c r="I531" s="241">
        <f>ROUND(E531*H531,2)</f>
        <v>0</v>
      </c>
      <c r="J531" s="240"/>
      <c r="K531" s="241">
        <f>ROUND(E531*J531,2)</f>
        <v>0</v>
      </c>
      <c r="L531" s="241">
        <v>21</v>
      </c>
      <c r="M531" s="241">
        <f>G531*(1+L531/100)</f>
        <v>0</v>
      </c>
      <c r="N531" s="239">
        <v>0</v>
      </c>
      <c r="O531" s="239">
        <f>ROUND(E531*N531,2)</f>
        <v>0</v>
      </c>
      <c r="P531" s="239">
        <v>0</v>
      </c>
      <c r="Q531" s="239">
        <f>ROUND(E531*P531,2)</f>
        <v>0</v>
      </c>
      <c r="R531" s="241"/>
      <c r="S531" s="241" t="s">
        <v>169</v>
      </c>
      <c r="T531" s="242" t="s">
        <v>169</v>
      </c>
      <c r="U531" s="220">
        <v>0</v>
      </c>
      <c r="V531" s="220">
        <f>ROUND(E531*U531,2)</f>
        <v>0</v>
      </c>
      <c r="W531" s="220"/>
      <c r="X531" s="220" t="s">
        <v>170</v>
      </c>
      <c r="Y531" s="220" t="s">
        <v>171</v>
      </c>
      <c r="Z531" s="210"/>
      <c r="AA531" s="210"/>
      <c r="AB531" s="210"/>
      <c r="AC531" s="210"/>
      <c r="AD531" s="210"/>
      <c r="AE531" s="210"/>
      <c r="AF531" s="210"/>
      <c r="AG531" s="210" t="s">
        <v>172</v>
      </c>
      <c r="AH531" s="210"/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</row>
    <row r="532" spans="1:60" outlineLevel="2" x14ac:dyDescent="0.2">
      <c r="A532" s="217"/>
      <c r="B532" s="218"/>
      <c r="C532" s="249" t="s">
        <v>709</v>
      </c>
      <c r="D532" s="243"/>
      <c r="E532" s="243"/>
      <c r="F532" s="243"/>
      <c r="G532" s="243"/>
      <c r="H532" s="220"/>
      <c r="I532" s="220"/>
      <c r="J532" s="220"/>
      <c r="K532" s="220"/>
      <c r="L532" s="220"/>
      <c r="M532" s="220"/>
      <c r="N532" s="219"/>
      <c r="O532" s="219"/>
      <c r="P532" s="219"/>
      <c r="Q532" s="219"/>
      <c r="R532" s="220"/>
      <c r="S532" s="220"/>
      <c r="T532" s="220"/>
      <c r="U532" s="220"/>
      <c r="V532" s="220"/>
      <c r="W532" s="220"/>
      <c r="X532" s="220"/>
      <c r="Y532" s="220"/>
      <c r="Z532" s="210"/>
      <c r="AA532" s="210"/>
      <c r="AB532" s="210"/>
      <c r="AC532" s="210"/>
      <c r="AD532" s="210"/>
      <c r="AE532" s="210"/>
      <c r="AF532" s="210"/>
      <c r="AG532" s="210" t="s">
        <v>174</v>
      </c>
      <c r="AH532" s="210"/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</row>
    <row r="533" spans="1:60" outlineLevel="2" x14ac:dyDescent="0.2">
      <c r="A533" s="217"/>
      <c r="B533" s="218"/>
      <c r="C533" s="250" t="s">
        <v>815</v>
      </c>
      <c r="D533" s="224"/>
      <c r="E533" s="225">
        <v>5.6</v>
      </c>
      <c r="F533" s="220"/>
      <c r="G533" s="220"/>
      <c r="H533" s="220"/>
      <c r="I533" s="220"/>
      <c r="J533" s="220"/>
      <c r="K533" s="220"/>
      <c r="L533" s="220"/>
      <c r="M533" s="220"/>
      <c r="N533" s="219"/>
      <c r="O533" s="219"/>
      <c r="P533" s="219"/>
      <c r="Q533" s="219"/>
      <c r="R533" s="220"/>
      <c r="S533" s="220"/>
      <c r="T533" s="220"/>
      <c r="U533" s="220"/>
      <c r="V533" s="220"/>
      <c r="W533" s="220"/>
      <c r="X533" s="220"/>
      <c r="Y533" s="220"/>
      <c r="Z533" s="210"/>
      <c r="AA533" s="210"/>
      <c r="AB533" s="210"/>
      <c r="AC533" s="210"/>
      <c r="AD533" s="210"/>
      <c r="AE533" s="210"/>
      <c r="AF533" s="210"/>
      <c r="AG533" s="210" t="s">
        <v>176</v>
      </c>
      <c r="AH533" s="210">
        <v>5</v>
      </c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  <c r="BH533" s="210"/>
    </row>
    <row r="534" spans="1:60" outlineLevel="1" x14ac:dyDescent="0.2">
      <c r="A534" s="236">
        <v>177</v>
      </c>
      <c r="B534" s="237" t="s">
        <v>1202</v>
      </c>
      <c r="C534" s="248" t="s">
        <v>1203</v>
      </c>
      <c r="D534" s="238" t="s">
        <v>199</v>
      </c>
      <c r="E534" s="239">
        <v>198.9</v>
      </c>
      <c r="F534" s="240"/>
      <c r="G534" s="241">
        <f>ROUND(E534*F534,2)</f>
        <v>0</v>
      </c>
      <c r="H534" s="240"/>
      <c r="I534" s="241">
        <f>ROUND(E534*H534,2)</f>
        <v>0</v>
      </c>
      <c r="J534" s="240"/>
      <c r="K534" s="241">
        <f>ROUND(E534*J534,2)</f>
        <v>0</v>
      </c>
      <c r="L534" s="241">
        <v>21</v>
      </c>
      <c r="M534" s="241">
        <f>G534*(1+L534/100)</f>
        <v>0</v>
      </c>
      <c r="N534" s="239">
        <v>0</v>
      </c>
      <c r="O534" s="239">
        <f>ROUND(E534*N534,2)</f>
        <v>0</v>
      </c>
      <c r="P534" s="239">
        <v>0</v>
      </c>
      <c r="Q534" s="239">
        <f>ROUND(E534*P534,2)</f>
        <v>0</v>
      </c>
      <c r="R534" s="241"/>
      <c r="S534" s="241" t="s">
        <v>169</v>
      </c>
      <c r="T534" s="242" t="s">
        <v>169</v>
      </c>
      <c r="U534" s="220">
        <v>0</v>
      </c>
      <c r="V534" s="220">
        <f>ROUND(E534*U534,2)</f>
        <v>0</v>
      </c>
      <c r="W534" s="220"/>
      <c r="X534" s="220" t="s">
        <v>170</v>
      </c>
      <c r="Y534" s="220" t="s">
        <v>171</v>
      </c>
      <c r="Z534" s="210"/>
      <c r="AA534" s="210"/>
      <c r="AB534" s="210"/>
      <c r="AC534" s="210"/>
      <c r="AD534" s="210"/>
      <c r="AE534" s="210"/>
      <c r="AF534" s="210"/>
      <c r="AG534" s="210" t="s">
        <v>172</v>
      </c>
      <c r="AH534" s="210"/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  <c r="BH534" s="210"/>
    </row>
    <row r="535" spans="1:60" outlineLevel="2" x14ac:dyDescent="0.2">
      <c r="A535" s="217"/>
      <c r="B535" s="218"/>
      <c r="C535" s="249" t="s">
        <v>709</v>
      </c>
      <c r="D535" s="243"/>
      <c r="E535" s="243"/>
      <c r="F535" s="243"/>
      <c r="G535" s="243"/>
      <c r="H535" s="220"/>
      <c r="I535" s="220"/>
      <c r="J535" s="220"/>
      <c r="K535" s="220"/>
      <c r="L535" s="220"/>
      <c r="M535" s="220"/>
      <c r="N535" s="219"/>
      <c r="O535" s="219"/>
      <c r="P535" s="219"/>
      <c r="Q535" s="219"/>
      <c r="R535" s="220"/>
      <c r="S535" s="220"/>
      <c r="T535" s="220"/>
      <c r="U535" s="220"/>
      <c r="V535" s="220"/>
      <c r="W535" s="220"/>
      <c r="X535" s="220"/>
      <c r="Y535" s="220"/>
      <c r="Z535" s="210"/>
      <c r="AA535" s="210"/>
      <c r="AB535" s="210"/>
      <c r="AC535" s="210"/>
      <c r="AD535" s="210"/>
      <c r="AE535" s="210"/>
      <c r="AF535" s="210"/>
      <c r="AG535" s="210" t="s">
        <v>174</v>
      </c>
      <c r="AH535" s="210"/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  <c r="BH535" s="210"/>
    </row>
    <row r="536" spans="1:60" outlineLevel="2" x14ac:dyDescent="0.2">
      <c r="A536" s="217"/>
      <c r="B536" s="218"/>
      <c r="C536" s="250" t="s">
        <v>818</v>
      </c>
      <c r="D536" s="224"/>
      <c r="E536" s="225">
        <v>52.9</v>
      </c>
      <c r="F536" s="220"/>
      <c r="G536" s="220"/>
      <c r="H536" s="220"/>
      <c r="I536" s="220"/>
      <c r="J536" s="220"/>
      <c r="K536" s="220"/>
      <c r="L536" s="220"/>
      <c r="M536" s="220"/>
      <c r="N536" s="219"/>
      <c r="O536" s="219"/>
      <c r="P536" s="219"/>
      <c r="Q536" s="219"/>
      <c r="R536" s="220"/>
      <c r="S536" s="220"/>
      <c r="T536" s="220"/>
      <c r="U536" s="220"/>
      <c r="V536" s="220"/>
      <c r="W536" s="220"/>
      <c r="X536" s="220"/>
      <c r="Y536" s="220"/>
      <c r="Z536" s="210"/>
      <c r="AA536" s="210"/>
      <c r="AB536" s="210"/>
      <c r="AC536" s="210"/>
      <c r="AD536" s="210"/>
      <c r="AE536" s="210"/>
      <c r="AF536" s="210"/>
      <c r="AG536" s="210" t="s">
        <v>176</v>
      </c>
      <c r="AH536" s="210">
        <v>5</v>
      </c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</row>
    <row r="537" spans="1:60" outlineLevel="3" x14ac:dyDescent="0.2">
      <c r="A537" s="217"/>
      <c r="B537" s="218"/>
      <c r="C537" s="250" t="s">
        <v>981</v>
      </c>
      <c r="D537" s="224"/>
      <c r="E537" s="225">
        <v>146</v>
      </c>
      <c r="F537" s="220"/>
      <c r="G537" s="220"/>
      <c r="H537" s="220"/>
      <c r="I537" s="220"/>
      <c r="J537" s="220"/>
      <c r="K537" s="220"/>
      <c r="L537" s="220"/>
      <c r="M537" s="220"/>
      <c r="N537" s="219"/>
      <c r="O537" s="219"/>
      <c r="P537" s="219"/>
      <c r="Q537" s="219"/>
      <c r="R537" s="220"/>
      <c r="S537" s="220"/>
      <c r="T537" s="220"/>
      <c r="U537" s="220"/>
      <c r="V537" s="220"/>
      <c r="W537" s="220"/>
      <c r="X537" s="220"/>
      <c r="Y537" s="220"/>
      <c r="Z537" s="210"/>
      <c r="AA537" s="210"/>
      <c r="AB537" s="210"/>
      <c r="AC537" s="210"/>
      <c r="AD537" s="210"/>
      <c r="AE537" s="210"/>
      <c r="AF537" s="210"/>
      <c r="AG537" s="210" t="s">
        <v>176</v>
      </c>
      <c r="AH537" s="210">
        <v>5</v>
      </c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</row>
    <row r="538" spans="1:60" outlineLevel="1" x14ac:dyDescent="0.2">
      <c r="A538" s="236">
        <v>178</v>
      </c>
      <c r="B538" s="237" t="s">
        <v>1204</v>
      </c>
      <c r="C538" s="248" t="s">
        <v>1205</v>
      </c>
      <c r="D538" s="238" t="s">
        <v>199</v>
      </c>
      <c r="E538" s="239">
        <v>244</v>
      </c>
      <c r="F538" s="240"/>
      <c r="G538" s="241">
        <f>ROUND(E538*F538,2)</f>
        <v>0</v>
      </c>
      <c r="H538" s="240"/>
      <c r="I538" s="241">
        <f>ROUND(E538*H538,2)</f>
        <v>0</v>
      </c>
      <c r="J538" s="240"/>
      <c r="K538" s="241">
        <f>ROUND(E538*J538,2)</f>
        <v>0</v>
      </c>
      <c r="L538" s="241">
        <v>21</v>
      </c>
      <c r="M538" s="241">
        <f>G538*(1+L538/100)</f>
        <v>0</v>
      </c>
      <c r="N538" s="239">
        <v>0</v>
      </c>
      <c r="O538" s="239">
        <f>ROUND(E538*N538,2)</f>
        <v>0</v>
      </c>
      <c r="P538" s="239">
        <v>0</v>
      </c>
      <c r="Q538" s="239">
        <f>ROUND(E538*P538,2)</f>
        <v>0</v>
      </c>
      <c r="R538" s="241"/>
      <c r="S538" s="241" t="s">
        <v>169</v>
      </c>
      <c r="T538" s="242" t="s">
        <v>169</v>
      </c>
      <c r="U538" s="220">
        <v>0</v>
      </c>
      <c r="V538" s="220">
        <f>ROUND(E538*U538,2)</f>
        <v>0</v>
      </c>
      <c r="W538" s="220"/>
      <c r="X538" s="220" t="s">
        <v>170</v>
      </c>
      <c r="Y538" s="220" t="s">
        <v>171</v>
      </c>
      <c r="Z538" s="210"/>
      <c r="AA538" s="210"/>
      <c r="AB538" s="210"/>
      <c r="AC538" s="210"/>
      <c r="AD538" s="210"/>
      <c r="AE538" s="210"/>
      <c r="AF538" s="210"/>
      <c r="AG538" s="210" t="s">
        <v>172</v>
      </c>
      <c r="AH538" s="210"/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</row>
    <row r="539" spans="1:60" outlineLevel="2" x14ac:dyDescent="0.2">
      <c r="A539" s="217"/>
      <c r="B539" s="218"/>
      <c r="C539" s="249" t="s">
        <v>709</v>
      </c>
      <c r="D539" s="243"/>
      <c r="E539" s="243"/>
      <c r="F539" s="243"/>
      <c r="G539" s="243"/>
      <c r="H539" s="220"/>
      <c r="I539" s="220"/>
      <c r="J539" s="220"/>
      <c r="K539" s="220"/>
      <c r="L539" s="220"/>
      <c r="M539" s="220"/>
      <c r="N539" s="219"/>
      <c r="O539" s="219"/>
      <c r="P539" s="219"/>
      <c r="Q539" s="219"/>
      <c r="R539" s="220"/>
      <c r="S539" s="220"/>
      <c r="T539" s="220"/>
      <c r="U539" s="220"/>
      <c r="V539" s="220"/>
      <c r="W539" s="220"/>
      <c r="X539" s="220"/>
      <c r="Y539" s="220"/>
      <c r="Z539" s="210"/>
      <c r="AA539" s="210"/>
      <c r="AB539" s="210"/>
      <c r="AC539" s="210"/>
      <c r="AD539" s="210"/>
      <c r="AE539" s="210"/>
      <c r="AF539" s="210"/>
      <c r="AG539" s="210" t="s">
        <v>174</v>
      </c>
      <c r="AH539" s="210"/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  <c r="BH539" s="210"/>
    </row>
    <row r="540" spans="1:60" outlineLevel="2" x14ac:dyDescent="0.2">
      <c r="A540" s="217"/>
      <c r="B540" s="218"/>
      <c r="C540" s="250" t="s">
        <v>821</v>
      </c>
      <c r="D540" s="224"/>
      <c r="E540" s="225">
        <v>108.6</v>
      </c>
      <c r="F540" s="220"/>
      <c r="G540" s="220"/>
      <c r="H540" s="220"/>
      <c r="I540" s="220"/>
      <c r="J540" s="220"/>
      <c r="K540" s="220"/>
      <c r="L540" s="220"/>
      <c r="M540" s="220"/>
      <c r="N540" s="219"/>
      <c r="O540" s="219"/>
      <c r="P540" s="219"/>
      <c r="Q540" s="219"/>
      <c r="R540" s="220"/>
      <c r="S540" s="220"/>
      <c r="T540" s="220"/>
      <c r="U540" s="220"/>
      <c r="V540" s="220"/>
      <c r="W540" s="220"/>
      <c r="X540" s="220"/>
      <c r="Y540" s="220"/>
      <c r="Z540" s="210"/>
      <c r="AA540" s="210"/>
      <c r="AB540" s="210"/>
      <c r="AC540" s="210"/>
      <c r="AD540" s="210"/>
      <c r="AE540" s="210"/>
      <c r="AF540" s="210"/>
      <c r="AG540" s="210" t="s">
        <v>176</v>
      </c>
      <c r="AH540" s="210">
        <v>5</v>
      </c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</row>
    <row r="541" spans="1:60" outlineLevel="3" x14ac:dyDescent="0.2">
      <c r="A541" s="217"/>
      <c r="B541" s="218"/>
      <c r="C541" s="250" t="s">
        <v>984</v>
      </c>
      <c r="D541" s="224"/>
      <c r="E541" s="225">
        <v>135.4</v>
      </c>
      <c r="F541" s="220"/>
      <c r="G541" s="220"/>
      <c r="H541" s="220"/>
      <c r="I541" s="220"/>
      <c r="J541" s="220"/>
      <c r="K541" s="220"/>
      <c r="L541" s="220"/>
      <c r="M541" s="220"/>
      <c r="N541" s="219"/>
      <c r="O541" s="219"/>
      <c r="P541" s="219"/>
      <c r="Q541" s="219"/>
      <c r="R541" s="220"/>
      <c r="S541" s="220"/>
      <c r="T541" s="220"/>
      <c r="U541" s="220"/>
      <c r="V541" s="220"/>
      <c r="W541" s="220"/>
      <c r="X541" s="220"/>
      <c r="Y541" s="220"/>
      <c r="Z541" s="210"/>
      <c r="AA541" s="210"/>
      <c r="AB541" s="210"/>
      <c r="AC541" s="210"/>
      <c r="AD541" s="210"/>
      <c r="AE541" s="210"/>
      <c r="AF541" s="210"/>
      <c r="AG541" s="210" t="s">
        <v>176</v>
      </c>
      <c r="AH541" s="210">
        <v>5</v>
      </c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</row>
    <row r="542" spans="1:60" outlineLevel="1" x14ac:dyDescent="0.2">
      <c r="A542" s="236">
        <v>179</v>
      </c>
      <c r="B542" s="237" t="s">
        <v>1206</v>
      </c>
      <c r="C542" s="248" t="s">
        <v>1207</v>
      </c>
      <c r="D542" s="238" t="s">
        <v>302</v>
      </c>
      <c r="E542" s="239">
        <v>4</v>
      </c>
      <c r="F542" s="240"/>
      <c r="G542" s="241">
        <f>ROUND(E542*F542,2)</f>
        <v>0</v>
      </c>
      <c r="H542" s="240"/>
      <c r="I542" s="241">
        <f>ROUND(E542*H542,2)</f>
        <v>0</v>
      </c>
      <c r="J542" s="240"/>
      <c r="K542" s="241">
        <f>ROUND(E542*J542,2)</f>
        <v>0</v>
      </c>
      <c r="L542" s="241">
        <v>21</v>
      </c>
      <c r="M542" s="241">
        <f>G542*(1+L542/100)</f>
        <v>0</v>
      </c>
      <c r="N542" s="239">
        <v>0</v>
      </c>
      <c r="O542" s="239">
        <f>ROUND(E542*N542,2)</f>
        <v>0</v>
      </c>
      <c r="P542" s="239">
        <v>0</v>
      </c>
      <c r="Q542" s="239">
        <f>ROUND(E542*P542,2)</f>
        <v>0</v>
      </c>
      <c r="R542" s="241"/>
      <c r="S542" s="241" t="s">
        <v>169</v>
      </c>
      <c r="T542" s="242" t="s">
        <v>169</v>
      </c>
      <c r="U542" s="220">
        <v>0</v>
      </c>
      <c r="V542" s="220">
        <f>ROUND(E542*U542,2)</f>
        <v>0</v>
      </c>
      <c r="W542" s="220"/>
      <c r="X542" s="220" t="s">
        <v>170</v>
      </c>
      <c r="Y542" s="220" t="s">
        <v>171</v>
      </c>
      <c r="Z542" s="210"/>
      <c r="AA542" s="210"/>
      <c r="AB542" s="210"/>
      <c r="AC542" s="210"/>
      <c r="AD542" s="210"/>
      <c r="AE542" s="210"/>
      <c r="AF542" s="210"/>
      <c r="AG542" s="210" t="s">
        <v>172</v>
      </c>
      <c r="AH542" s="210"/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</row>
    <row r="543" spans="1:60" outlineLevel="2" x14ac:dyDescent="0.2">
      <c r="A543" s="217"/>
      <c r="B543" s="218"/>
      <c r="C543" s="249" t="s">
        <v>1208</v>
      </c>
      <c r="D543" s="243"/>
      <c r="E543" s="243"/>
      <c r="F543" s="243"/>
      <c r="G543" s="243"/>
      <c r="H543" s="220"/>
      <c r="I543" s="220"/>
      <c r="J543" s="220"/>
      <c r="K543" s="220"/>
      <c r="L543" s="220"/>
      <c r="M543" s="220"/>
      <c r="N543" s="219"/>
      <c r="O543" s="219"/>
      <c r="P543" s="219"/>
      <c r="Q543" s="219"/>
      <c r="R543" s="220"/>
      <c r="S543" s="220"/>
      <c r="T543" s="220"/>
      <c r="U543" s="220"/>
      <c r="V543" s="220"/>
      <c r="W543" s="220"/>
      <c r="X543" s="220"/>
      <c r="Y543" s="220"/>
      <c r="Z543" s="210"/>
      <c r="AA543" s="210"/>
      <c r="AB543" s="210"/>
      <c r="AC543" s="210"/>
      <c r="AD543" s="210"/>
      <c r="AE543" s="210"/>
      <c r="AF543" s="210"/>
      <c r="AG543" s="210" t="s">
        <v>174</v>
      </c>
      <c r="AH543" s="210"/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  <c r="BH543" s="210"/>
    </row>
    <row r="544" spans="1:60" outlineLevel="2" x14ac:dyDescent="0.2">
      <c r="A544" s="217"/>
      <c r="B544" s="218"/>
      <c r="C544" s="250" t="s">
        <v>336</v>
      </c>
      <c r="D544" s="224"/>
      <c r="E544" s="225">
        <v>4</v>
      </c>
      <c r="F544" s="220"/>
      <c r="G544" s="220"/>
      <c r="H544" s="220"/>
      <c r="I544" s="220"/>
      <c r="J544" s="220"/>
      <c r="K544" s="220"/>
      <c r="L544" s="220"/>
      <c r="M544" s="220"/>
      <c r="N544" s="219"/>
      <c r="O544" s="219"/>
      <c r="P544" s="219"/>
      <c r="Q544" s="219"/>
      <c r="R544" s="220"/>
      <c r="S544" s="220"/>
      <c r="T544" s="220"/>
      <c r="U544" s="220"/>
      <c r="V544" s="220"/>
      <c r="W544" s="220"/>
      <c r="X544" s="220"/>
      <c r="Y544" s="220"/>
      <c r="Z544" s="210"/>
      <c r="AA544" s="210"/>
      <c r="AB544" s="210"/>
      <c r="AC544" s="210"/>
      <c r="AD544" s="210"/>
      <c r="AE544" s="210"/>
      <c r="AF544" s="210"/>
      <c r="AG544" s="210" t="s">
        <v>176</v>
      </c>
      <c r="AH544" s="210">
        <v>0</v>
      </c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  <c r="BH544" s="210"/>
    </row>
    <row r="545" spans="1:60" outlineLevel="1" x14ac:dyDescent="0.2">
      <c r="A545" s="236">
        <v>180</v>
      </c>
      <c r="B545" s="237" t="s">
        <v>1209</v>
      </c>
      <c r="C545" s="248" t="s">
        <v>1210</v>
      </c>
      <c r="D545" s="238" t="s">
        <v>302</v>
      </c>
      <c r="E545" s="239">
        <v>19</v>
      </c>
      <c r="F545" s="240"/>
      <c r="G545" s="241">
        <f>ROUND(E545*F545,2)</f>
        <v>0</v>
      </c>
      <c r="H545" s="240"/>
      <c r="I545" s="241">
        <f>ROUND(E545*H545,2)</f>
        <v>0</v>
      </c>
      <c r="J545" s="240"/>
      <c r="K545" s="241">
        <f>ROUND(E545*J545,2)</f>
        <v>0</v>
      </c>
      <c r="L545" s="241">
        <v>21</v>
      </c>
      <c r="M545" s="241">
        <f>G545*(1+L545/100)</f>
        <v>0</v>
      </c>
      <c r="N545" s="239">
        <v>0</v>
      </c>
      <c r="O545" s="239">
        <f>ROUND(E545*N545,2)</f>
        <v>0</v>
      </c>
      <c r="P545" s="239">
        <v>0</v>
      </c>
      <c r="Q545" s="239">
        <f>ROUND(E545*P545,2)</f>
        <v>0</v>
      </c>
      <c r="R545" s="241"/>
      <c r="S545" s="241" t="s">
        <v>169</v>
      </c>
      <c r="T545" s="242" t="s">
        <v>169</v>
      </c>
      <c r="U545" s="220">
        <v>0</v>
      </c>
      <c r="V545" s="220">
        <f>ROUND(E545*U545,2)</f>
        <v>0</v>
      </c>
      <c r="W545" s="220"/>
      <c r="X545" s="220" t="s">
        <v>170</v>
      </c>
      <c r="Y545" s="220" t="s">
        <v>171</v>
      </c>
      <c r="Z545" s="210"/>
      <c r="AA545" s="210"/>
      <c r="AB545" s="210"/>
      <c r="AC545" s="210"/>
      <c r="AD545" s="210"/>
      <c r="AE545" s="210"/>
      <c r="AF545" s="210"/>
      <c r="AG545" s="210" t="s">
        <v>172</v>
      </c>
      <c r="AH545" s="210"/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  <c r="BH545" s="210"/>
    </row>
    <row r="546" spans="1:60" outlineLevel="2" x14ac:dyDescent="0.2">
      <c r="A546" s="217"/>
      <c r="B546" s="218"/>
      <c r="C546" s="249" t="s">
        <v>1187</v>
      </c>
      <c r="D546" s="243"/>
      <c r="E546" s="243"/>
      <c r="F546" s="243"/>
      <c r="G546" s="243"/>
      <c r="H546" s="220"/>
      <c r="I546" s="220"/>
      <c r="J546" s="220"/>
      <c r="K546" s="220"/>
      <c r="L546" s="220"/>
      <c r="M546" s="220"/>
      <c r="N546" s="219"/>
      <c r="O546" s="219"/>
      <c r="P546" s="219"/>
      <c r="Q546" s="219"/>
      <c r="R546" s="220"/>
      <c r="S546" s="220"/>
      <c r="T546" s="220"/>
      <c r="U546" s="220"/>
      <c r="V546" s="220"/>
      <c r="W546" s="220"/>
      <c r="X546" s="220"/>
      <c r="Y546" s="220"/>
      <c r="Z546" s="210"/>
      <c r="AA546" s="210"/>
      <c r="AB546" s="210"/>
      <c r="AC546" s="210"/>
      <c r="AD546" s="210"/>
      <c r="AE546" s="210"/>
      <c r="AF546" s="210"/>
      <c r="AG546" s="210" t="s">
        <v>174</v>
      </c>
      <c r="AH546" s="210"/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</row>
    <row r="547" spans="1:60" outlineLevel="2" x14ac:dyDescent="0.2">
      <c r="A547" s="217"/>
      <c r="B547" s="218"/>
      <c r="C547" s="250" t="s">
        <v>1211</v>
      </c>
      <c r="D547" s="224"/>
      <c r="E547" s="225">
        <v>19</v>
      </c>
      <c r="F547" s="220"/>
      <c r="G547" s="220"/>
      <c r="H547" s="220"/>
      <c r="I547" s="220"/>
      <c r="J547" s="220"/>
      <c r="K547" s="220"/>
      <c r="L547" s="220"/>
      <c r="M547" s="220"/>
      <c r="N547" s="219"/>
      <c r="O547" s="219"/>
      <c r="P547" s="219"/>
      <c r="Q547" s="219"/>
      <c r="R547" s="220"/>
      <c r="S547" s="220"/>
      <c r="T547" s="220"/>
      <c r="U547" s="220"/>
      <c r="V547" s="220"/>
      <c r="W547" s="220"/>
      <c r="X547" s="220"/>
      <c r="Y547" s="220"/>
      <c r="Z547" s="210"/>
      <c r="AA547" s="210"/>
      <c r="AB547" s="210"/>
      <c r="AC547" s="210"/>
      <c r="AD547" s="210"/>
      <c r="AE547" s="210"/>
      <c r="AF547" s="210"/>
      <c r="AG547" s="210" t="s">
        <v>176</v>
      </c>
      <c r="AH547" s="210">
        <v>0</v>
      </c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</row>
    <row r="548" spans="1:60" outlineLevel="1" x14ac:dyDescent="0.2">
      <c r="A548" s="236">
        <v>181</v>
      </c>
      <c r="B548" s="237" t="s">
        <v>1212</v>
      </c>
      <c r="C548" s="248" t="s">
        <v>1213</v>
      </c>
      <c r="D548" s="238" t="s">
        <v>1214</v>
      </c>
      <c r="E548" s="239">
        <v>1</v>
      </c>
      <c r="F548" s="240"/>
      <c r="G548" s="241">
        <f>ROUND(E548*F548,2)</f>
        <v>0</v>
      </c>
      <c r="H548" s="240"/>
      <c r="I548" s="241">
        <f>ROUND(E548*H548,2)</f>
        <v>0</v>
      </c>
      <c r="J548" s="240"/>
      <c r="K548" s="241">
        <f>ROUND(E548*J548,2)</f>
        <v>0</v>
      </c>
      <c r="L548" s="241">
        <v>21</v>
      </c>
      <c r="M548" s="241">
        <f>G548*(1+L548/100)</f>
        <v>0</v>
      </c>
      <c r="N548" s="239">
        <v>0</v>
      </c>
      <c r="O548" s="239">
        <f>ROUND(E548*N548,2)</f>
        <v>0</v>
      </c>
      <c r="P548" s="239">
        <v>0</v>
      </c>
      <c r="Q548" s="239">
        <f>ROUND(E548*P548,2)</f>
        <v>0</v>
      </c>
      <c r="R548" s="241"/>
      <c r="S548" s="241" t="s">
        <v>169</v>
      </c>
      <c r="T548" s="242" t="s">
        <v>169</v>
      </c>
      <c r="U548" s="220">
        <v>5.99</v>
      </c>
      <c r="V548" s="220">
        <f>ROUND(E548*U548,2)</f>
        <v>5.99</v>
      </c>
      <c r="W548" s="220"/>
      <c r="X548" s="220" t="s">
        <v>170</v>
      </c>
      <c r="Y548" s="220" t="s">
        <v>171</v>
      </c>
      <c r="Z548" s="210"/>
      <c r="AA548" s="210"/>
      <c r="AB548" s="210"/>
      <c r="AC548" s="210"/>
      <c r="AD548" s="210"/>
      <c r="AE548" s="210"/>
      <c r="AF548" s="210"/>
      <c r="AG548" s="210" t="s">
        <v>1215</v>
      </c>
      <c r="AH548" s="210"/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</row>
    <row r="549" spans="1:60" outlineLevel="2" x14ac:dyDescent="0.2">
      <c r="A549" s="217"/>
      <c r="B549" s="218"/>
      <c r="C549" s="249" t="s">
        <v>709</v>
      </c>
      <c r="D549" s="243"/>
      <c r="E549" s="243"/>
      <c r="F549" s="243"/>
      <c r="G549" s="243"/>
      <c r="H549" s="220"/>
      <c r="I549" s="220"/>
      <c r="J549" s="220"/>
      <c r="K549" s="220"/>
      <c r="L549" s="220"/>
      <c r="M549" s="220"/>
      <c r="N549" s="219"/>
      <c r="O549" s="219"/>
      <c r="P549" s="219"/>
      <c r="Q549" s="219"/>
      <c r="R549" s="220"/>
      <c r="S549" s="220"/>
      <c r="T549" s="220"/>
      <c r="U549" s="220"/>
      <c r="V549" s="220"/>
      <c r="W549" s="220"/>
      <c r="X549" s="220"/>
      <c r="Y549" s="220"/>
      <c r="Z549" s="210"/>
      <c r="AA549" s="210"/>
      <c r="AB549" s="210"/>
      <c r="AC549" s="210"/>
      <c r="AD549" s="210"/>
      <c r="AE549" s="210"/>
      <c r="AF549" s="210"/>
      <c r="AG549" s="210" t="s">
        <v>174</v>
      </c>
      <c r="AH549" s="210"/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</row>
    <row r="550" spans="1:60" outlineLevel="2" x14ac:dyDescent="0.2">
      <c r="A550" s="217"/>
      <c r="B550" s="218"/>
      <c r="C550" s="250" t="s">
        <v>70</v>
      </c>
      <c r="D550" s="224"/>
      <c r="E550" s="225">
        <v>1</v>
      </c>
      <c r="F550" s="220"/>
      <c r="G550" s="220"/>
      <c r="H550" s="220"/>
      <c r="I550" s="220"/>
      <c r="J550" s="220"/>
      <c r="K550" s="220"/>
      <c r="L550" s="220"/>
      <c r="M550" s="220"/>
      <c r="N550" s="219"/>
      <c r="O550" s="219"/>
      <c r="P550" s="219"/>
      <c r="Q550" s="219"/>
      <c r="R550" s="220"/>
      <c r="S550" s="220"/>
      <c r="T550" s="220"/>
      <c r="U550" s="220"/>
      <c r="V550" s="220"/>
      <c r="W550" s="220"/>
      <c r="X550" s="220"/>
      <c r="Y550" s="220"/>
      <c r="Z550" s="210"/>
      <c r="AA550" s="210"/>
      <c r="AB550" s="210"/>
      <c r="AC550" s="210"/>
      <c r="AD550" s="210"/>
      <c r="AE550" s="210"/>
      <c r="AF550" s="210"/>
      <c r="AG550" s="210" t="s">
        <v>176</v>
      </c>
      <c r="AH550" s="210">
        <v>0</v>
      </c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</row>
    <row r="551" spans="1:60" outlineLevel="1" x14ac:dyDescent="0.2">
      <c r="A551" s="236">
        <v>182</v>
      </c>
      <c r="B551" s="237" t="s">
        <v>1216</v>
      </c>
      <c r="C551" s="248" t="s">
        <v>1217</v>
      </c>
      <c r="D551" s="238" t="s">
        <v>1214</v>
      </c>
      <c r="E551" s="239">
        <v>1</v>
      </c>
      <c r="F551" s="240"/>
      <c r="G551" s="241">
        <f>ROUND(E551*F551,2)</f>
        <v>0</v>
      </c>
      <c r="H551" s="240"/>
      <c r="I551" s="241">
        <f>ROUND(E551*H551,2)</f>
        <v>0</v>
      </c>
      <c r="J551" s="240"/>
      <c r="K551" s="241">
        <f>ROUND(E551*J551,2)</f>
        <v>0</v>
      </c>
      <c r="L551" s="241">
        <v>21</v>
      </c>
      <c r="M551" s="241">
        <f>G551*(1+L551/100)</f>
        <v>0</v>
      </c>
      <c r="N551" s="239">
        <v>0</v>
      </c>
      <c r="O551" s="239">
        <f>ROUND(E551*N551,2)</f>
        <v>0</v>
      </c>
      <c r="P551" s="239">
        <v>0</v>
      </c>
      <c r="Q551" s="239">
        <f>ROUND(E551*P551,2)</f>
        <v>0</v>
      </c>
      <c r="R551" s="241"/>
      <c r="S551" s="241" t="s">
        <v>169</v>
      </c>
      <c r="T551" s="242" t="s">
        <v>169</v>
      </c>
      <c r="U551" s="220">
        <v>6.71</v>
      </c>
      <c r="V551" s="220">
        <f>ROUND(E551*U551,2)</f>
        <v>6.71</v>
      </c>
      <c r="W551" s="220"/>
      <c r="X551" s="220" t="s">
        <v>170</v>
      </c>
      <c r="Y551" s="220" t="s">
        <v>171</v>
      </c>
      <c r="Z551" s="210"/>
      <c r="AA551" s="210"/>
      <c r="AB551" s="210"/>
      <c r="AC551" s="210"/>
      <c r="AD551" s="210"/>
      <c r="AE551" s="210"/>
      <c r="AF551" s="210"/>
      <c r="AG551" s="210" t="s">
        <v>1215</v>
      </c>
      <c r="AH551" s="210"/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</row>
    <row r="552" spans="1:60" outlineLevel="2" x14ac:dyDescent="0.2">
      <c r="A552" s="217"/>
      <c r="B552" s="218"/>
      <c r="C552" s="249" t="s">
        <v>709</v>
      </c>
      <c r="D552" s="243"/>
      <c r="E552" s="243"/>
      <c r="F552" s="243"/>
      <c r="G552" s="243"/>
      <c r="H552" s="220"/>
      <c r="I552" s="220"/>
      <c r="J552" s="220"/>
      <c r="K552" s="220"/>
      <c r="L552" s="220"/>
      <c r="M552" s="220"/>
      <c r="N552" s="219"/>
      <c r="O552" s="219"/>
      <c r="P552" s="219"/>
      <c r="Q552" s="219"/>
      <c r="R552" s="220"/>
      <c r="S552" s="220"/>
      <c r="T552" s="220"/>
      <c r="U552" s="220"/>
      <c r="V552" s="220"/>
      <c r="W552" s="220"/>
      <c r="X552" s="220"/>
      <c r="Y552" s="220"/>
      <c r="Z552" s="210"/>
      <c r="AA552" s="210"/>
      <c r="AB552" s="210"/>
      <c r="AC552" s="210"/>
      <c r="AD552" s="210"/>
      <c r="AE552" s="210"/>
      <c r="AF552" s="210"/>
      <c r="AG552" s="210" t="s">
        <v>174</v>
      </c>
      <c r="AH552" s="210"/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</row>
    <row r="553" spans="1:60" outlineLevel="2" x14ac:dyDescent="0.2">
      <c r="A553" s="217"/>
      <c r="B553" s="218"/>
      <c r="C553" s="250" t="s">
        <v>70</v>
      </c>
      <c r="D553" s="224"/>
      <c r="E553" s="225">
        <v>1</v>
      </c>
      <c r="F553" s="220"/>
      <c r="G553" s="220"/>
      <c r="H553" s="220"/>
      <c r="I553" s="220"/>
      <c r="J553" s="220"/>
      <c r="K553" s="220"/>
      <c r="L553" s="220"/>
      <c r="M553" s="220"/>
      <c r="N553" s="219"/>
      <c r="O553" s="219"/>
      <c r="P553" s="219"/>
      <c r="Q553" s="219"/>
      <c r="R553" s="220"/>
      <c r="S553" s="220"/>
      <c r="T553" s="220"/>
      <c r="U553" s="220"/>
      <c r="V553" s="220"/>
      <c r="W553" s="220"/>
      <c r="X553" s="220"/>
      <c r="Y553" s="220"/>
      <c r="Z553" s="210"/>
      <c r="AA553" s="210"/>
      <c r="AB553" s="210"/>
      <c r="AC553" s="210"/>
      <c r="AD553" s="210"/>
      <c r="AE553" s="210"/>
      <c r="AF553" s="210"/>
      <c r="AG553" s="210" t="s">
        <v>176</v>
      </c>
      <c r="AH553" s="210">
        <v>0</v>
      </c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</row>
    <row r="554" spans="1:60" outlineLevel="1" x14ac:dyDescent="0.2">
      <c r="A554" s="236">
        <v>183</v>
      </c>
      <c r="B554" s="237" t="s">
        <v>1218</v>
      </c>
      <c r="C554" s="248" t="s">
        <v>1219</v>
      </c>
      <c r="D554" s="238" t="s">
        <v>199</v>
      </c>
      <c r="E554" s="239">
        <v>31.8</v>
      </c>
      <c r="F554" s="240"/>
      <c r="G554" s="241">
        <f>ROUND(E554*F554,2)</f>
        <v>0</v>
      </c>
      <c r="H554" s="240"/>
      <c r="I554" s="241">
        <f>ROUND(E554*H554,2)</f>
        <v>0</v>
      </c>
      <c r="J554" s="240"/>
      <c r="K554" s="241">
        <f>ROUND(E554*J554,2)</f>
        <v>0</v>
      </c>
      <c r="L554" s="241">
        <v>21</v>
      </c>
      <c r="M554" s="241">
        <f>G554*(1+L554/100)</f>
        <v>0</v>
      </c>
      <c r="N554" s="239">
        <v>0</v>
      </c>
      <c r="O554" s="239">
        <f>ROUND(E554*N554,2)</f>
        <v>0</v>
      </c>
      <c r="P554" s="239">
        <v>0</v>
      </c>
      <c r="Q554" s="239">
        <f>ROUND(E554*P554,2)</f>
        <v>0</v>
      </c>
      <c r="R554" s="241"/>
      <c r="S554" s="241" t="s">
        <v>169</v>
      </c>
      <c r="T554" s="242" t="s">
        <v>169</v>
      </c>
      <c r="U554" s="220">
        <v>1.9E-2</v>
      </c>
      <c r="V554" s="220">
        <f>ROUND(E554*U554,2)</f>
        <v>0.6</v>
      </c>
      <c r="W554" s="220"/>
      <c r="X554" s="220" t="s">
        <v>170</v>
      </c>
      <c r="Y554" s="220" t="s">
        <v>171</v>
      </c>
      <c r="Z554" s="210"/>
      <c r="AA554" s="210"/>
      <c r="AB554" s="210"/>
      <c r="AC554" s="210"/>
      <c r="AD554" s="210"/>
      <c r="AE554" s="210"/>
      <c r="AF554" s="210"/>
      <c r="AG554" s="210" t="s">
        <v>1215</v>
      </c>
      <c r="AH554" s="210"/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</row>
    <row r="555" spans="1:60" outlineLevel="2" x14ac:dyDescent="0.2">
      <c r="A555" s="217"/>
      <c r="B555" s="218"/>
      <c r="C555" s="249" t="s">
        <v>709</v>
      </c>
      <c r="D555" s="243"/>
      <c r="E555" s="243"/>
      <c r="F555" s="243"/>
      <c r="G555" s="243"/>
      <c r="H555" s="220"/>
      <c r="I555" s="220"/>
      <c r="J555" s="220"/>
      <c r="K555" s="220"/>
      <c r="L555" s="220"/>
      <c r="M555" s="220"/>
      <c r="N555" s="219"/>
      <c r="O555" s="219"/>
      <c r="P555" s="219"/>
      <c r="Q555" s="219"/>
      <c r="R555" s="220"/>
      <c r="S555" s="220"/>
      <c r="T555" s="220"/>
      <c r="U555" s="220"/>
      <c r="V555" s="220"/>
      <c r="W555" s="220"/>
      <c r="X555" s="220"/>
      <c r="Y555" s="220"/>
      <c r="Z555" s="210"/>
      <c r="AA555" s="210"/>
      <c r="AB555" s="210"/>
      <c r="AC555" s="210"/>
      <c r="AD555" s="210"/>
      <c r="AE555" s="210"/>
      <c r="AF555" s="210"/>
      <c r="AG555" s="210" t="s">
        <v>174</v>
      </c>
      <c r="AH555" s="210"/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</row>
    <row r="556" spans="1:60" outlineLevel="2" x14ac:dyDescent="0.2">
      <c r="A556" s="217"/>
      <c r="B556" s="218"/>
      <c r="C556" s="250" t="s">
        <v>806</v>
      </c>
      <c r="D556" s="224"/>
      <c r="E556" s="225">
        <v>1.9</v>
      </c>
      <c r="F556" s="220"/>
      <c r="G556" s="220"/>
      <c r="H556" s="220"/>
      <c r="I556" s="220"/>
      <c r="J556" s="220"/>
      <c r="K556" s="220"/>
      <c r="L556" s="220"/>
      <c r="M556" s="220"/>
      <c r="N556" s="219"/>
      <c r="O556" s="219"/>
      <c r="P556" s="219"/>
      <c r="Q556" s="219"/>
      <c r="R556" s="220"/>
      <c r="S556" s="220"/>
      <c r="T556" s="220"/>
      <c r="U556" s="220"/>
      <c r="V556" s="220"/>
      <c r="W556" s="220"/>
      <c r="X556" s="220"/>
      <c r="Y556" s="220"/>
      <c r="Z556" s="210"/>
      <c r="AA556" s="210"/>
      <c r="AB556" s="210"/>
      <c r="AC556" s="210"/>
      <c r="AD556" s="210"/>
      <c r="AE556" s="210"/>
      <c r="AF556" s="210"/>
      <c r="AG556" s="210" t="s">
        <v>176</v>
      </c>
      <c r="AH556" s="210">
        <v>5</v>
      </c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</row>
    <row r="557" spans="1:60" outlineLevel="3" x14ac:dyDescent="0.2">
      <c r="A557" s="217"/>
      <c r="B557" s="218"/>
      <c r="C557" s="250" t="s">
        <v>809</v>
      </c>
      <c r="D557" s="224"/>
      <c r="E557" s="225">
        <v>17.2</v>
      </c>
      <c r="F557" s="220"/>
      <c r="G557" s="220"/>
      <c r="H557" s="220"/>
      <c r="I557" s="220"/>
      <c r="J557" s="220"/>
      <c r="K557" s="220"/>
      <c r="L557" s="220"/>
      <c r="M557" s="220"/>
      <c r="N557" s="219"/>
      <c r="O557" s="219"/>
      <c r="P557" s="219"/>
      <c r="Q557" s="219"/>
      <c r="R557" s="220"/>
      <c r="S557" s="220"/>
      <c r="T557" s="220"/>
      <c r="U557" s="220"/>
      <c r="V557" s="220"/>
      <c r="W557" s="220"/>
      <c r="X557" s="220"/>
      <c r="Y557" s="220"/>
      <c r="Z557" s="210"/>
      <c r="AA557" s="210"/>
      <c r="AB557" s="210"/>
      <c r="AC557" s="210"/>
      <c r="AD557" s="210"/>
      <c r="AE557" s="210"/>
      <c r="AF557" s="210"/>
      <c r="AG557" s="210" t="s">
        <v>176</v>
      </c>
      <c r="AH557" s="210">
        <v>5</v>
      </c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</row>
    <row r="558" spans="1:60" outlineLevel="3" x14ac:dyDescent="0.2">
      <c r="A558" s="217"/>
      <c r="B558" s="218"/>
      <c r="C558" s="250" t="s">
        <v>812</v>
      </c>
      <c r="D558" s="224"/>
      <c r="E558" s="225">
        <v>7.1</v>
      </c>
      <c r="F558" s="220"/>
      <c r="G558" s="220"/>
      <c r="H558" s="220"/>
      <c r="I558" s="220"/>
      <c r="J558" s="220"/>
      <c r="K558" s="220"/>
      <c r="L558" s="220"/>
      <c r="M558" s="220"/>
      <c r="N558" s="219"/>
      <c r="O558" s="219"/>
      <c r="P558" s="219"/>
      <c r="Q558" s="219"/>
      <c r="R558" s="220"/>
      <c r="S558" s="220"/>
      <c r="T558" s="220"/>
      <c r="U558" s="220"/>
      <c r="V558" s="220"/>
      <c r="W558" s="220"/>
      <c r="X558" s="220"/>
      <c r="Y558" s="220"/>
      <c r="Z558" s="210"/>
      <c r="AA558" s="210"/>
      <c r="AB558" s="210"/>
      <c r="AC558" s="210"/>
      <c r="AD558" s="210"/>
      <c r="AE558" s="210"/>
      <c r="AF558" s="210"/>
      <c r="AG558" s="210" t="s">
        <v>176</v>
      </c>
      <c r="AH558" s="210">
        <v>5</v>
      </c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</row>
    <row r="559" spans="1:60" outlineLevel="3" x14ac:dyDescent="0.2">
      <c r="A559" s="217"/>
      <c r="B559" s="218"/>
      <c r="C559" s="250" t="s">
        <v>815</v>
      </c>
      <c r="D559" s="224"/>
      <c r="E559" s="225">
        <v>5.6</v>
      </c>
      <c r="F559" s="220"/>
      <c r="G559" s="220"/>
      <c r="H559" s="220"/>
      <c r="I559" s="220"/>
      <c r="J559" s="220"/>
      <c r="K559" s="220"/>
      <c r="L559" s="220"/>
      <c r="M559" s="220"/>
      <c r="N559" s="219"/>
      <c r="O559" s="219"/>
      <c r="P559" s="219"/>
      <c r="Q559" s="219"/>
      <c r="R559" s="220"/>
      <c r="S559" s="220"/>
      <c r="T559" s="220"/>
      <c r="U559" s="220"/>
      <c r="V559" s="220"/>
      <c r="W559" s="220"/>
      <c r="X559" s="220"/>
      <c r="Y559" s="220"/>
      <c r="Z559" s="210"/>
      <c r="AA559" s="210"/>
      <c r="AB559" s="210"/>
      <c r="AC559" s="210"/>
      <c r="AD559" s="210"/>
      <c r="AE559" s="210"/>
      <c r="AF559" s="210"/>
      <c r="AG559" s="210" t="s">
        <v>176</v>
      </c>
      <c r="AH559" s="210">
        <v>5</v>
      </c>
      <c r="AI559" s="210"/>
      <c r="AJ559" s="210"/>
      <c r="AK559" s="210"/>
      <c r="AL559" s="210"/>
      <c r="AM559" s="210"/>
      <c r="AN559" s="210"/>
      <c r="AO559" s="210"/>
      <c r="AP559" s="210"/>
      <c r="AQ559" s="210"/>
      <c r="AR559" s="210"/>
      <c r="AS559" s="210"/>
      <c r="AT559" s="210"/>
      <c r="AU559" s="210"/>
      <c r="AV559" s="210"/>
      <c r="AW559" s="210"/>
      <c r="AX559" s="210"/>
      <c r="AY559" s="210"/>
      <c r="AZ559" s="210"/>
      <c r="BA559" s="210"/>
      <c r="BB559" s="210"/>
      <c r="BC559" s="210"/>
      <c r="BD559" s="210"/>
      <c r="BE559" s="210"/>
      <c r="BF559" s="210"/>
      <c r="BG559" s="210"/>
      <c r="BH559" s="210"/>
    </row>
    <row r="560" spans="1:60" outlineLevel="1" x14ac:dyDescent="0.2">
      <c r="A560" s="236">
        <v>184</v>
      </c>
      <c r="B560" s="237" t="s">
        <v>1220</v>
      </c>
      <c r="C560" s="248" t="s">
        <v>1221</v>
      </c>
      <c r="D560" s="238" t="s">
        <v>199</v>
      </c>
      <c r="E560" s="239">
        <v>442.9</v>
      </c>
      <c r="F560" s="240"/>
      <c r="G560" s="241">
        <f>ROUND(E560*F560,2)</f>
        <v>0</v>
      </c>
      <c r="H560" s="240"/>
      <c r="I560" s="241">
        <f>ROUND(E560*H560,2)</f>
        <v>0</v>
      </c>
      <c r="J560" s="240"/>
      <c r="K560" s="241">
        <f>ROUND(E560*J560,2)</f>
        <v>0</v>
      </c>
      <c r="L560" s="241">
        <v>21</v>
      </c>
      <c r="M560" s="241">
        <f>G560*(1+L560/100)</f>
        <v>0</v>
      </c>
      <c r="N560" s="239">
        <v>0</v>
      </c>
      <c r="O560" s="239">
        <f>ROUND(E560*N560,2)</f>
        <v>0</v>
      </c>
      <c r="P560" s="239">
        <v>0</v>
      </c>
      <c r="Q560" s="239">
        <f>ROUND(E560*P560,2)</f>
        <v>0</v>
      </c>
      <c r="R560" s="241"/>
      <c r="S560" s="241" t="s">
        <v>169</v>
      </c>
      <c r="T560" s="242" t="s">
        <v>169</v>
      </c>
      <c r="U560" s="220">
        <v>4.1000000000000002E-2</v>
      </c>
      <c r="V560" s="220">
        <f>ROUND(E560*U560,2)</f>
        <v>18.16</v>
      </c>
      <c r="W560" s="220"/>
      <c r="X560" s="220" t="s">
        <v>170</v>
      </c>
      <c r="Y560" s="220" t="s">
        <v>171</v>
      </c>
      <c r="Z560" s="210"/>
      <c r="AA560" s="210"/>
      <c r="AB560" s="210"/>
      <c r="AC560" s="210"/>
      <c r="AD560" s="210"/>
      <c r="AE560" s="210"/>
      <c r="AF560" s="210"/>
      <c r="AG560" s="210" t="s">
        <v>1215</v>
      </c>
      <c r="AH560" s="210"/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  <c r="BH560" s="210"/>
    </row>
    <row r="561" spans="1:60" outlineLevel="2" x14ac:dyDescent="0.2">
      <c r="A561" s="217"/>
      <c r="B561" s="218"/>
      <c r="C561" s="249" t="s">
        <v>709</v>
      </c>
      <c r="D561" s="243"/>
      <c r="E561" s="243"/>
      <c r="F561" s="243"/>
      <c r="G561" s="243"/>
      <c r="H561" s="220"/>
      <c r="I561" s="220"/>
      <c r="J561" s="220"/>
      <c r="K561" s="220"/>
      <c r="L561" s="220"/>
      <c r="M561" s="220"/>
      <c r="N561" s="219"/>
      <c r="O561" s="219"/>
      <c r="P561" s="219"/>
      <c r="Q561" s="219"/>
      <c r="R561" s="220"/>
      <c r="S561" s="220"/>
      <c r="T561" s="220"/>
      <c r="U561" s="220"/>
      <c r="V561" s="220"/>
      <c r="W561" s="220"/>
      <c r="X561" s="220"/>
      <c r="Y561" s="220"/>
      <c r="Z561" s="210"/>
      <c r="AA561" s="210"/>
      <c r="AB561" s="210"/>
      <c r="AC561" s="210"/>
      <c r="AD561" s="210"/>
      <c r="AE561" s="210"/>
      <c r="AF561" s="210"/>
      <c r="AG561" s="210" t="s">
        <v>174</v>
      </c>
      <c r="AH561" s="210"/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  <c r="BH561" s="210"/>
    </row>
    <row r="562" spans="1:60" outlineLevel="2" x14ac:dyDescent="0.2">
      <c r="A562" s="217"/>
      <c r="B562" s="218"/>
      <c r="C562" s="250" t="s">
        <v>818</v>
      </c>
      <c r="D562" s="224"/>
      <c r="E562" s="225">
        <v>52.9</v>
      </c>
      <c r="F562" s="220"/>
      <c r="G562" s="220"/>
      <c r="H562" s="220"/>
      <c r="I562" s="220"/>
      <c r="J562" s="220"/>
      <c r="K562" s="220"/>
      <c r="L562" s="220"/>
      <c r="M562" s="220"/>
      <c r="N562" s="219"/>
      <c r="O562" s="219"/>
      <c r="P562" s="219"/>
      <c r="Q562" s="219"/>
      <c r="R562" s="220"/>
      <c r="S562" s="220"/>
      <c r="T562" s="220"/>
      <c r="U562" s="220"/>
      <c r="V562" s="220"/>
      <c r="W562" s="220"/>
      <c r="X562" s="220"/>
      <c r="Y562" s="220"/>
      <c r="Z562" s="210"/>
      <c r="AA562" s="210"/>
      <c r="AB562" s="210"/>
      <c r="AC562" s="210"/>
      <c r="AD562" s="210"/>
      <c r="AE562" s="210"/>
      <c r="AF562" s="210"/>
      <c r="AG562" s="210" t="s">
        <v>176</v>
      </c>
      <c r="AH562" s="210">
        <v>5</v>
      </c>
      <c r="AI562" s="210"/>
      <c r="AJ562" s="210"/>
      <c r="AK562" s="210"/>
      <c r="AL562" s="210"/>
      <c r="AM562" s="210"/>
      <c r="AN562" s="210"/>
      <c r="AO562" s="210"/>
      <c r="AP562" s="210"/>
      <c r="AQ562" s="210"/>
      <c r="AR562" s="210"/>
      <c r="AS562" s="210"/>
      <c r="AT562" s="210"/>
      <c r="AU562" s="210"/>
      <c r="AV562" s="210"/>
      <c r="AW562" s="210"/>
      <c r="AX562" s="210"/>
      <c r="AY562" s="210"/>
      <c r="AZ562" s="210"/>
      <c r="BA562" s="210"/>
      <c r="BB562" s="210"/>
      <c r="BC562" s="210"/>
      <c r="BD562" s="210"/>
      <c r="BE562" s="210"/>
      <c r="BF562" s="210"/>
      <c r="BG562" s="210"/>
      <c r="BH562" s="210"/>
    </row>
    <row r="563" spans="1:60" outlineLevel="3" x14ac:dyDescent="0.2">
      <c r="A563" s="217"/>
      <c r="B563" s="218"/>
      <c r="C563" s="250" t="s">
        <v>821</v>
      </c>
      <c r="D563" s="224"/>
      <c r="E563" s="225">
        <v>108.6</v>
      </c>
      <c r="F563" s="220"/>
      <c r="G563" s="220"/>
      <c r="H563" s="220"/>
      <c r="I563" s="220"/>
      <c r="J563" s="220"/>
      <c r="K563" s="220"/>
      <c r="L563" s="220"/>
      <c r="M563" s="220"/>
      <c r="N563" s="219"/>
      <c r="O563" s="219"/>
      <c r="P563" s="219"/>
      <c r="Q563" s="219"/>
      <c r="R563" s="220"/>
      <c r="S563" s="220"/>
      <c r="T563" s="220"/>
      <c r="U563" s="220"/>
      <c r="V563" s="220"/>
      <c r="W563" s="220"/>
      <c r="X563" s="220"/>
      <c r="Y563" s="220"/>
      <c r="Z563" s="210"/>
      <c r="AA563" s="210"/>
      <c r="AB563" s="210"/>
      <c r="AC563" s="210"/>
      <c r="AD563" s="210"/>
      <c r="AE563" s="210"/>
      <c r="AF563" s="210"/>
      <c r="AG563" s="210" t="s">
        <v>176</v>
      </c>
      <c r="AH563" s="210">
        <v>5</v>
      </c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  <c r="BH563" s="210"/>
    </row>
    <row r="564" spans="1:60" outlineLevel="3" x14ac:dyDescent="0.2">
      <c r="A564" s="217"/>
      <c r="B564" s="218"/>
      <c r="C564" s="250" t="s">
        <v>981</v>
      </c>
      <c r="D564" s="224"/>
      <c r="E564" s="225">
        <v>146</v>
      </c>
      <c r="F564" s="220"/>
      <c r="G564" s="220"/>
      <c r="H564" s="220"/>
      <c r="I564" s="220"/>
      <c r="J564" s="220"/>
      <c r="K564" s="220"/>
      <c r="L564" s="220"/>
      <c r="M564" s="220"/>
      <c r="N564" s="219"/>
      <c r="O564" s="219"/>
      <c r="P564" s="219"/>
      <c r="Q564" s="219"/>
      <c r="R564" s="220"/>
      <c r="S564" s="220"/>
      <c r="T564" s="220"/>
      <c r="U564" s="220"/>
      <c r="V564" s="220"/>
      <c r="W564" s="220"/>
      <c r="X564" s="220"/>
      <c r="Y564" s="220"/>
      <c r="Z564" s="210"/>
      <c r="AA564" s="210"/>
      <c r="AB564" s="210"/>
      <c r="AC564" s="210"/>
      <c r="AD564" s="210"/>
      <c r="AE564" s="210"/>
      <c r="AF564" s="210"/>
      <c r="AG564" s="210" t="s">
        <v>176</v>
      </c>
      <c r="AH564" s="210">
        <v>5</v>
      </c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</row>
    <row r="565" spans="1:60" outlineLevel="3" x14ac:dyDescent="0.2">
      <c r="A565" s="217"/>
      <c r="B565" s="218"/>
      <c r="C565" s="250" t="s">
        <v>984</v>
      </c>
      <c r="D565" s="224"/>
      <c r="E565" s="225">
        <v>135.4</v>
      </c>
      <c r="F565" s="220"/>
      <c r="G565" s="220"/>
      <c r="H565" s="220"/>
      <c r="I565" s="220"/>
      <c r="J565" s="220"/>
      <c r="K565" s="220"/>
      <c r="L565" s="220"/>
      <c r="M565" s="220"/>
      <c r="N565" s="219"/>
      <c r="O565" s="219"/>
      <c r="P565" s="219"/>
      <c r="Q565" s="219"/>
      <c r="R565" s="220"/>
      <c r="S565" s="220"/>
      <c r="T565" s="220"/>
      <c r="U565" s="220"/>
      <c r="V565" s="220"/>
      <c r="W565" s="220"/>
      <c r="X565" s="220"/>
      <c r="Y565" s="220"/>
      <c r="Z565" s="210"/>
      <c r="AA565" s="210"/>
      <c r="AB565" s="210"/>
      <c r="AC565" s="210"/>
      <c r="AD565" s="210"/>
      <c r="AE565" s="210"/>
      <c r="AF565" s="210"/>
      <c r="AG565" s="210" t="s">
        <v>176</v>
      </c>
      <c r="AH565" s="210">
        <v>5</v>
      </c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10"/>
      <c r="BB565" s="210"/>
      <c r="BC565" s="210"/>
      <c r="BD565" s="210"/>
      <c r="BE565" s="210"/>
      <c r="BF565" s="210"/>
      <c r="BG565" s="210"/>
      <c r="BH565" s="210"/>
    </row>
    <row r="566" spans="1:60" x14ac:dyDescent="0.2">
      <c r="A566" s="229" t="s">
        <v>163</v>
      </c>
      <c r="B566" s="230" t="s">
        <v>128</v>
      </c>
      <c r="C566" s="247" t="s">
        <v>129</v>
      </c>
      <c r="D566" s="231"/>
      <c r="E566" s="232"/>
      <c r="F566" s="233"/>
      <c r="G566" s="233">
        <f>SUMIF(AG567:AG586,"&lt;&gt;NOR",G567:G586)</f>
        <v>0</v>
      </c>
      <c r="H566" s="233"/>
      <c r="I566" s="233">
        <f>SUM(I567:I586)</f>
        <v>0</v>
      </c>
      <c r="J566" s="233"/>
      <c r="K566" s="233">
        <f>SUM(K567:K586)</f>
        <v>0</v>
      </c>
      <c r="L566" s="233"/>
      <c r="M566" s="233">
        <f>SUM(M567:M586)</f>
        <v>0</v>
      </c>
      <c r="N566" s="232"/>
      <c r="O566" s="232">
        <f>SUM(O567:O586)</f>
        <v>0.04</v>
      </c>
      <c r="P566" s="232"/>
      <c r="Q566" s="232">
        <f>SUM(Q567:Q586)</f>
        <v>0</v>
      </c>
      <c r="R566" s="233"/>
      <c r="S566" s="233"/>
      <c r="T566" s="234"/>
      <c r="U566" s="228"/>
      <c r="V566" s="228">
        <f>SUM(V567:V586)</f>
        <v>17.37</v>
      </c>
      <c r="W566" s="228"/>
      <c r="X566" s="228"/>
      <c r="Y566" s="228"/>
      <c r="AG566" t="s">
        <v>164</v>
      </c>
    </row>
    <row r="567" spans="1:60" outlineLevel="1" x14ac:dyDescent="0.2">
      <c r="A567" s="236">
        <v>185</v>
      </c>
      <c r="B567" s="237" t="s">
        <v>1222</v>
      </c>
      <c r="C567" s="248" t="s">
        <v>1223</v>
      </c>
      <c r="D567" s="238" t="s">
        <v>199</v>
      </c>
      <c r="E567" s="239">
        <v>286</v>
      </c>
      <c r="F567" s="240"/>
      <c r="G567" s="241">
        <f>ROUND(E567*F567,2)</f>
        <v>0</v>
      </c>
      <c r="H567" s="240"/>
      <c r="I567" s="241">
        <f>ROUND(E567*H567,2)</f>
        <v>0</v>
      </c>
      <c r="J567" s="240"/>
      <c r="K567" s="241">
        <f>ROUND(E567*J567,2)</f>
        <v>0</v>
      </c>
      <c r="L567" s="241">
        <v>21</v>
      </c>
      <c r="M567" s="241">
        <f>G567*(1+L567/100)</f>
        <v>0</v>
      </c>
      <c r="N567" s="239">
        <v>6.0000000000000002E-5</v>
      </c>
      <c r="O567" s="239">
        <f>ROUND(E567*N567,2)</f>
        <v>0.02</v>
      </c>
      <c r="P567" s="239">
        <v>0</v>
      </c>
      <c r="Q567" s="239">
        <f>ROUND(E567*P567,2)</f>
        <v>0</v>
      </c>
      <c r="R567" s="241"/>
      <c r="S567" s="241" t="s">
        <v>321</v>
      </c>
      <c r="T567" s="242" t="s">
        <v>1224</v>
      </c>
      <c r="U567" s="220">
        <v>2.5999999999999999E-2</v>
      </c>
      <c r="V567" s="220">
        <f>ROUND(E567*U567,2)</f>
        <v>7.44</v>
      </c>
      <c r="W567" s="220"/>
      <c r="X567" s="220" t="s">
        <v>170</v>
      </c>
      <c r="Y567" s="220" t="s">
        <v>171</v>
      </c>
      <c r="Z567" s="210"/>
      <c r="AA567" s="210"/>
      <c r="AB567" s="210"/>
      <c r="AC567" s="210"/>
      <c r="AD567" s="210"/>
      <c r="AE567" s="210"/>
      <c r="AF567" s="210"/>
      <c r="AG567" s="210" t="s">
        <v>172</v>
      </c>
      <c r="AH567" s="210"/>
      <c r="AI567" s="210"/>
      <c r="AJ567" s="210"/>
      <c r="AK567" s="210"/>
      <c r="AL567" s="210"/>
      <c r="AM567" s="210"/>
      <c r="AN567" s="210"/>
      <c r="AO567" s="210"/>
      <c r="AP567" s="210"/>
      <c r="AQ567" s="210"/>
      <c r="AR567" s="210"/>
      <c r="AS567" s="210"/>
      <c r="AT567" s="210"/>
      <c r="AU567" s="210"/>
      <c r="AV567" s="210"/>
      <c r="AW567" s="210"/>
      <c r="AX567" s="210"/>
      <c r="AY567" s="210"/>
      <c r="AZ567" s="210"/>
      <c r="BA567" s="210"/>
      <c r="BB567" s="210"/>
      <c r="BC567" s="210"/>
      <c r="BD567" s="210"/>
      <c r="BE567" s="210"/>
      <c r="BF567" s="210"/>
      <c r="BG567" s="210"/>
      <c r="BH567" s="210"/>
    </row>
    <row r="568" spans="1:60" outlineLevel="2" x14ac:dyDescent="0.2">
      <c r="A568" s="217"/>
      <c r="B568" s="218"/>
      <c r="C568" s="249" t="s">
        <v>1225</v>
      </c>
      <c r="D568" s="243"/>
      <c r="E568" s="243"/>
      <c r="F568" s="243"/>
      <c r="G568" s="243"/>
      <c r="H568" s="220"/>
      <c r="I568" s="220"/>
      <c r="J568" s="220"/>
      <c r="K568" s="220"/>
      <c r="L568" s="220"/>
      <c r="M568" s="220"/>
      <c r="N568" s="219"/>
      <c r="O568" s="219"/>
      <c r="P568" s="219"/>
      <c r="Q568" s="219"/>
      <c r="R568" s="220"/>
      <c r="S568" s="220"/>
      <c r="T568" s="220"/>
      <c r="U568" s="220"/>
      <c r="V568" s="220"/>
      <c r="W568" s="220"/>
      <c r="X568" s="220"/>
      <c r="Y568" s="220"/>
      <c r="Z568" s="210"/>
      <c r="AA568" s="210"/>
      <c r="AB568" s="210"/>
      <c r="AC568" s="210"/>
      <c r="AD568" s="210"/>
      <c r="AE568" s="210"/>
      <c r="AF568" s="210"/>
      <c r="AG568" s="210" t="s">
        <v>174</v>
      </c>
      <c r="AH568" s="210"/>
      <c r="AI568" s="210"/>
      <c r="AJ568" s="210"/>
      <c r="AK568" s="210"/>
      <c r="AL568" s="210"/>
      <c r="AM568" s="210"/>
      <c r="AN568" s="210"/>
      <c r="AO568" s="210"/>
      <c r="AP568" s="210"/>
      <c r="AQ568" s="210"/>
      <c r="AR568" s="210"/>
      <c r="AS568" s="210"/>
      <c r="AT568" s="210"/>
      <c r="AU568" s="210"/>
      <c r="AV568" s="210"/>
      <c r="AW568" s="210"/>
      <c r="AX568" s="210"/>
      <c r="AY568" s="210"/>
      <c r="AZ568" s="210"/>
      <c r="BA568" s="210"/>
      <c r="BB568" s="210"/>
      <c r="BC568" s="210"/>
      <c r="BD568" s="210"/>
      <c r="BE568" s="210"/>
      <c r="BF568" s="210"/>
      <c r="BG568" s="210"/>
      <c r="BH568" s="210"/>
    </row>
    <row r="569" spans="1:60" outlineLevel="3" x14ac:dyDescent="0.2">
      <c r="A569" s="217"/>
      <c r="B569" s="218"/>
      <c r="C569" s="252" t="s">
        <v>1226</v>
      </c>
      <c r="D569" s="246"/>
      <c r="E569" s="246"/>
      <c r="F569" s="246"/>
      <c r="G569" s="246"/>
      <c r="H569" s="220"/>
      <c r="I569" s="220"/>
      <c r="J569" s="220"/>
      <c r="K569" s="220"/>
      <c r="L569" s="220"/>
      <c r="M569" s="220"/>
      <c r="N569" s="219"/>
      <c r="O569" s="219"/>
      <c r="P569" s="219"/>
      <c r="Q569" s="219"/>
      <c r="R569" s="220"/>
      <c r="S569" s="220"/>
      <c r="T569" s="220"/>
      <c r="U569" s="220"/>
      <c r="V569" s="220"/>
      <c r="W569" s="220"/>
      <c r="X569" s="220"/>
      <c r="Y569" s="220"/>
      <c r="Z569" s="210"/>
      <c r="AA569" s="210"/>
      <c r="AB569" s="210"/>
      <c r="AC569" s="210"/>
      <c r="AD569" s="210"/>
      <c r="AE569" s="210"/>
      <c r="AF569" s="210"/>
      <c r="AG569" s="210" t="s">
        <v>174</v>
      </c>
      <c r="AH569" s="210"/>
      <c r="AI569" s="210"/>
      <c r="AJ569" s="210"/>
      <c r="AK569" s="210"/>
      <c r="AL569" s="210"/>
      <c r="AM569" s="210"/>
      <c r="AN569" s="210"/>
      <c r="AO569" s="210"/>
      <c r="AP569" s="210"/>
      <c r="AQ569" s="210"/>
      <c r="AR569" s="210"/>
      <c r="AS569" s="210"/>
      <c r="AT569" s="210"/>
      <c r="AU569" s="210"/>
      <c r="AV569" s="210"/>
      <c r="AW569" s="210"/>
      <c r="AX569" s="210"/>
      <c r="AY569" s="210"/>
      <c r="AZ569" s="210"/>
      <c r="BA569" s="210"/>
      <c r="BB569" s="210"/>
      <c r="BC569" s="210"/>
      <c r="BD569" s="210"/>
      <c r="BE569" s="210"/>
      <c r="BF569" s="210"/>
      <c r="BG569" s="210"/>
      <c r="BH569" s="210"/>
    </row>
    <row r="570" spans="1:60" outlineLevel="3" x14ac:dyDescent="0.2">
      <c r="A570" s="217"/>
      <c r="B570" s="218"/>
      <c r="C570" s="252" t="s">
        <v>1227</v>
      </c>
      <c r="D570" s="246"/>
      <c r="E570" s="246"/>
      <c r="F570" s="246"/>
      <c r="G570" s="246"/>
      <c r="H570" s="220"/>
      <c r="I570" s="220"/>
      <c r="J570" s="220"/>
      <c r="K570" s="220"/>
      <c r="L570" s="220"/>
      <c r="M570" s="220"/>
      <c r="N570" s="219"/>
      <c r="O570" s="219"/>
      <c r="P570" s="219"/>
      <c r="Q570" s="219"/>
      <c r="R570" s="220"/>
      <c r="S570" s="220"/>
      <c r="T570" s="220"/>
      <c r="U570" s="220"/>
      <c r="V570" s="220"/>
      <c r="W570" s="220"/>
      <c r="X570" s="220"/>
      <c r="Y570" s="220"/>
      <c r="Z570" s="210"/>
      <c r="AA570" s="210"/>
      <c r="AB570" s="210"/>
      <c r="AC570" s="210"/>
      <c r="AD570" s="210"/>
      <c r="AE570" s="210"/>
      <c r="AF570" s="210"/>
      <c r="AG570" s="210" t="s">
        <v>174</v>
      </c>
      <c r="AH570" s="210"/>
      <c r="AI570" s="210"/>
      <c r="AJ570" s="210"/>
      <c r="AK570" s="210"/>
      <c r="AL570" s="210"/>
      <c r="AM570" s="210"/>
      <c r="AN570" s="210"/>
      <c r="AO570" s="210"/>
      <c r="AP570" s="210"/>
      <c r="AQ570" s="210"/>
      <c r="AR570" s="210"/>
      <c r="AS570" s="210"/>
      <c r="AT570" s="210"/>
      <c r="AU570" s="210"/>
      <c r="AV570" s="210"/>
      <c r="AW570" s="210"/>
      <c r="AX570" s="210"/>
      <c r="AY570" s="210"/>
      <c r="AZ570" s="210"/>
      <c r="BA570" s="210"/>
      <c r="BB570" s="210"/>
      <c r="BC570" s="210"/>
      <c r="BD570" s="210"/>
      <c r="BE570" s="210"/>
      <c r="BF570" s="210"/>
      <c r="BG570" s="210"/>
      <c r="BH570" s="210"/>
    </row>
    <row r="571" spans="1:60" outlineLevel="2" x14ac:dyDescent="0.2">
      <c r="A571" s="217"/>
      <c r="B571" s="218"/>
      <c r="C571" s="250" t="s">
        <v>981</v>
      </c>
      <c r="D571" s="224"/>
      <c r="E571" s="225">
        <v>146</v>
      </c>
      <c r="F571" s="220"/>
      <c r="G571" s="220"/>
      <c r="H571" s="220"/>
      <c r="I571" s="220"/>
      <c r="J571" s="220"/>
      <c r="K571" s="220"/>
      <c r="L571" s="220"/>
      <c r="M571" s="220"/>
      <c r="N571" s="219"/>
      <c r="O571" s="219"/>
      <c r="P571" s="219"/>
      <c r="Q571" s="219"/>
      <c r="R571" s="220"/>
      <c r="S571" s="220"/>
      <c r="T571" s="220"/>
      <c r="U571" s="220"/>
      <c r="V571" s="220"/>
      <c r="W571" s="220"/>
      <c r="X571" s="220"/>
      <c r="Y571" s="220"/>
      <c r="Z571" s="210"/>
      <c r="AA571" s="210"/>
      <c r="AB571" s="210"/>
      <c r="AC571" s="210"/>
      <c r="AD571" s="210"/>
      <c r="AE571" s="210"/>
      <c r="AF571" s="210"/>
      <c r="AG571" s="210" t="s">
        <v>176</v>
      </c>
      <c r="AH571" s="210">
        <v>5</v>
      </c>
      <c r="AI571" s="210"/>
      <c r="AJ571" s="210"/>
      <c r="AK571" s="210"/>
      <c r="AL571" s="210"/>
      <c r="AM571" s="210"/>
      <c r="AN571" s="210"/>
      <c r="AO571" s="210"/>
      <c r="AP571" s="210"/>
      <c r="AQ571" s="210"/>
      <c r="AR571" s="210"/>
      <c r="AS571" s="210"/>
      <c r="AT571" s="210"/>
      <c r="AU571" s="210"/>
      <c r="AV571" s="210"/>
      <c r="AW571" s="210"/>
      <c r="AX571" s="210"/>
      <c r="AY571" s="210"/>
      <c r="AZ571" s="210"/>
      <c r="BA571" s="210"/>
      <c r="BB571" s="210"/>
      <c r="BC571" s="210"/>
      <c r="BD571" s="210"/>
      <c r="BE571" s="210"/>
      <c r="BF571" s="210"/>
      <c r="BG571" s="210"/>
      <c r="BH571" s="210"/>
    </row>
    <row r="572" spans="1:60" outlineLevel="3" x14ac:dyDescent="0.2">
      <c r="A572" s="217"/>
      <c r="B572" s="218"/>
      <c r="C572" s="250" t="s">
        <v>984</v>
      </c>
      <c r="D572" s="224"/>
      <c r="E572" s="225">
        <v>135.4</v>
      </c>
      <c r="F572" s="220"/>
      <c r="G572" s="220"/>
      <c r="H572" s="220"/>
      <c r="I572" s="220"/>
      <c r="J572" s="220"/>
      <c r="K572" s="220"/>
      <c r="L572" s="220"/>
      <c r="M572" s="220"/>
      <c r="N572" s="219"/>
      <c r="O572" s="219"/>
      <c r="P572" s="219"/>
      <c r="Q572" s="219"/>
      <c r="R572" s="220"/>
      <c r="S572" s="220"/>
      <c r="T572" s="220"/>
      <c r="U572" s="220"/>
      <c r="V572" s="220"/>
      <c r="W572" s="220"/>
      <c r="X572" s="220"/>
      <c r="Y572" s="220"/>
      <c r="Z572" s="210"/>
      <c r="AA572" s="210"/>
      <c r="AB572" s="210"/>
      <c r="AC572" s="210"/>
      <c r="AD572" s="210"/>
      <c r="AE572" s="210"/>
      <c r="AF572" s="210"/>
      <c r="AG572" s="210" t="s">
        <v>176</v>
      </c>
      <c r="AH572" s="210">
        <v>5</v>
      </c>
      <c r="AI572" s="210"/>
      <c r="AJ572" s="210"/>
      <c r="AK572" s="210"/>
      <c r="AL572" s="210"/>
      <c r="AM572" s="210"/>
      <c r="AN572" s="210"/>
      <c r="AO572" s="210"/>
      <c r="AP572" s="210"/>
      <c r="AQ572" s="210"/>
      <c r="AR572" s="210"/>
      <c r="AS572" s="210"/>
      <c r="AT572" s="210"/>
      <c r="AU572" s="210"/>
      <c r="AV572" s="210"/>
      <c r="AW572" s="210"/>
      <c r="AX572" s="210"/>
      <c r="AY572" s="210"/>
      <c r="AZ572" s="210"/>
      <c r="BA572" s="210"/>
      <c r="BB572" s="210"/>
      <c r="BC572" s="210"/>
      <c r="BD572" s="210"/>
      <c r="BE572" s="210"/>
      <c r="BF572" s="210"/>
      <c r="BG572" s="210"/>
      <c r="BH572" s="210"/>
    </row>
    <row r="573" spans="1:60" outlineLevel="3" x14ac:dyDescent="0.2">
      <c r="A573" s="217"/>
      <c r="B573" s="218"/>
      <c r="C573" s="250" t="s">
        <v>1228</v>
      </c>
      <c r="D573" s="224"/>
      <c r="E573" s="225">
        <v>4.5999999999999996</v>
      </c>
      <c r="F573" s="220"/>
      <c r="G573" s="220"/>
      <c r="H573" s="220"/>
      <c r="I573" s="220"/>
      <c r="J573" s="220"/>
      <c r="K573" s="220"/>
      <c r="L573" s="220"/>
      <c r="M573" s="220"/>
      <c r="N573" s="219"/>
      <c r="O573" s="219"/>
      <c r="P573" s="219"/>
      <c r="Q573" s="219"/>
      <c r="R573" s="220"/>
      <c r="S573" s="220"/>
      <c r="T573" s="220"/>
      <c r="U573" s="220"/>
      <c r="V573" s="220"/>
      <c r="W573" s="220"/>
      <c r="X573" s="220"/>
      <c r="Y573" s="220"/>
      <c r="Z573" s="210"/>
      <c r="AA573" s="210"/>
      <c r="AB573" s="210"/>
      <c r="AC573" s="210"/>
      <c r="AD573" s="210"/>
      <c r="AE573" s="210"/>
      <c r="AF573" s="210"/>
      <c r="AG573" s="210" t="s">
        <v>176</v>
      </c>
      <c r="AH573" s="210">
        <v>0</v>
      </c>
      <c r="AI573" s="210"/>
      <c r="AJ573" s="210"/>
      <c r="AK573" s="210"/>
      <c r="AL573" s="210"/>
      <c r="AM573" s="210"/>
      <c r="AN573" s="210"/>
      <c r="AO573" s="210"/>
      <c r="AP573" s="210"/>
      <c r="AQ573" s="210"/>
      <c r="AR573" s="210"/>
      <c r="AS573" s="210"/>
      <c r="AT573" s="210"/>
      <c r="AU573" s="210"/>
      <c r="AV573" s="210"/>
      <c r="AW573" s="210"/>
      <c r="AX573" s="210"/>
      <c r="AY573" s="210"/>
      <c r="AZ573" s="210"/>
      <c r="BA573" s="210"/>
      <c r="BB573" s="210"/>
      <c r="BC573" s="210"/>
      <c r="BD573" s="210"/>
      <c r="BE573" s="210"/>
      <c r="BF573" s="210"/>
      <c r="BG573" s="210"/>
      <c r="BH573" s="210"/>
    </row>
    <row r="574" spans="1:60" outlineLevel="1" x14ac:dyDescent="0.2">
      <c r="A574" s="236">
        <v>186</v>
      </c>
      <c r="B574" s="237" t="s">
        <v>1229</v>
      </c>
      <c r="C574" s="248" t="s">
        <v>1230</v>
      </c>
      <c r="D574" s="238" t="s">
        <v>199</v>
      </c>
      <c r="E574" s="239">
        <v>15</v>
      </c>
      <c r="F574" s="240"/>
      <c r="G574" s="241">
        <f>ROUND(E574*F574,2)</f>
        <v>0</v>
      </c>
      <c r="H574" s="240"/>
      <c r="I574" s="241">
        <f>ROUND(E574*H574,2)</f>
        <v>0</v>
      </c>
      <c r="J574" s="240"/>
      <c r="K574" s="241">
        <f>ROUND(E574*J574,2)</f>
        <v>0</v>
      </c>
      <c r="L574" s="241">
        <v>21</v>
      </c>
      <c r="M574" s="241">
        <f>G574*(1+L574/100)</f>
        <v>0</v>
      </c>
      <c r="N574" s="239">
        <v>6.0000000000000002E-5</v>
      </c>
      <c r="O574" s="239">
        <f>ROUND(E574*N574,2)</f>
        <v>0</v>
      </c>
      <c r="P574" s="239">
        <v>0</v>
      </c>
      <c r="Q574" s="239">
        <f>ROUND(E574*P574,2)</f>
        <v>0</v>
      </c>
      <c r="R574" s="241"/>
      <c r="S574" s="241" t="s">
        <v>321</v>
      </c>
      <c r="T574" s="242" t="s">
        <v>322</v>
      </c>
      <c r="U574" s="220">
        <v>2.5999999999999999E-2</v>
      </c>
      <c r="V574" s="220">
        <f>ROUND(E574*U574,2)</f>
        <v>0.39</v>
      </c>
      <c r="W574" s="220"/>
      <c r="X574" s="220" t="s">
        <v>170</v>
      </c>
      <c r="Y574" s="220" t="s">
        <v>171</v>
      </c>
      <c r="Z574" s="210"/>
      <c r="AA574" s="210"/>
      <c r="AB574" s="210"/>
      <c r="AC574" s="210"/>
      <c r="AD574" s="210"/>
      <c r="AE574" s="210"/>
      <c r="AF574" s="210"/>
      <c r="AG574" s="210" t="s">
        <v>172</v>
      </c>
      <c r="AH574" s="210"/>
      <c r="AI574" s="210"/>
      <c r="AJ574" s="210"/>
      <c r="AK574" s="210"/>
      <c r="AL574" s="210"/>
      <c r="AM574" s="210"/>
      <c r="AN574" s="210"/>
      <c r="AO574" s="210"/>
      <c r="AP574" s="210"/>
      <c r="AQ574" s="210"/>
      <c r="AR574" s="210"/>
      <c r="AS574" s="210"/>
      <c r="AT574" s="210"/>
      <c r="AU574" s="210"/>
      <c r="AV574" s="210"/>
      <c r="AW574" s="210"/>
      <c r="AX574" s="210"/>
      <c r="AY574" s="210"/>
      <c r="AZ574" s="210"/>
      <c r="BA574" s="210"/>
      <c r="BB574" s="210"/>
      <c r="BC574" s="210"/>
      <c r="BD574" s="210"/>
      <c r="BE574" s="210"/>
      <c r="BF574" s="210"/>
      <c r="BG574" s="210"/>
      <c r="BH574" s="210"/>
    </row>
    <row r="575" spans="1:60" outlineLevel="2" x14ac:dyDescent="0.2">
      <c r="A575" s="217"/>
      <c r="B575" s="218"/>
      <c r="C575" s="249" t="s">
        <v>1231</v>
      </c>
      <c r="D575" s="243"/>
      <c r="E575" s="243"/>
      <c r="F575" s="243"/>
      <c r="G575" s="243"/>
      <c r="H575" s="220"/>
      <c r="I575" s="220"/>
      <c r="J575" s="220"/>
      <c r="K575" s="220"/>
      <c r="L575" s="220"/>
      <c r="M575" s="220"/>
      <c r="N575" s="219"/>
      <c r="O575" s="219"/>
      <c r="P575" s="219"/>
      <c r="Q575" s="219"/>
      <c r="R575" s="220"/>
      <c r="S575" s="220"/>
      <c r="T575" s="220"/>
      <c r="U575" s="220"/>
      <c r="V575" s="220"/>
      <c r="W575" s="220"/>
      <c r="X575" s="220"/>
      <c r="Y575" s="220"/>
      <c r="Z575" s="210"/>
      <c r="AA575" s="210"/>
      <c r="AB575" s="210"/>
      <c r="AC575" s="210"/>
      <c r="AD575" s="210"/>
      <c r="AE575" s="210"/>
      <c r="AF575" s="210"/>
      <c r="AG575" s="210" t="s">
        <v>174</v>
      </c>
      <c r="AH575" s="210"/>
      <c r="AI575" s="210"/>
      <c r="AJ575" s="210"/>
      <c r="AK575" s="210"/>
      <c r="AL575" s="210"/>
      <c r="AM575" s="210"/>
      <c r="AN575" s="210"/>
      <c r="AO575" s="210"/>
      <c r="AP575" s="210"/>
      <c r="AQ575" s="210"/>
      <c r="AR575" s="210"/>
      <c r="AS575" s="210"/>
      <c r="AT575" s="210"/>
      <c r="AU575" s="210"/>
      <c r="AV575" s="210"/>
      <c r="AW575" s="210"/>
      <c r="AX575" s="210"/>
      <c r="AY575" s="210"/>
      <c r="AZ575" s="210"/>
      <c r="BA575" s="210"/>
      <c r="BB575" s="210"/>
      <c r="BC575" s="210"/>
      <c r="BD575" s="210"/>
      <c r="BE575" s="210"/>
      <c r="BF575" s="210"/>
      <c r="BG575" s="210"/>
      <c r="BH575" s="210"/>
    </row>
    <row r="576" spans="1:60" outlineLevel="3" x14ac:dyDescent="0.2">
      <c r="A576" s="217"/>
      <c r="B576" s="218"/>
      <c r="C576" s="252" t="s">
        <v>1232</v>
      </c>
      <c r="D576" s="246"/>
      <c r="E576" s="246"/>
      <c r="F576" s="246"/>
      <c r="G576" s="246"/>
      <c r="H576" s="220"/>
      <c r="I576" s="220"/>
      <c r="J576" s="220"/>
      <c r="K576" s="220"/>
      <c r="L576" s="220"/>
      <c r="M576" s="220"/>
      <c r="N576" s="219"/>
      <c r="O576" s="219"/>
      <c r="P576" s="219"/>
      <c r="Q576" s="219"/>
      <c r="R576" s="220"/>
      <c r="S576" s="220"/>
      <c r="T576" s="220"/>
      <c r="U576" s="220"/>
      <c r="V576" s="220"/>
      <c r="W576" s="220"/>
      <c r="X576" s="220"/>
      <c r="Y576" s="220"/>
      <c r="Z576" s="210"/>
      <c r="AA576" s="210"/>
      <c r="AB576" s="210"/>
      <c r="AC576" s="210"/>
      <c r="AD576" s="210"/>
      <c r="AE576" s="210"/>
      <c r="AF576" s="210"/>
      <c r="AG576" s="210" t="s">
        <v>174</v>
      </c>
      <c r="AH576" s="210"/>
      <c r="AI576" s="210"/>
      <c r="AJ576" s="210"/>
      <c r="AK576" s="210"/>
      <c r="AL576" s="210"/>
      <c r="AM576" s="210"/>
      <c r="AN576" s="210"/>
      <c r="AO576" s="210"/>
      <c r="AP576" s="210"/>
      <c r="AQ576" s="210"/>
      <c r="AR576" s="210"/>
      <c r="AS576" s="210"/>
      <c r="AT576" s="210"/>
      <c r="AU576" s="210"/>
      <c r="AV576" s="210"/>
      <c r="AW576" s="210"/>
      <c r="AX576" s="210"/>
      <c r="AY576" s="210"/>
      <c r="AZ576" s="210"/>
      <c r="BA576" s="210"/>
      <c r="BB576" s="210"/>
      <c r="BC576" s="210"/>
      <c r="BD576" s="210"/>
      <c r="BE576" s="210"/>
      <c r="BF576" s="210"/>
      <c r="BG576" s="210"/>
      <c r="BH576" s="210"/>
    </row>
    <row r="577" spans="1:60" outlineLevel="2" x14ac:dyDescent="0.2">
      <c r="A577" s="217"/>
      <c r="B577" s="218"/>
      <c r="C577" s="250" t="s">
        <v>776</v>
      </c>
      <c r="D577" s="224"/>
      <c r="E577" s="225">
        <v>15</v>
      </c>
      <c r="F577" s="220"/>
      <c r="G577" s="220"/>
      <c r="H577" s="220"/>
      <c r="I577" s="220"/>
      <c r="J577" s="220"/>
      <c r="K577" s="220"/>
      <c r="L577" s="220"/>
      <c r="M577" s="220"/>
      <c r="N577" s="219"/>
      <c r="O577" s="219"/>
      <c r="P577" s="219"/>
      <c r="Q577" s="219"/>
      <c r="R577" s="220"/>
      <c r="S577" s="220"/>
      <c r="T577" s="220"/>
      <c r="U577" s="220"/>
      <c r="V577" s="220"/>
      <c r="W577" s="220"/>
      <c r="X577" s="220"/>
      <c r="Y577" s="220"/>
      <c r="Z577" s="210"/>
      <c r="AA577" s="210"/>
      <c r="AB577" s="210"/>
      <c r="AC577" s="210"/>
      <c r="AD577" s="210"/>
      <c r="AE577" s="210"/>
      <c r="AF577" s="210"/>
      <c r="AG577" s="210" t="s">
        <v>176</v>
      </c>
      <c r="AH577" s="210">
        <v>0</v>
      </c>
      <c r="AI577" s="210"/>
      <c r="AJ577" s="210"/>
      <c r="AK577" s="210"/>
      <c r="AL577" s="210"/>
      <c r="AM577" s="210"/>
      <c r="AN577" s="210"/>
      <c r="AO577" s="210"/>
      <c r="AP577" s="210"/>
      <c r="AQ577" s="210"/>
      <c r="AR577" s="210"/>
      <c r="AS577" s="210"/>
      <c r="AT577" s="210"/>
      <c r="AU577" s="210"/>
      <c r="AV577" s="210"/>
      <c r="AW577" s="210"/>
      <c r="AX577" s="210"/>
      <c r="AY577" s="210"/>
      <c r="AZ577" s="210"/>
      <c r="BA577" s="210"/>
      <c r="BB577" s="210"/>
      <c r="BC577" s="210"/>
      <c r="BD577" s="210"/>
      <c r="BE577" s="210"/>
      <c r="BF577" s="210"/>
      <c r="BG577" s="210"/>
      <c r="BH577" s="210"/>
    </row>
    <row r="578" spans="1:60" outlineLevel="1" x14ac:dyDescent="0.2">
      <c r="A578" s="236">
        <v>187</v>
      </c>
      <c r="B578" s="237" t="s">
        <v>1233</v>
      </c>
      <c r="C578" s="248" t="s">
        <v>1234</v>
      </c>
      <c r="D578" s="238" t="s">
        <v>199</v>
      </c>
      <c r="E578" s="239">
        <v>11.5</v>
      </c>
      <c r="F578" s="240"/>
      <c r="G578" s="241">
        <f>ROUND(E578*F578,2)</f>
        <v>0</v>
      </c>
      <c r="H578" s="240"/>
      <c r="I578" s="241">
        <f>ROUND(E578*H578,2)</f>
        <v>0</v>
      </c>
      <c r="J578" s="240"/>
      <c r="K578" s="241">
        <f>ROUND(E578*J578,2)</f>
        <v>0</v>
      </c>
      <c r="L578" s="241">
        <v>21</v>
      </c>
      <c r="M578" s="241">
        <f>G578*(1+L578/100)</f>
        <v>0</v>
      </c>
      <c r="N578" s="239">
        <v>6.0000000000000002E-5</v>
      </c>
      <c r="O578" s="239">
        <f>ROUND(E578*N578,2)</f>
        <v>0</v>
      </c>
      <c r="P578" s="239">
        <v>0</v>
      </c>
      <c r="Q578" s="239">
        <f>ROUND(E578*P578,2)</f>
        <v>0</v>
      </c>
      <c r="R578" s="241"/>
      <c r="S578" s="241" t="s">
        <v>321</v>
      </c>
      <c r="T578" s="242" t="s">
        <v>1224</v>
      </c>
      <c r="U578" s="220">
        <v>2.5999999999999999E-2</v>
      </c>
      <c r="V578" s="220">
        <f>ROUND(E578*U578,2)</f>
        <v>0.3</v>
      </c>
      <c r="W578" s="220"/>
      <c r="X578" s="220" t="s">
        <v>170</v>
      </c>
      <c r="Y578" s="220" t="s">
        <v>171</v>
      </c>
      <c r="Z578" s="210"/>
      <c r="AA578" s="210"/>
      <c r="AB578" s="210"/>
      <c r="AC578" s="210"/>
      <c r="AD578" s="210"/>
      <c r="AE578" s="210"/>
      <c r="AF578" s="210"/>
      <c r="AG578" s="210" t="s">
        <v>172</v>
      </c>
      <c r="AH578" s="210"/>
      <c r="AI578" s="210"/>
      <c r="AJ578" s="210"/>
      <c r="AK578" s="210"/>
      <c r="AL578" s="210"/>
      <c r="AM578" s="210"/>
      <c r="AN578" s="210"/>
      <c r="AO578" s="210"/>
      <c r="AP578" s="210"/>
      <c r="AQ578" s="210"/>
      <c r="AR578" s="210"/>
      <c r="AS578" s="210"/>
      <c r="AT578" s="210"/>
      <c r="AU578" s="210"/>
      <c r="AV578" s="210"/>
      <c r="AW578" s="210"/>
      <c r="AX578" s="210"/>
      <c r="AY578" s="210"/>
      <c r="AZ578" s="210"/>
      <c r="BA578" s="210"/>
      <c r="BB578" s="210"/>
      <c r="BC578" s="210"/>
      <c r="BD578" s="210"/>
      <c r="BE578" s="210"/>
      <c r="BF578" s="210"/>
      <c r="BG578" s="210"/>
      <c r="BH578" s="210"/>
    </row>
    <row r="579" spans="1:60" outlineLevel="2" x14ac:dyDescent="0.2">
      <c r="A579" s="217"/>
      <c r="B579" s="218"/>
      <c r="C579" s="249" t="s">
        <v>1235</v>
      </c>
      <c r="D579" s="243"/>
      <c r="E579" s="243"/>
      <c r="F579" s="243"/>
      <c r="G579" s="243"/>
      <c r="H579" s="220"/>
      <c r="I579" s="220"/>
      <c r="J579" s="220"/>
      <c r="K579" s="220"/>
      <c r="L579" s="220"/>
      <c r="M579" s="220"/>
      <c r="N579" s="219"/>
      <c r="O579" s="219"/>
      <c r="P579" s="219"/>
      <c r="Q579" s="219"/>
      <c r="R579" s="220"/>
      <c r="S579" s="220"/>
      <c r="T579" s="220"/>
      <c r="U579" s="220"/>
      <c r="V579" s="220"/>
      <c r="W579" s="220"/>
      <c r="X579" s="220"/>
      <c r="Y579" s="220"/>
      <c r="Z579" s="210"/>
      <c r="AA579" s="210"/>
      <c r="AB579" s="210"/>
      <c r="AC579" s="210"/>
      <c r="AD579" s="210"/>
      <c r="AE579" s="210"/>
      <c r="AF579" s="210"/>
      <c r="AG579" s="210" t="s">
        <v>174</v>
      </c>
      <c r="AH579" s="210"/>
      <c r="AI579" s="210"/>
      <c r="AJ579" s="210"/>
      <c r="AK579" s="210"/>
      <c r="AL579" s="210"/>
      <c r="AM579" s="210"/>
      <c r="AN579" s="210"/>
      <c r="AO579" s="210"/>
      <c r="AP579" s="210"/>
      <c r="AQ579" s="210"/>
      <c r="AR579" s="210"/>
      <c r="AS579" s="210"/>
      <c r="AT579" s="210"/>
      <c r="AU579" s="210"/>
      <c r="AV579" s="210"/>
      <c r="AW579" s="210"/>
      <c r="AX579" s="210"/>
      <c r="AY579" s="210"/>
      <c r="AZ579" s="210"/>
      <c r="BA579" s="210"/>
      <c r="BB579" s="210"/>
      <c r="BC579" s="210"/>
      <c r="BD579" s="210"/>
      <c r="BE579" s="210"/>
      <c r="BF579" s="210"/>
      <c r="BG579" s="210"/>
      <c r="BH579" s="210"/>
    </row>
    <row r="580" spans="1:60" outlineLevel="3" x14ac:dyDescent="0.2">
      <c r="A580" s="217"/>
      <c r="B580" s="218"/>
      <c r="C580" s="252" t="s">
        <v>1236</v>
      </c>
      <c r="D580" s="246"/>
      <c r="E580" s="246"/>
      <c r="F580" s="246"/>
      <c r="G580" s="246"/>
      <c r="H580" s="220"/>
      <c r="I580" s="220"/>
      <c r="J580" s="220"/>
      <c r="K580" s="220"/>
      <c r="L580" s="220"/>
      <c r="M580" s="220"/>
      <c r="N580" s="219"/>
      <c r="O580" s="219"/>
      <c r="P580" s="219"/>
      <c r="Q580" s="219"/>
      <c r="R580" s="220"/>
      <c r="S580" s="220"/>
      <c r="T580" s="220"/>
      <c r="U580" s="220"/>
      <c r="V580" s="220"/>
      <c r="W580" s="220"/>
      <c r="X580" s="220"/>
      <c r="Y580" s="220"/>
      <c r="Z580" s="210"/>
      <c r="AA580" s="210"/>
      <c r="AB580" s="210"/>
      <c r="AC580" s="210"/>
      <c r="AD580" s="210"/>
      <c r="AE580" s="210"/>
      <c r="AF580" s="210"/>
      <c r="AG580" s="210" t="s">
        <v>174</v>
      </c>
      <c r="AH580" s="210"/>
      <c r="AI580" s="210"/>
      <c r="AJ580" s="210"/>
      <c r="AK580" s="210"/>
      <c r="AL580" s="210"/>
      <c r="AM580" s="210"/>
      <c r="AN580" s="210"/>
      <c r="AO580" s="210"/>
      <c r="AP580" s="210"/>
      <c r="AQ580" s="210"/>
      <c r="AR580" s="210"/>
      <c r="AS580" s="210"/>
      <c r="AT580" s="210"/>
      <c r="AU580" s="210"/>
      <c r="AV580" s="210"/>
      <c r="AW580" s="210"/>
      <c r="AX580" s="210"/>
      <c r="AY580" s="210"/>
      <c r="AZ580" s="210"/>
      <c r="BA580" s="210"/>
      <c r="BB580" s="210"/>
      <c r="BC580" s="210"/>
      <c r="BD580" s="210"/>
      <c r="BE580" s="210"/>
      <c r="BF580" s="210"/>
      <c r="BG580" s="210"/>
      <c r="BH580" s="210"/>
    </row>
    <row r="581" spans="1:60" outlineLevel="2" x14ac:dyDescent="0.2">
      <c r="A581" s="217"/>
      <c r="B581" s="218"/>
      <c r="C581" s="250" t="s">
        <v>1237</v>
      </c>
      <c r="D581" s="224"/>
      <c r="E581" s="225">
        <v>11.5</v>
      </c>
      <c r="F581" s="220"/>
      <c r="G581" s="220"/>
      <c r="H581" s="220"/>
      <c r="I581" s="220"/>
      <c r="J581" s="220"/>
      <c r="K581" s="220"/>
      <c r="L581" s="220"/>
      <c r="M581" s="220"/>
      <c r="N581" s="219"/>
      <c r="O581" s="219"/>
      <c r="P581" s="219"/>
      <c r="Q581" s="219"/>
      <c r="R581" s="220"/>
      <c r="S581" s="220"/>
      <c r="T581" s="220"/>
      <c r="U581" s="220"/>
      <c r="V581" s="220"/>
      <c r="W581" s="220"/>
      <c r="X581" s="220"/>
      <c r="Y581" s="220"/>
      <c r="Z581" s="210"/>
      <c r="AA581" s="210"/>
      <c r="AB581" s="210"/>
      <c r="AC581" s="210"/>
      <c r="AD581" s="210"/>
      <c r="AE581" s="210"/>
      <c r="AF581" s="210"/>
      <c r="AG581" s="210" t="s">
        <v>176</v>
      </c>
      <c r="AH581" s="210">
        <v>0</v>
      </c>
      <c r="AI581" s="210"/>
      <c r="AJ581" s="210"/>
      <c r="AK581" s="210"/>
      <c r="AL581" s="210"/>
      <c r="AM581" s="210"/>
      <c r="AN581" s="210"/>
      <c r="AO581" s="210"/>
      <c r="AP581" s="210"/>
      <c r="AQ581" s="210"/>
      <c r="AR581" s="210"/>
      <c r="AS581" s="210"/>
      <c r="AT581" s="210"/>
      <c r="AU581" s="210"/>
      <c r="AV581" s="210"/>
      <c r="AW581" s="210"/>
      <c r="AX581" s="210"/>
      <c r="AY581" s="210"/>
      <c r="AZ581" s="210"/>
      <c r="BA581" s="210"/>
      <c r="BB581" s="210"/>
      <c r="BC581" s="210"/>
      <c r="BD581" s="210"/>
      <c r="BE581" s="210"/>
      <c r="BF581" s="210"/>
      <c r="BG581" s="210"/>
      <c r="BH581" s="210"/>
    </row>
    <row r="582" spans="1:60" outlineLevel="1" x14ac:dyDescent="0.2">
      <c r="A582" s="236">
        <v>188</v>
      </c>
      <c r="B582" s="237" t="s">
        <v>1238</v>
      </c>
      <c r="C582" s="248" t="s">
        <v>1239</v>
      </c>
      <c r="D582" s="238" t="s">
        <v>199</v>
      </c>
      <c r="E582" s="239">
        <v>355.4</v>
      </c>
      <c r="F582" s="240"/>
      <c r="G582" s="241">
        <f>ROUND(E582*F582,2)</f>
        <v>0</v>
      </c>
      <c r="H582" s="240"/>
      <c r="I582" s="241">
        <f>ROUND(E582*H582,2)</f>
        <v>0</v>
      </c>
      <c r="J582" s="240"/>
      <c r="K582" s="241">
        <f>ROUND(E582*J582,2)</f>
        <v>0</v>
      </c>
      <c r="L582" s="241">
        <v>21</v>
      </c>
      <c r="M582" s="241">
        <f>G582*(1+L582/100)</f>
        <v>0</v>
      </c>
      <c r="N582" s="239">
        <v>6.0000000000000002E-5</v>
      </c>
      <c r="O582" s="239">
        <f>ROUND(E582*N582,2)</f>
        <v>0.02</v>
      </c>
      <c r="P582" s="239">
        <v>0</v>
      </c>
      <c r="Q582" s="239">
        <f>ROUND(E582*P582,2)</f>
        <v>0</v>
      </c>
      <c r="R582" s="241"/>
      <c r="S582" s="241" t="s">
        <v>321</v>
      </c>
      <c r="T582" s="242" t="s">
        <v>322</v>
      </c>
      <c r="U582" s="220">
        <v>2.5999999999999999E-2</v>
      </c>
      <c r="V582" s="220">
        <f>ROUND(E582*U582,2)</f>
        <v>9.24</v>
      </c>
      <c r="W582" s="220"/>
      <c r="X582" s="220" t="s">
        <v>170</v>
      </c>
      <c r="Y582" s="220" t="s">
        <v>171</v>
      </c>
      <c r="Z582" s="210"/>
      <c r="AA582" s="210"/>
      <c r="AB582" s="210"/>
      <c r="AC582" s="210"/>
      <c r="AD582" s="210"/>
      <c r="AE582" s="210"/>
      <c r="AF582" s="210"/>
      <c r="AG582" s="210" t="s">
        <v>172</v>
      </c>
      <c r="AH582" s="210"/>
      <c r="AI582" s="210"/>
      <c r="AJ582" s="210"/>
      <c r="AK582" s="210"/>
      <c r="AL582" s="210"/>
      <c r="AM582" s="210"/>
      <c r="AN582" s="210"/>
      <c r="AO582" s="210"/>
      <c r="AP582" s="210"/>
      <c r="AQ582" s="210"/>
      <c r="AR582" s="210"/>
      <c r="AS582" s="210"/>
      <c r="AT582" s="210"/>
      <c r="AU582" s="210"/>
      <c r="AV582" s="210"/>
      <c r="AW582" s="210"/>
      <c r="AX582" s="210"/>
      <c r="AY582" s="210"/>
      <c r="AZ582" s="210"/>
      <c r="BA582" s="210"/>
      <c r="BB582" s="210"/>
      <c r="BC582" s="210"/>
      <c r="BD582" s="210"/>
      <c r="BE582" s="210"/>
      <c r="BF582" s="210"/>
      <c r="BG582" s="210"/>
      <c r="BH582" s="210"/>
    </row>
    <row r="583" spans="1:60" outlineLevel="2" x14ac:dyDescent="0.2">
      <c r="A583" s="217"/>
      <c r="B583" s="218"/>
      <c r="C583" s="249" t="s">
        <v>1240</v>
      </c>
      <c r="D583" s="243"/>
      <c r="E583" s="243"/>
      <c r="F583" s="243"/>
      <c r="G583" s="243"/>
      <c r="H583" s="220"/>
      <c r="I583" s="220"/>
      <c r="J583" s="220"/>
      <c r="K583" s="220"/>
      <c r="L583" s="220"/>
      <c r="M583" s="220"/>
      <c r="N583" s="219"/>
      <c r="O583" s="219"/>
      <c r="P583" s="219"/>
      <c r="Q583" s="219"/>
      <c r="R583" s="220"/>
      <c r="S583" s="220"/>
      <c r="T583" s="220"/>
      <c r="U583" s="220"/>
      <c r="V583" s="220"/>
      <c r="W583" s="220"/>
      <c r="X583" s="220"/>
      <c r="Y583" s="220"/>
      <c r="Z583" s="210"/>
      <c r="AA583" s="210"/>
      <c r="AB583" s="210"/>
      <c r="AC583" s="210"/>
      <c r="AD583" s="210"/>
      <c r="AE583" s="210"/>
      <c r="AF583" s="210"/>
      <c r="AG583" s="210" t="s">
        <v>174</v>
      </c>
      <c r="AH583" s="210"/>
      <c r="AI583" s="210"/>
      <c r="AJ583" s="210"/>
      <c r="AK583" s="210"/>
      <c r="AL583" s="210"/>
      <c r="AM583" s="210"/>
      <c r="AN583" s="210"/>
      <c r="AO583" s="210"/>
      <c r="AP583" s="210"/>
      <c r="AQ583" s="210"/>
      <c r="AR583" s="210"/>
      <c r="AS583" s="210"/>
      <c r="AT583" s="210"/>
      <c r="AU583" s="210"/>
      <c r="AV583" s="210"/>
      <c r="AW583" s="210"/>
      <c r="AX583" s="210"/>
      <c r="AY583" s="210"/>
      <c r="AZ583" s="210"/>
      <c r="BA583" s="210"/>
      <c r="BB583" s="210"/>
      <c r="BC583" s="210"/>
      <c r="BD583" s="210"/>
      <c r="BE583" s="210"/>
      <c r="BF583" s="210"/>
      <c r="BG583" s="210"/>
      <c r="BH583" s="210"/>
    </row>
    <row r="584" spans="1:60" outlineLevel="3" x14ac:dyDescent="0.2">
      <c r="A584" s="217"/>
      <c r="B584" s="218"/>
      <c r="C584" s="252" t="s">
        <v>1241</v>
      </c>
      <c r="D584" s="246"/>
      <c r="E584" s="246"/>
      <c r="F584" s="246"/>
      <c r="G584" s="246"/>
      <c r="H584" s="220"/>
      <c r="I584" s="220"/>
      <c r="J584" s="220"/>
      <c r="K584" s="220"/>
      <c r="L584" s="220"/>
      <c r="M584" s="220"/>
      <c r="N584" s="219"/>
      <c r="O584" s="219"/>
      <c r="P584" s="219"/>
      <c r="Q584" s="219"/>
      <c r="R584" s="220"/>
      <c r="S584" s="220"/>
      <c r="T584" s="220"/>
      <c r="U584" s="220"/>
      <c r="V584" s="220"/>
      <c r="W584" s="220"/>
      <c r="X584" s="220"/>
      <c r="Y584" s="220"/>
      <c r="Z584" s="210"/>
      <c r="AA584" s="210"/>
      <c r="AB584" s="210"/>
      <c r="AC584" s="210"/>
      <c r="AD584" s="210"/>
      <c r="AE584" s="210"/>
      <c r="AF584" s="210"/>
      <c r="AG584" s="210" t="s">
        <v>174</v>
      </c>
      <c r="AH584" s="210"/>
      <c r="AI584" s="210"/>
      <c r="AJ584" s="210"/>
      <c r="AK584" s="210"/>
      <c r="AL584" s="210"/>
      <c r="AM584" s="210"/>
      <c r="AN584" s="210"/>
      <c r="AO584" s="210"/>
      <c r="AP584" s="210"/>
      <c r="AQ584" s="210"/>
      <c r="AR584" s="210"/>
      <c r="AS584" s="210"/>
      <c r="AT584" s="210"/>
      <c r="AU584" s="210"/>
      <c r="AV584" s="210"/>
      <c r="AW584" s="210"/>
      <c r="AX584" s="210"/>
      <c r="AY584" s="210"/>
      <c r="AZ584" s="210"/>
      <c r="BA584" s="210"/>
      <c r="BB584" s="210"/>
      <c r="BC584" s="210"/>
      <c r="BD584" s="210"/>
      <c r="BE584" s="210"/>
      <c r="BF584" s="210"/>
      <c r="BG584" s="210"/>
      <c r="BH584" s="210"/>
    </row>
    <row r="585" spans="1:60" outlineLevel="2" x14ac:dyDescent="0.2">
      <c r="A585" s="217"/>
      <c r="B585" s="218"/>
      <c r="C585" s="250" t="s">
        <v>1242</v>
      </c>
      <c r="D585" s="224"/>
      <c r="E585" s="225">
        <v>51.8</v>
      </c>
      <c r="F585" s="220"/>
      <c r="G585" s="220"/>
      <c r="H585" s="220"/>
      <c r="I585" s="220"/>
      <c r="J585" s="220"/>
      <c r="K585" s="220"/>
      <c r="L585" s="220"/>
      <c r="M585" s="220"/>
      <c r="N585" s="219"/>
      <c r="O585" s="219"/>
      <c r="P585" s="219"/>
      <c r="Q585" s="219"/>
      <c r="R585" s="220"/>
      <c r="S585" s="220"/>
      <c r="T585" s="220"/>
      <c r="U585" s="220"/>
      <c r="V585" s="220"/>
      <c r="W585" s="220"/>
      <c r="X585" s="220"/>
      <c r="Y585" s="220"/>
      <c r="Z585" s="210"/>
      <c r="AA585" s="210"/>
      <c r="AB585" s="210"/>
      <c r="AC585" s="210"/>
      <c r="AD585" s="210"/>
      <c r="AE585" s="210"/>
      <c r="AF585" s="210"/>
      <c r="AG585" s="210" t="s">
        <v>176</v>
      </c>
      <c r="AH585" s="210">
        <v>0</v>
      </c>
      <c r="AI585" s="210"/>
      <c r="AJ585" s="210"/>
      <c r="AK585" s="210"/>
      <c r="AL585" s="210"/>
      <c r="AM585" s="210"/>
      <c r="AN585" s="210"/>
      <c r="AO585" s="210"/>
      <c r="AP585" s="210"/>
      <c r="AQ585" s="210"/>
      <c r="AR585" s="210"/>
      <c r="AS585" s="210"/>
      <c r="AT585" s="210"/>
      <c r="AU585" s="210"/>
      <c r="AV585" s="210"/>
      <c r="AW585" s="210"/>
      <c r="AX585" s="210"/>
      <c r="AY585" s="210"/>
      <c r="AZ585" s="210"/>
      <c r="BA585" s="210"/>
      <c r="BB585" s="210"/>
      <c r="BC585" s="210"/>
      <c r="BD585" s="210"/>
      <c r="BE585" s="210"/>
      <c r="BF585" s="210"/>
      <c r="BG585" s="210"/>
      <c r="BH585" s="210"/>
    </row>
    <row r="586" spans="1:60" outlineLevel="3" x14ac:dyDescent="0.2">
      <c r="A586" s="217"/>
      <c r="B586" s="218"/>
      <c r="C586" s="250" t="s">
        <v>1243</v>
      </c>
      <c r="D586" s="224"/>
      <c r="E586" s="225">
        <v>303.60000000000002</v>
      </c>
      <c r="F586" s="220"/>
      <c r="G586" s="220"/>
      <c r="H586" s="220"/>
      <c r="I586" s="220"/>
      <c r="J586" s="220"/>
      <c r="K586" s="220"/>
      <c r="L586" s="220"/>
      <c r="M586" s="220"/>
      <c r="N586" s="219"/>
      <c r="O586" s="219"/>
      <c r="P586" s="219"/>
      <c r="Q586" s="219"/>
      <c r="R586" s="220"/>
      <c r="S586" s="220"/>
      <c r="T586" s="220"/>
      <c r="U586" s="220"/>
      <c r="V586" s="220"/>
      <c r="W586" s="220"/>
      <c r="X586" s="220"/>
      <c r="Y586" s="220"/>
      <c r="Z586" s="210"/>
      <c r="AA586" s="210"/>
      <c r="AB586" s="210"/>
      <c r="AC586" s="210"/>
      <c r="AD586" s="210"/>
      <c r="AE586" s="210"/>
      <c r="AF586" s="210"/>
      <c r="AG586" s="210" t="s">
        <v>176</v>
      </c>
      <c r="AH586" s="210">
        <v>0</v>
      </c>
      <c r="AI586" s="210"/>
      <c r="AJ586" s="210"/>
      <c r="AK586" s="210"/>
      <c r="AL586" s="210"/>
      <c r="AM586" s="210"/>
      <c r="AN586" s="210"/>
      <c r="AO586" s="210"/>
      <c r="AP586" s="210"/>
      <c r="AQ586" s="210"/>
      <c r="AR586" s="210"/>
      <c r="AS586" s="210"/>
      <c r="AT586" s="210"/>
      <c r="AU586" s="210"/>
      <c r="AV586" s="210"/>
      <c r="AW586" s="210"/>
      <c r="AX586" s="210"/>
      <c r="AY586" s="210"/>
      <c r="AZ586" s="210"/>
      <c r="BA586" s="210"/>
      <c r="BB586" s="210"/>
      <c r="BC586" s="210"/>
      <c r="BD586" s="210"/>
      <c r="BE586" s="210"/>
      <c r="BF586" s="210"/>
      <c r="BG586" s="210"/>
      <c r="BH586" s="210"/>
    </row>
    <row r="587" spans="1:60" x14ac:dyDescent="0.2">
      <c r="A587" s="229" t="s">
        <v>163</v>
      </c>
      <c r="B587" s="230" t="s">
        <v>130</v>
      </c>
      <c r="C587" s="247" t="s">
        <v>131</v>
      </c>
      <c r="D587" s="231"/>
      <c r="E587" s="232"/>
      <c r="F587" s="233"/>
      <c r="G587" s="233">
        <f>SUMIF(AG588:AG633,"&lt;&gt;NOR",G588:G633)</f>
        <v>0</v>
      </c>
      <c r="H587" s="233"/>
      <c r="I587" s="233">
        <f>SUM(I588:I633)</f>
        <v>0</v>
      </c>
      <c r="J587" s="233"/>
      <c r="K587" s="233">
        <f>SUM(K588:K633)</f>
        <v>0</v>
      </c>
      <c r="L587" s="233"/>
      <c r="M587" s="233">
        <f>SUM(M588:M633)</f>
        <v>0</v>
      </c>
      <c r="N587" s="232"/>
      <c r="O587" s="232">
        <f>SUM(O588:O633)</f>
        <v>0</v>
      </c>
      <c r="P587" s="232"/>
      <c r="Q587" s="232">
        <f>SUM(Q588:Q633)</f>
        <v>0</v>
      </c>
      <c r="R587" s="233"/>
      <c r="S587" s="233"/>
      <c r="T587" s="234"/>
      <c r="U587" s="228"/>
      <c r="V587" s="228">
        <f>SUM(V588:V633)</f>
        <v>13.3</v>
      </c>
      <c r="W587" s="228"/>
      <c r="X587" s="228"/>
      <c r="Y587" s="228"/>
      <c r="AG587" t="s">
        <v>164</v>
      </c>
    </row>
    <row r="588" spans="1:60" ht="22.5" outlineLevel="1" x14ac:dyDescent="0.2">
      <c r="A588" s="236">
        <v>189</v>
      </c>
      <c r="B588" s="237" t="s">
        <v>1244</v>
      </c>
      <c r="C588" s="248" t="s">
        <v>1245</v>
      </c>
      <c r="D588" s="238" t="s">
        <v>332</v>
      </c>
      <c r="E588" s="239">
        <v>9.0341400000000007</v>
      </c>
      <c r="F588" s="240"/>
      <c r="G588" s="241">
        <f>ROUND(E588*F588,2)</f>
        <v>0</v>
      </c>
      <c r="H588" s="240"/>
      <c r="I588" s="241">
        <f>ROUND(E588*H588,2)</f>
        <v>0</v>
      </c>
      <c r="J588" s="240"/>
      <c r="K588" s="241">
        <f>ROUND(E588*J588,2)</f>
        <v>0</v>
      </c>
      <c r="L588" s="241">
        <v>21</v>
      </c>
      <c r="M588" s="241">
        <f>G588*(1+L588/100)</f>
        <v>0</v>
      </c>
      <c r="N588" s="239">
        <v>0</v>
      </c>
      <c r="O588" s="239">
        <f>ROUND(E588*N588,2)</f>
        <v>0</v>
      </c>
      <c r="P588" s="239">
        <v>0</v>
      </c>
      <c r="Q588" s="239">
        <f>ROUND(E588*P588,2)</f>
        <v>0</v>
      </c>
      <c r="R588" s="241" t="s">
        <v>1246</v>
      </c>
      <c r="S588" s="241" t="s">
        <v>169</v>
      </c>
      <c r="T588" s="242" t="s">
        <v>169</v>
      </c>
      <c r="U588" s="220">
        <v>0.03</v>
      </c>
      <c r="V588" s="220">
        <f>ROUND(E588*U588,2)</f>
        <v>0.27</v>
      </c>
      <c r="W588" s="220"/>
      <c r="X588" s="220" t="s">
        <v>170</v>
      </c>
      <c r="Y588" s="220" t="s">
        <v>171</v>
      </c>
      <c r="Z588" s="210"/>
      <c r="AA588" s="210"/>
      <c r="AB588" s="210"/>
      <c r="AC588" s="210"/>
      <c r="AD588" s="210"/>
      <c r="AE588" s="210"/>
      <c r="AF588" s="210"/>
      <c r="AG588" s="210" t="s">
        <v>172</v>
      </c>
      <c r="AH588" s="210"/>
      <c r="AI588" s="210"/>
      <c r="AJ588" s="210"/>
      <c r="AK588" s="210"/>
      <c r="AL588" s="210"/>
      <c r="AM588" s="210"/>
      <c r="AN588" s="210"/>
      <c r="AO588" s="210"/>
      <c r="AP588" s="210"/>
      <c r="AQ588" s="210"/>
      <c r="AR588" s="210"/>
      <c r="AS588" s="210"/>
      <c r="AT588" s="210"/>
      <c r="AU588" s="210"/>
      <c r="AV588" s="210"/>
      <c r="AW588" s="210"/>
      <c r="AX588" s="210"/>
      <c r="AY588" s="210"/>
      <c r="AZ588" s="210"/>
      <c r="BA588" s="210"/>
      <c r="BB588" s="210"/>
      <c r="BC588" s="210"/>
      <c r="BD588" s="210"/>
      <c r="BE588" s="210"/>
      <c r="BF588" s="210"/>
      <c r="BG588" s="210"/>
      <c r="BH588" s="210"/>
    </row>
    <row r="589" spans="1:60" ht="22.5" outlineLevel="2" x14ac:dyDescent="0.2">
      <c r="A589" s="217"/>
      <c r="B589" s="218"/>
      <c r="C589" s="251" t="s">
        <v>1247</v>
      </c>
      <c r="D589" s="245"/>
      <c r="E589" s="245"/>
      <c r="F589" s="245"/>
      <c r="G589" s="245"/>
      <c r="H589" s="220"/>
      <c r="I589" s="220"/>
      <c r="J589" s="220"/>
      <c r="K589" s="220"/>
      <c r="L589" s="220"/>
      <c r="M589" s="220"/>
      <c r="N589" s="219"/>
      <c r="O589" s="219"/>
      <c r="P589" s="219"/>
      <c r="Q589" s="219"/>
      <c r="R589" s="220"/>
      <c r="S589" s="220"/>
      <c r="T589" s="220"/>
      <c r="U589" s="220"/>
      <c r="V589" s="220"/>
      <c r="W589" s="220"/>
      <c r="X589" s="220"/>
      <c r="Y589" s="220"/>
      <c r="Z589" s="210"/>
      <c r="AA589" s="210"/>
      <c r="AB589" s="210"/>
      <c r="AC589" s="210"/>
      <c r="AD589" s="210"/>
      <c r="AE589" s="210"/>
      <c r="AF589" s="210"/>
      <c r="AG589" s="210" t="s">
        <v>190</v>
      </c>
      <c r="AH589" s="210"/>
      <c r="AI589" s="210"/>
      <c r="AJ589" s="210"/>
      <c r="AK589" s="210"/>
      <c r="AL589" s="210"/>
      <c r="AM589" s="210"/>
      <c r="AN589" s="210"/>
      <c r="AO589" s="210"/>
      <c r="AP589" s="210"/>
      <c r="AQ589" s="210"/>
      <c r="AR589" s="210"/>
      <c r="AS589" s="210"/>
      <c r="AT589" s="210"/>
      <c r="AU589" s="210"/>
      <c r="AV589" s="210"/>
      <c r="AW589" s="210"/>
      <c r="AX589" s="210"/>
      <c r="AY589" s="210"/>
      <c r="AZ589" s="210"/>
      <c r="BA589" s="244" t="str">
        <f>C589</f>
        <v>s popřípadným nutným naložením do dopravního zařízení, s vyprázdněním dopravního zařízení na hromadu nebo do dopravního prostředku, vč. příplatku za každých dalších i započatých 3,5 m výšky nad 3,5 m,</v>
      </c>
      <c r="BB589" s="210"/>
      <c r="BC589" s="210"/>
      <c r="BD589" s="210"/>
      <c r="BE589" s="210"/>
      <c r="BF589" s="210"/>
      <c r="BG589" s="210"/>
      <c r="BH589" s="210"/>
    </row>
    <row r="590" spans="1:60" outlineLevel="2" x14ac:dyDescent="0.2">
      <c r="A590" s="217"/>
      <c r="B590" s="218"/>
      <c r="C590" s="250" t="s">
        <v>1248</v>
      </c>
      <c r="D590" s="224"/>
      <c r="E590" s="225">
        <v>9.0341400000000007</v>
      </c>
      <c r="F590" s="220"/>
      <c r="G590" s="220"/>
      <c r="H590" s="220"/>
      <c r="I590" s="220"/>
      <c r="J590" s="220"/>
      <c r="K590" s="220"/>
      <c r="L590" s="220"/>
      <c r="M590" s="220"/>
      <c r="N590" s="219"/>
      <c r="O590" s="219"/>
      <c r="P590" s="219"/>
      <c r="Q590" s="219"/>
      <c r="R590" s="220"/>
      <c r="S590" s="220"/>
      <c r="T590" s="220"/>
      <c r="U590" s="220"/>
      <c r="V590" s="220"/>
      <c r="W590" s="220"/>
      <c r="X590" s="220"/>
      <c r="Y590" s="220"/>
      <c r="Z590" s="210"/>
      <c r="AA590" s="210"/>
      <c r="AB590" s="210"/>
      <c r="AC590" s="210"/>
      <c r="AD590" s="210"/>
      <c r="AE590" s="210"/>
      <c r="AF590" s="210"/>
      <c r="AG590" s="210" t="s">
        <v>176</v>
      </c>
      <c r="AH590" s="210">
        <v>5</v>
      </c>
      <c r="AI590" s="210"/>
      <c r="AJ590" s="210"/>
      <c r="AK590" s="210"/>
      <c r="AL590" s="210"/>
      <c r="AM590" s="210"/>
      <c r="AN590" s="210"/>
      <c r="AO590" s="210"/>
      <c r="AP590" s="210"/>
      <c r="AQ590" s="210"/>
      <c r="AR590" s="210"/>
      <c r="AS590" s="210"/>
      <c r="AT590" s="210"/>
      <c r="AU590" s="210"/>
      <c r="AV590" s="210"/>
      <c r="AW590" s="210"/>
      <c r="AX590" s="210"/>
      <c r="AY590" s="210"/>
      <c r="AZ590" s="210"/>
      <c r="BA590" s="210"/>
      <c r="BB590" s="210"/>
      <c r="BC590" s="210"/>
      <c r="BD590" s="210"/>
      <c r="BE590" s="210"/>
      <c r="BF590" s="210"/>
      <c r="BG590" s="210"/>
      <c r="BH590" s="210"/>
    </row>
    <row r="591" spans="1:60" outlineLevel="1" x14ac:dyDescent="0.2">
      <c r="A591" s="236">
        <v>190</v>
      </c>
      <c r="B591" s="237" t="s">
        <v>1249</v>
      </c>
      <c r="C591" s="248" t="s">
        <v>1250</v>
      </c>
      <c r="D591" s="238" t="s">
        <v>332</v>
      </c>
      <c r="E591" s="239">
        <v>3.4611200000000002</v>
      </c>
      <c r="F591" s="240"/>
      <c r="G591" s="241">
        <f>ROUND(E591*F591,2)</f>
        <v>0</v>
      </c>
      <c r="H591" s="240"/>
      <c r="I591" s="241">
        <f>ROUND(E591*H591,2)</f>
        <v>0</v>
      </c>
      <c r="J591" s="240"/>
      <c r="K591" s="241">
        <f>ROUND(E591*J591,2)</f>
        <v>0</v>
      </c>
      <c r="L591" s="241">
        <v>21</v>
      </c>
      <c r="M591" s="241">
        <f>G591*(1+L591/100)</f>
        <v>0</v>
      </c>
      <c r="N591" s="239">
        <v>0</v>
      </c>
      <c r="O591" s="239">
        <f>ROUND(E591*N591,2)</f>
        <v>0</v>
      </c>
      <c r="P591" s="239">
        <v>0</v>
      </c>
      <c r="Q591" s="239">
        <f>ROUND(E591*P591,2)</f>
        <v>0</v>
      </c>
      <c r="R591" s="241" t="s">
        <v>495</v>
      </c>
      <c r="S591" s="241" t="s">
        <v>169</v>
      </c>
      <c r="T591" s="242" t="s">
        <v>169</v>
      </c>
      <c r="U591" s="220">
        <v>0</v>
      </c>
      <c r="V591" s="220">
        <f>ROUND(E591*U591,2)</f>
        <v>0</v>
      </c>
      <c r="W591" s="220"/>
      <c r="X591" s="220" t="s">
        <v>170</v>
      </c>
      <c r="Y591" s="220" t="s">
        <v>171</v>
      </c>
      <c r="Z591" s="210"/>
      <c r="AA591" s="210"/>
      <c r="AB591" s="210"/>
      <c r="AC591" s="210"/>
      <c r="AD591" s="210"/>
      <c r="AE591" s="210"/>
      <c r="AF591" s="210"/>
      <c r="AG591" s="210" t="s">
        <v>172</v>
      </c>
      <c r="AH591" s="210"/>
      <c r="AI591" s="210"/>
      <c r="AJ591" s="210"/>
      <c r="AK591" s="210"/>
      <c r="AL591" s="210"/>
      <c r="AM591" s="210"/>
      <c r="AN591" s="210"/>
      <c r="AO591" s="210"/>
      <c r="AP591" s="210"/>
      <c r="AQ591" s="210"/>
      <c r="AR591" s="210"/>
      <c r="AS591" s="210"/>
      <c r="AT591" s="210"/>
      <c r="AU591" s="210"/>
      <c r="AV591" s="210"/>
      <c r="AW591" s="210"/>
      <c r="AX591" s="210"/>
      <c r="AY591" s="210"/>
      <c r="AZ591" s="210"/>
      <c r="BA591" s="210"/>
      <c r="BB591" s="210"/>
      <c r="BC591" s="210"/>
      <c r="BD591" s="210"/>
      <c r="BE591" s="210"/>
      <c r="BF591" s="210"/>
      <c r="BG591" s="210"/>
      <c r="BH591" s="210"/>
    </row>
    <row r="592" spans="1:60" ht="22.5" outlineLevel="2" x14ac:dyDescent="0.2">
      <c r="A592" s="217"/>
      <c r="B592" s="218"/>
      <c r="C592" s="249" t="s">
        <v>1251</v>
      </c>
      <c r="D592" s="243"/>
      <c r="E592" s="243"/>
      <c r="F592" s="243"/>
      <c r="G592" s="243"/>
      <c r="H592" s="220"/>
      <c r="I592" s="220"/>
      <c r="J592" s="220"/>
      <c r="K592" s="220"/>
      <c r="L592" s="220"/>
      <c r="M592" s="220"/>
      <c r="N592" s="219"/>
      <c r="O592" s="219"/>
      <c r="P592" s="219"/>
      <c r="Q592" s="219"/>
      <c r="R592" s="220"/>
      <c r="S592" s="220"/>
      <c r="T592" s="220"/>
      <c r="U592" s="220"/>
      <c r="V592" s="220"/>
      <c r="W592" s="220"/>
      <c r="X592" s="220"/>
      <c r="Y592" s="220"/>
      <c r="Z592" s="210"/>
      <c r="AA592" s="210"/>
      <c r="AB592" s="210"/>
      <c r="AC592" s="210"/>
      <c r="AD592" s="210"/>
      <c r="AE592" s="210"/>
      <c r="AF592" s="210"/>
      <c r="AG592" s="210" t="s">
        <v>174</v>
      </c>
      <c r="AH592" s="210"/>
      <c r="AI592" s="210"/>
      <c r="AJ592" s="210"/>
      <c r="AK592" s="210"/>
      <c r="AL592" s="210"/>
      <c r="AM592" s="210"/>
      <c r="AN592" s="210"/>
      <c r="AO592" s="210"/>
      <c r="AP592" s="210"/>
      <c r="AQ592" s="210"/>
      <c r="AR592" s="210"/>
      <c r="AS592" s="210"/>
      <c r="AT592" s="210"/>
      <c r="AU592" s="210"/>
      <c r="AV592" s="210"/>
      <c r="AW592" s="210"/>
      <c r="AX592" s="210"/>
      <c r="AY592" s="210"/>
      <c r="AZ592" s="210"/>
      <c r="BA592" s="244" t="str">
        <f>C592</f>
        <v>Pro vyjádření výnosu ve prospěch zhotovitele je nutné jednotkovou cenu uvést se záporným znaménkem. (Získaná částka ponižuje náklad stavby.)</v>
      </c>
      <c r="BB592" s="210"/>
      <c r="BC592" s="210"/>
      <c r="BD592" s="210"/>
      <c r="BE592" s="210"/>
      <c r="BF592" s="210"/>
      <c r="BG592" s="210"/>
      <c r="BH592" s="210"/>
    </row>
    <row r="593" spans="1:60" outlineLevel="2" x14ac:dyDescent="0.2">
      <c r="A593" s="217"/>
      <c r="B593" s="218"/>
      <c r="C593" s="250" t="s">
        <v>1252</v>
      </c>
      <c r="D593" s="224"/>
      <c r="E593" s="225">
        <v>2.2499999999999999E-2</v>
      </c>
      <c r="F593" s="220"/>
      <c r="G593" s="220"/>
      <c r="H593" s="220"/>
      <c r="I593" s="220"/>
      <c r="J593" s="220"/>
      <c r="K593" s="220"/>
      <c r="L593" s="220"/>
      <c r="M593" s="220"/>
      <c r="N593" s="219"/>
      <c r="O593" s="219"/>
      <c r="P593" s="219"/>
      <c r="Q593" s="219"/>
      <c r="R593" s="220"/>
      <c r="S593" s="220"/>
      <c r="T593" s="220"/>
      <c r="U593" s="220"/>
      <c r="V593" s="220"/>
      <c r="W593" s="220"/>
      <c r="X593" s="220"/>
      <c r="Y593" s="220"/>
      <c r="Z593" s="210"/>
      <c r="AA593" s="210"/>
      <c r="AB593" s="210"/>
      <c r="AC593" s="210"/>
      <c r="AD593" s="210"/>
      <c r="AE593" s="210"/>
      <c r="AF593" s="210"/>
      <c r="AG593" s="210" t="s">
        <v>176</v>
      </c>
      <c r="AH593" s="210">
        <v>7</v>
      </c>
      <c r="AI593" s="210"/>
      <c r="AJ593" s="210"/>
      <c r="AK593" s="210"/>
      <c r="AL593" s="210"/>
      <c r="AM593" s="210"/>
      <c r="AN593" s="210"/>
      <c r="AO593" s="210"/>
      <c r="AP593" s="210"/>
      <c r="AQ593" s="210"/>
      <c r="AR593" s="210"/>
      <c r="AS593" s="210"/>
      <c r="AT593" s="210"/>
      <c r="AU593" s="210"/>
      <c r="AV593" s="210"/>
      <c r="AW593" s="210"/>
      <c r="AX593" s="210"/>
      <c r="AY593" s="210"/>
      <c r="AZ593" s="210"/>
      <c r="BA593" s="210"/>
      <c r="BB593" s="210"/>
      <c r="BC593" s="210"/>
      <c r="BD593" s="210"/>
      <c r="BE593" s="210"/>
      <c r="BF593" s="210"/>
      <c r="BG593" s="210"/>
      <c r="BH593" s="210"/>
    </row>
    <row r="594" spans="1:60" outlineLevel="3" x14ac:dyDescent="0.2">
      <c r="A594" s="217"/>
      <c r="B594" s="218"/>
      <c r="C594" s="250" t="s">
        <v>1253</v>
      </c>
      <c r="D594" s="224"/>
      <c r="E594" s="225">
        <v>2.1000000000000001E-2</v>
      </c>
      <c r="F594" s="220"/>
      <c r="G594" s="220"/>
      <c r="H594" s="220"/>
      <c r="I594" s="220"/>
      <c r="J594" s="220"/>
      <c r="K594" s="220"/>
      <c r="L594" s="220"/>
      <c r="M594" s="220"/>
      <c r="N594" s="219"/>
      <c r="O594" s="219"/>
      <c r="P594" s="219"/>
      <c r="Q594" s="219"/>
      <c r="R594" s="220"/>
      <c r="S594" s="220"/>
      <c r="T594" s="220"/>
      <c r="U594" s="220"/>
      <c r="V594" s="220"/>
      <c r="W594" s="220"/>
      <c r="X594" s="220"/>
      <c r="Y594" s="220"/>
      <c r="Z594" s="210"/>
      <c r="AA594" s="210"/>
      <c r="AB594" s="210"/>
      <c r="AC594" s="210"/>
      <c r="AD594" s="210"/>
      <c r="AE594" s="210"/>
      <c r="AF594" s="210"/>
      <c r="AG594" s="210" t="s">
        <v>176</v>
      </c>
      <c r="AH594" s="210">
        <v>7</v>
      </c>
      <c r="AI594" s="210"/>
      <c r="AJ594" s="210"/>
      <c r="AK594" s="210"/>
      <c r="AL594" s="210"/>
      <c r="AM594" s="210"/>
      <c r="AN594" s="210"/>
      <c r="AO594" s="210"/>
      <c r="AP594" s="210"/>
      <c r="AQ594" s="210"/>
      <c r="AR594" s="210"/>
      <c r="AS594" s="210"/>
      <c r="AT594" s="210"/>
      <c r="AU594" s="210"/>
      <c r="AV594" s="210"/>
      <c r="AW594" s="210"/>
      <c r="AX594" s="210"/>
      <c r="AY594" s="210"/>
      <c r="AZ594" s="210"/>
      <c r="BA594" s="210"/>
      <c r="BB594" s="210"/>
      <c r="BC594" s="210"/>
      <c r="BD594" s="210"/>
      <c r="BE594" s="210"/>
      <c r="BF594" s="210"/>
      <c r="BG594" s="210"/>
      <c r="BH594" s="210"/>
    </row>
    <row r="595" spans="1:60" outlineLevel="3" x14ac:dyDescent="0.2">
      <c r="A595" s="217"/>
      <c r="B595" s="218"/>
      <c r="C595" s="250" t="s">
        <v>1254</v>
      </c>
      <c r="D595" s="224"/>
      <c r="E595" s="225">
        <v>0.25696000000000002</v>
      </c>
      <c r="F595" s="220"/>
      <c r="G595" s="220"/>
      <c r="H595" s="220"/>
      <c r="I595" s="220"/>
      <c r="J595" s="220"/>
      <c r="K595" s="220"/>
      <c r="L595" s="220"/>
      <c r="M595" s="220"/>
      <c r="N595" s="219"/>
      <c r="O595" s="219"/>
      <c r="P595" s="219"/>
      <c r="Q595" s="219"/>
      <c r="R595" s="220"/>
      <c r="S595" s="220"/>
      <c r="T595" s="220"/>
      <c r="U595" s="220"/>
      <c r="V595" s="220"/>
      <c r="W595" s="220"/>
      <c r="X595" s="220"/>
      <c r="Y595" s="220"/>
      <c r="Z595" s="210"/>
      <c r="AA595" s="210"/>
      <c r="AB595" s="210"/>
      <c r="AC595" s="210"/>
      <c r="AD595" s="210"/>
      <c r="AE595" s="210"/>
      <c r="AF595" s="210"/>
      <c r="AG595" s="210" t="s">
        <v>176</v>
      </c>
      <c r="AH595" s="210">
        <v>7</v>
      </c>
      <c r="AI595" s="210"/>
      <c r="AJ595" s="210"/>
      <c r="AK595" s="210"/>
      <c r="AL595" s="210"/>
      <c r="AM595" s="210"/>
      <c r="AN595" s="210"/>
      <c r="AO595" s="210"/>
      <c r="AP595" s="210"/>
      <c r="AQ595" s="210"/>
      <c r="AR595" s="210"/>
      <c r="AS595" s="210"/>
      <c r="AT595" s="210"/>
      <c r="AU595" s="210"/>
      <c r="AV595" s="210"/>
      <c r="AW595" s="210"/>
      <c r="AX595" s="210"/>
      <c r="AY595" s="210"/>
      <c r="AZ595" s="210"/>
      <c r="BA595" s="210"/>
      <c r="BB595" s="210"/>
      <c r="BC595" s="210"/>
      <c r="BD595" s="210"/>
      <c r="BE595" s="210"/>
      <c r="BF595" s="210"/>
      <c r="BG595" s="210"/>
      <c r="BH595" s="210"/>
    </row>
    <row r="596" spans="1:60" outlineLevel="3" x14ac:dyDescent="0.2">
      <c r="A596" s="217"/>
      <c r="B596" s="218"/>
      <c r="C596" s="250" t="s">
        <v>1255</v>
      </c>
      <c r="D596" s="224"/>
      <c r="E596" s="225">
        <v>0.97196000000000005</v>
      </c>
      <c r="F596" s="220"/>
      <c r="G596" s="220"/>
      <c r="H596" s="220"/>
      <c r="I596" s="220"/>
      <c r="J596" s="220"/>
      <c r="K596" s="220"/>
      <c r="L596" s="220"/>
      <c r="M596" s="220"/>
      <c r="N596" s="219"/>
      <c r="O596" s="219"/>
      <c r="P596" s="219"/>
      <c r="Q596" s="219"/>
      <c r="R596" s="220"/>
      <c r="S596" s="220"/>
      <c r="T596" s="220"/>
      <c r="U596" s="220"/>
      <c r="V596" s="220"/>
      <c r="W596" s="220"/>
      <c r="X596" s="220"/>
      <c r="Y596" s="220"/>
      <c r="Z596" s="210"/>
      <c r="AA596" s="210"/>
      <c r="AB596" s="210"/>
      <c r="AC596" s="210"/>
      <c r="AD596" s="210"/>
      <c r="AE596" s="210"/>
      <c r="AF596" s="210"/>
      <c r="AG596" s="210" t="s">
        <v>176</v>
      </c>
      <c r="AH596" s="210">
        <v>7</v>
      </c>
      <c r="AI596" s="210"/>
      <c r="AJ596" s="210"/>
      <c r="AK596" s="210"/>
      <c r="AL596" s="210"/>
      <c r="AM596" s="210"/>
      <c r="AN596" s="210"/>
      <c r="AO596" s="210"/>
      <c r="AP596" s="210"/>
      <c r="AQ596" s="210"/>
      <c r="AR596" s="210"/>
      <c r="AS596" s="210"/>
      <c r="AT596" s="210"/>
      <c r="AU596" s="210"/>
      <c r="AV596" s="210"/>
      <c r="AW596" s="210"/>
      <c r="AX596" s="210"/>
      <c r="AY596" s="210"/>
      <c r="AZ596" s="210"/>
      <c r="BA596" s="210"/>
      <c r="BB596" s="210"/>
      <c r="BC596" s="210"/>
      <c r="BD596" s="210"/>
      <c r="BE596" s="210"/>
      <c r="BF596" s="210"/>
      <c r="BG596" s="210"/>
      <c r="BH596" s="210"/>
    </row>
    <row r="597" spans="1:60" outlineLevel="3" x14ac:dyDescent="0.2">
      <c r="A597" s="217"/>
      <c r="B597" s="218"/>
      <c r="C597" s="250" t="s">
        <v>1256</v>
      </c>
      <c r="D597" s="224"/>
      <c r="E597" s="225">
        <v>0.99070000000000003</v>
      </c>
      <c r="F597" s="220"/>
      <c r="G597" s="220"/>
      <c r="H597" s="220"/>
      <c r="I597" s="220"/>
      <c r="J597" s="220"/>
      <c r="K597" s="220"/>
      <c r="L597" s="220"/>
      <c r="M597" s="220"/>
      <c r="N597" s="219"/>
      <c r="O597" s="219"/>
      <c r="P597" s="219"/>
      <c r="Q597" s="219"/>
      <c r="R597" s="220"/>
      <c r="S597" s="220"/>
      <c r="T597" s="220"/>
      <c r="U597" s="220"/>
      <c r="V597" s="220"/>
      <c r="W597" s="220"/>
      <c r="X597" s="220"/>
      <c r="Y597" s="220"/>
      <c r="Z597" s="210"/>
      <c r="AA597" s="210"/>
      <c r="AB597" s="210"/>
      <c r="AC597" s="210"/>
      <c r="AD597" s="210"/>
      <c r="AE597" s="210"/>
      <c r="AF597" s="210"/>
      <c r="AG597" s="210" t="s">
        <v>176</v>
      </c>
      <c r="AH597" s="210">
        <v>7</v>
      </c>
      <c r="AI597" s="210"/>
      <c r="AJ597" s="210"/>
      <c r="AK597" s="210"/>
      <c r="AL597" s="210"/>
      <c r="AM597" s="210"/>
      <c r="AN597" s="210"/>
      <c r="AO597" s="210"/>
      <c r="AP597" s="210"/>
      <c r="AQ597" s="210"/>
      <c r="AR597" s="210"/>
      <c r="AS597" s="210"/>
      <c r="AT597" s="210"/>
      <c r="AU597" s="210"/>
      <c r="AV597" s="210"/>
      <c r="AW597" s="210"/>
      <c r="AX597" s="210"/>
      <c r="AY597" s="210"/>
      <c r="AZ597" s="210"/>
      <c r="BA597" s="210"/>
      <c r="BB597" s="210"/>
      <c r="BC597" s="210"/>
      <c r="BD597" s="210"/>
      <c r="BE597" s="210"/>
      <c r="BF597" s="210"/>
      <c r="BG597" s="210"/>
      <c r="BH597" s="210"/>
    </row>
    <row r="598" spans="1:60" outlineLevel="3" x14ac:dyDescent="0.2">
      <c r="A598" s="217"/>
      <c r="B598" s="218"/>
      <c r="C598" s="250" t="s">
        <v>1257</v>
      </c>
      <c r="D598" s="224"/>
      <c r="E598" s="225">
        <v>8.4599999999999995E-2</v>
      </c>
      <c r="F598" s="220"/>
      <c r="G598" s="220"/>
      <c r="H598" s="220"/>
      <c r="I598" s="220"/>
      <c r="J598" s="220"/>
      <c r="K598" s="220"/>
      <c r="L598" s="220"/>
      <c r="M598" s="220"/>
      <c r="N598" s="219"/>
      <c r="O598" s="219"/>
      <c r="P598" s="219"/>
      <c r="Q598" s="219"/>
      <c r="R598" s="220"/>
      <c r="S598" s="220"/>
      <c r="T598" s="220"/>
      <c r="U598" s="220"/>
      <c r="V598" s="220"/>
      <c r="W598" s="220"/>
      <c r="X598" s="220"/>
      <c r="Y598" s="220"/>
      <c r="Z598" s="210"/>
      <c r="AA598" s="210"/>
      <c r="AB598" s="210"/>
      <c r="AC598" s="210"/>
      <c r="AD598" s="210"/>
      <c r="AE598" s="210"/>
      <c r="AF598" s="210"/>
      <c r="AG598" s="210" t="s">
        <v>176</v>
      </c>
      <c r="AH598" s="210">
        <v>7</v>
      </c>
      <c r="AI598" s="210"/>
      <c r="AJ598" s="210"/>
      <c r="AK598" s="210"/>
      <c r="AL598" s="210"/>
      <c r="AM598" s="210"/>
      <c r="AN598" s="210"/>
      <c r="AO598" s="210"/>
      <c r="AP598" s="210"/>
      <c r="AQ598" s="210"/>
      <c r="AR598" s="210"/>
      <c r="AS598" s="210"/>
      <c r="AT598" s="210"/>
      <c r="AU598" s="210"/>
      <c r="AV598" s="210"/>
      <c r="AW598" s="210"/>
      <c r="AX598" s="210"/>
      <c r="AY598" s="210"/>
      <c r="AZ598" s="210"/>
      <c r="BA598" s="210"/>
      <c r="BB598" s="210"/>
      <c r="BC598" s="210"/>
      <c r="BD598" s="210"/>
      <c r="BE598" s="210"/>
      <c r="BF598" s="210"/>
      <c r="BG598" s="210"/>
      <c r="BH598" s="210"/>
    </row>
    <row r="599" spans="1:60" outlineLevel="3" x14ac:dyDescent="0.2">
      <c r="A599" s="217"/>
      <c r="B599" s="218"/>
      <c r="C599" s="250" t="s">
        <v>1258</v>
      </c>
      <c r="D599" s="224"/>
      <c r="E599" s="225">
        <v>8.4000000000000005E-2</v>
      </c>
      <c r="F599" s="220"/>
      <c r="G599" s="220"/>
      <c r="H599" s="220"/>
      <c r="I599" s="220"/>
      <c r="J599" s="220"/>
      <c r="K599" s="220"/>
      <c r="L599" s="220"/>
      <c r="M599" s="220"/>
      <c r="N599" s="219"/>
      <c r="O599" s="219"/>
      <c r="P599" s="219"/>
      <c r="Q599" s="219"/>
      <c r="R599" s="220"/>
      <c r="S599" s="220"/>
      <c r="T599" s="220"/>
      <c r="U599" s="220"/>
      <c r="V599" s="220"/>
      <c r="W599" s="220"/>
      <c r="X599" s="220"/>
      <c r="Y599" s="220"/>
      <c r="Z599" s="210"/>
      <c r="AA599" s="210"/>
      <c r="AB599" s="210"/>
      <c r="AC599" s="210"/>
      <c r="AD599" s="210"/>
      <c r="AE599" s="210"/>
      <c r="AF599" s="210"/>
      <c r="AG599" s="210" t="s">
        <v>176</v>
      </c>
      <c r="AH599" s="210">
        <v>7</v>
      </c>
      <c r="AI599" s="210"/>
      <c r="AJ599" s="210"/>
      <c r="AK599" s="210"/>
      <c r="AL599" s="210"/>
      <c r="AM599" s="210"/>
      <c r="AN599" s="210"/>
      <c r="AO599" s="210"/>
      <c r="AP599" s="210"/>
      <c r="AQ599" s="210"/>
      <c r="AR599" s="210"/>
      <c r="AS599" s="210"/>
      <c r="AT599" s="210"/>
      <c r="AU599" s="210"/>
      <c r="AV599" s="210"/>
      <c r="AW599" s="210"/>
      <c r="AX599" s="210"/>
      <c r="AY599" s="210"/>
      <c r="AZ599" s="210"/>
      <c r="BA599" s="210"/>
      <c r="BB599" s="210"/>
      <c r="BC599" s="210"/>
      <c r="BD599" s="210"/>
      <c r="BE599" s="210"/>
      <c r="BF599" s="210"/>
      <c r="BG599" s="210"/>
      <c r="BH599" s="210"/>
    </row>
    <row r="600" spans="1:60" outlineLevel="3" x14ac:dyDescent="0.2">
      <c r="A600" s="217"/>
      <c r="B600" s="218"/>
      <c r="C600" s="250" t="s">
        <v>1259</v>
      </c>
      <c r="D600" s="224"/>
      <c r="E600" s="225">
        <v>7.8E-2</v>
      </c>
      <c r="F600" s="220"/>
      <c r="G600" s="220"/>
      <c r="H600" s="220"/>
      <c r="I600" s="220"/>
      <c r="J600" s="220"/>
      <c r="K600" s="220"/>
      <c r="L600" s="220"/>
      <c r="M600" s="220"/>
      <c r="N600" s="219"/>
      <c r="O600" s="219"/>
      <c r="P600" s="219"/>
      <c r="Q600" s="219"/>
      <c r="R600" s="220"/>
      <c r="S600" s="220"/>
      <c r="T600" s="220"/>
      <c r="U600" s="220"/>
      <c r="V600" s="220"/>
      <c r="W600" s="220"/>
      <c r="X600" s="220"/>
      <c r="Y600" s="220"/>
      <c r="Z600" s="210"/>
      <c r="AA600" s="210"/>
      <c r="AB600" s="210"/>
      <c r="AC600" s="210"/>
      <c r="AD600" s="210"/>
      <c r="AE600" s="210"/>
      <c r="AF600" s="210"/>
      <c r="AG600" s="210" t="s">
        <v>176</v>
      </c>
      <c r="AH600" s="210">
        <v>7</v>
      </c>
      <c r="AI600" s="210"/>
      <c r="AJ600" s="210"/>
      <c r="AK600" s="210"/>
      <c r="AL600" s="210"/>
      <c r="AM600" s="210"/>
      <c r="AN600" s="210"/>
      <c r="AO600" s="210"/>
      <c r="AP600" s="210"/>
      <c r="AQ600" s="210"/>
      <c r="AR600" s="210"/>
      <c r="AS600" s="210"/>
      <c r="AT600" s="210"/>
      <c r="AU600" s="210"/>
      <c r="AV600" s="210"/>
      <c r="AW600" s="210"/>
      <c r="AX600" s="210"/>
      <c r="AY600" s="210"/>
      <c r="AZ600" s="210"/>
      <c r="BA600" s="210"/>
      <c r="BB600" s="210"/>
      <c r="BC600" s="210"/>
      <c r="BD600" s="210"/>
      <c r="BE600" s="210"/>
      <c r="BF600" s="210"/>
      <c r="BG600" s="210"/>
      <c r="BH600" s="210"/>
    </row>
    <row r="601" spans="1:60" outlineLevel="3" x14ac:dyDescent="0.2">
      <c r="A601" s="217"/>
      <c r="B601" s="218"/>
      <c r="C601" s="250" t="s">
        <v>1260</v>
      </c>
      <c r="D601" s="224"/>
      <c r="E601" s="225">
        <v>0.17499999999999999</v>
      </c>
      <c r="F601" s="220"/>
      <c r="G601" s="220"/>
      <c r="H601" s="220"/>
      <c r="I601" s="220"/>
      <c r="J601" s="220"/>
      <c r="K601" s="220"/>
      <c r="L601" s="220"/>
      <c r="M601" s="220"/>
      <c r="N601" s="219"/>
      <c r="O601" s="219"/>
      <c r="P601" s="219"/>
      <c r="Q601" s="219"/>
      <c r="R601" s="220"/>
      <c r="S601" s="220"/>
      <c r="T601" s="220"/>
      <c r="U601" s="220"/>
      <c r="V601" s="220"/>
      <c r="W601" s="220"/>
      <c r="X601" s="220"/>
      <c r="Y601" s="220"/>
      <c r="Z601" s="210"/>
      <c r="AA601" s="210"/>
      <c r="AB601" s="210"/>
      <c r="AC601" s="210"/>
      <c r="AD601" s="210"/>
      <c r="AE601" s="210"/>
      <c r="AF601" s="210"/>
      <c r="AG601" s="210" t="s">
        <v>176</v>
      </c>
      <c r="AH601" s="210">
        <v>7</v>
      </c>
      <c r="AI601" s="210"/>
      <c r="AJ601" s="210"/>
      <c r="AK601" s="210"/>
      <c r="AL601" s="210"/>
      <c r="AM601" s="210"/>
      <c r="AN601" s="210"/>
      <c r="AO601" s="210"/>
      <c r="AP601" s="210"/>
      <c r="AQ601" s="210"/>
      <c r="AR601" s="210"/>
      <c r="AS601" s="210"/>
      <c r="AT601" s="210"/>
      <c r="AU601" s="210"/>
      <c r="AV601" s="210"/>
      <c r="AW601" s="210"/>
      <c r="AX601" s="210"/>
      <c r="AY601" s="210"/>
      <c r="AZ601" s="210"/>
      <c r="BA601" s="210"/>
      <c r="BB601" s="210"/>
      <c r="BC601" s="210"/>
      <c r="BD601" s="210"/>
      <c r="BE601" s="210"/>
      <c r="BF601" s="210"/>
      <c r="BG601" s="210"/>
      <c r="BH601" s="210"/>
    </row>
    <row r="602" spans="1:60" outlineLevel="3" x14ac:dyDescent="0.2">
      <c r="A602" s="217"/>
      <c r="B602" s="218"/>
      <c r="C602" s="250" t="s">
        <v>1261</v>
      </c>
      <c r="D602" s="224"/>
      <c r="E602" s="225">
        <v>5.3999999999999999E-2</v>
      </c>
      <c r="F602" s="220"/>
      <c r="G602" s="220"/>
      <c r="H602" s="220"/>
      <c r="I602" s="220"/>
      <c r="J602" s="220"/>
      <c r="K602" s="220"/>
      <c r="L602" s="220"/>
      <c r="M602" s="220"/>
      <c r="N602" s="219"/>
      <c r="O602" s="219"/>
      <c r="P602" s="219"/>
      <c r="Q602" s="219"/>
      <c r="R602" s="220"/>
      <c r="S602" s="220"/>
      <c r="T602" s="220"/>
      <c r="U602" s="220"/>
      <c r="V602" s="220"/>
      <c r="W602" s="220"/>
      <c r="X602" s="220"/>
      <c r="Y602" s="220"/>
      <c r="Z602" s="210"/>
      <c r="AA602" s="210"/>
      <c r="AB602" s="210"/>
      <c r="AC602" s="210"/>
      <c r="AD602" s="210"/>
      <c r="AE602" s="210"/>
      <c r="AF602" s="210"/>
      <c r="AG602" s="210" t="s">
        <v>176</v>
      </c>
      <c r="AH602" s="210">
        <v>7</v>
      </c>
      <c r="AI602" s="210"/>
      <c r="AJ602" s="210"/>
      <c r="AK602" s="210"/>
      <c r="AL602" s="210"/>
      <c r="AM602" s="210"/>
      <c r="AN602" s="210"/>
      <c r="AO602" s="210"/>
      <c r="AP602" s="210"/>
      <c r="AQ602" s="210"/>
      <c r="AR602" s="210"/>
      <c r="AS602" s="210"/>
      <c r="AT602" s="210"/>
      <c r="AU602" s="210"/>
      <c r="AV602" s="210"/>
      <c r="AW602" s="210"/>
      <c r="AX602" s="210"/>
      <c r="AY602" s="210"/>
      <c r="AZ602" s="210"/>
      <c r="BA602" s="210"/>
      <c r="BB602" s="210"/>
      <c r="BC602" s="210"/>
      <c r="BD602" s="210"/>
      <c r="BE602" s="210"/>
      <c r="BF602" s="210"/>
      <c r="BG602" s="210"/>
      <c r="BH602" s="210"/>
    </row>
    <row r="603" spans="1:60" outlineLevel="3" x14ac:dyDescent="0.2">
      <c r="A603" s="217"/>
      <c r="B603" s="218"/>
      <c r="C603" s="250" t="s">
        <v>1262</v>
      </c>
      <c r="D603" s="224"/>
      <c r="E603" s="225">
        <v>1.6199999999999999E-2</v>
      </c>
      <c r="F603" s="220"/>
      <c r="G603" s="220"/>
      <c r="H603" s="220"/>
      <c r="I603" s="220"/>
      <c r="J603" s="220"/>
      <c r="K603" s="220"/>
      <c r="L603" s="220"/>
      <c r="M603" s="220"/>
      <c r="N603" s="219"/>
      <c r="O603" s="219"/>
      <c r="P603" s="219"/>
      <c r="Q603" s="219"/>
      <c r="R603" s="220"/>
      <c r="S603" s="220"/>
      <c r="T603" s="220"/>
      <c r="U603" s="220"/>
      <c r="V603" s="220"/>
      <c r="W603" s="220"/>
      <c r="X603" s="220"/>
      <c r="Y603" s="220"/>
      <c r="Z603" s="210"/>
      <c r="AA603" s="210"/>
      <c r="AB603" s="210"/>
      <c r="AC603" s="210"/>
      <c r="AD603" s="210"/>
      <c r="AE603" s="210"/>
      <c r="AF603" s="210"/>
      <c r="AG603" s="210" t="s">
        <v>176</v>
      </c>
      <c r="AH603" s="210">
        <v>7</v>
      </c>
      <c r="AI603" s="210"/>
      <c r="AJ603" s="210"/>
      <c r="AK603" s="210"/>
      <c r="AL603" s="210"/>
      <c r="AM603" s="210"/>
      <c r="AN603" s="210"/>
      <c r="AO603" s="210"/>
      <c r="AP603" s="210"/>
      <c r="AQ603" s="210"/>
      <c r="AR603" s="210"/>
      <c r="AS603" s="210"/>
      <c r="AT603" s="210"/>
      <c r="AU603" s="210"/>
      <c r="AV603" s="210"/>
      <c r="AW603" s="210"/>
      <c r="AX603" s="210"/>
      <c r="AY603" s="210"/>
      <c r="AZ603" s="210"/>
      <c r="BA603" s="210"/>
      <c r="BB603" s="210"/>
      <c r="BC603" s="210"/>
      <c r="BD603" s="210"/>
      <c r="BE603" s="210"/>
      <c r="BF603" s="210"/>
      <c r="BG603" s="210"/>
      <c r="BH603" s="210"/>
    </row>
    <row r="604" spans="1:60" outlineLevel="3" x14ac:dyDescent="0.2">
      <c r="A604" s="217"/>
      <c r="B604" s="218"/>
      <c r="C604" s="250" t="s">
        <v>1263</v>
      </c>
      <c r="D604" s="224"/>
      <c r="E604" s="225">
        <v>0.13650000000000001</v>
      </c>
      <c r="F604" s="220"/>
      <c r="G604" s="220"/>
      <c r="H604" s="220"/>
      <c r="I604" s="220"/>
      <c r="J604" s="220"/>
      <c r="K604" s="220"/>
      <c r="L604" s="220"/>
      <c r="M604" s="220"/>
      <c r="N604" s="219"/>
      <c r="O604" s="219"/>
      <c r="P604" s="219"/>
      <c r="Q604" s="219"/>
      <c r="R604" s="220"/>
      <c r="S604" s="220"/>
      <c r="T604" s="220"/>
      <c r="U604" s="220"/>
      <c r="V604" s="220"/>
      <c r="W604" s="220"/>
      <c r="X604" s="220"/>
      <c r="Y604" s="220"/>
      <c r="Z604" s="210"/>
      <c r="AA604" s="210"/>
      <c r="AB604" s="210"/>
      <c r="AC604" s="210"/>
      <c r="AD604" s="210"/>
      <c r="AE604" s="210"/>
      <c r="AF604" s="210"/>
      <c r="AG604" s="210" t="s">
        <v>176</v>
      </c>
      <c r="AH604" s="210">
        <v>7</v>
      </c>
      <c r="AI604" s="210"/>
      <c r="AJ604" s="210"/>
      <c r="AK604" s="210"/>
      <c r="AL604" s="210"/>
      <c r="AM604" s="210"/>
      <c r="AN604" s="210"/>
      <c r="AO604" s="210"/>
      <c r="AP604" s="210"/>
      <c r="AQ604" s="210"/>
      <c r="AR604" s="210"/>
      <c r="AS604" s="210"/>
      <c r="AT604" s="210"/>
      <c r="AU604" s="210"/>
      <c r="AV604" s="210"/>
      <c r="AW604" s="210"/>
      <c r="AX604" s="210"/>
      <c r="AY604" s="210"/>
      <c r="AZ604" s="210"/>
      <c r="BA604" s="210"/>
      <c r="BB604" s="210"/>
      <c r="BC604" s="210"/>
      <c r="BD604" s="210"/>
      <c r="BE604" s="210"/>
      <c r="BF604" s="210"/>
      <c r="BG604" s="210"/>
      <c r="BH604" s="210"/>
    </row>
    <row r="605" spans="1:60" outlineLevel="3" x14ac:dyDescent="0.2">
      <c r="A605" s="217"/>
      <c r="B605" s="218"/>
      <c r="C605" s="250" t="s">
        <v>1264</v>
      </c>
      <c r="D605" s="224"/>
      <c r="E605" s="225">
        <v>0.56969999999999998</v>
      </c>
      <c r="F605" s="220"/>
      <c r="G605" s="220"/>
      <c r="H605" s="220"/>
      <c r="I605" s="220"/>
      <c r="J605" s="220"/>
      <c r="K605" s="220"/>
      <c r="L605" s="220"/>
      <c r="M605" s="220"/>
      <c r="N605" s="219"/>
      <c r="O605" s="219"/>
      <c r="P605" s="219"/>
      <c r="Q605" s="219"/>
      <c r="R605" s="220"/>
      <c r="S605" s="220"/>
      <c r="T605" s="220"/>
      <c r="U605" s="220"/>
      <c r="V605" s="220"/>
      <c r="W605" s="220"/>
      <c r="X605" s="220"/>
      <c r="Y605" s="220"/>
      <c r="Z605" s="210"/>
      <c r="AA605" s="210"/>
      <c r="AB605" s="210"/>
      <c r="AC605" s="210"/>
      <c r="AD605" s="210"/>
      <c r="AE605" s="210"/>
      <c r="AF605" s="210"/>
      <c r="AG605" s="210" t="s">
        <v>176</v>
      </c>
      <c r="AH605" s="210">
        <v>7</v>
      </c>
      <c r="AI605" s="210"/>
      <c r="AJ605" s="210"/>
      <c r="AK605" s="210"/>
      <c r="AL605" s="210"/>
      <c r="AM605" s="210"/>
      <c r="AN605" s="210"/>
      <c r="AO605" s="210"/>
      <c r="AP605" s="210"/>
      <c r="AQ605" s="210"/>
      <c r="AR605" s="210"/>
      <c r="AS605" s="210"/>
      <c r="AT605" s="210"/>
      <c r="AU605" s="210"/>
      <c r="AV605" s="210"/>
      <c r="AW605" s="210"/>
      <c r="AX605" s="210"/>
      <c r="AY605" s="210"/>
      <c r="AZ605" s="210"/>
      <c r="BA605" s="210"/>
      <c r="BB605" s="210"/>
      <c r="BC605" s="210"/>
      <c r="BD605" s="210"/>
      <c r="BE605" s="210"/>
      <c r="BF605" s="210"/>
      <c r="BG605" s="210"/>
      <c r="BH605" s="210"/>
    </row>
    <row r="606" spans="1:60" outlineLevel="1" x14ac:dyDescent="0.2">
      <c r="A606" s="236">
        <v>191</v>
      </c>
      <c r="B606" s="237" t="s">
        <v>630</v>
      </c>
      <c r="C606" s="248" t="s">
        <v>631</v>
      </c>
      <c r="D606" s="238" t="s">
        <v>332</v>
      </c>
      <c r="E606" s="239">
        <v>9.0341400000000007</v>
      </c>
      <c r="F606" s="240"/>
      <c r="G606" s="241">
        <f>ROUND(E606*F606,2)</f>
        <v>0</v>
      </c>
      <c r="H606" s="240"/>
      <c r="I606" s="241">
        <f>ROUND(E606*H606,2)</f>
        <v>0</v>
      </c>
      <c r="J606" s="240"/>
      <c r="K606" s="241">
        <f>ROUND(E606*J606,2)</f>
        <v>0</v>
      </c>
      <c r="L606" s="241">
        <v>21</v>
      </c>
      <c r="M606" s="241">
        <f>G606*(1+L606/100)</f>
        <v>0</v>
      </c>
      <c r="N606" s="239">
        <v>0</v>
      </c>
      <c r="O606" s="239">
        <f>ROUND(E606*N606,2)</f>
        <v>0</v>
      </c>
      <c r="P606" s="239">
        <v>0</v>
      </c>
      <c r="Q606" s="239">
        <f>ROUND(E606*P606,2)</f>
        <v>0</v>
      </c>
      <c r="R606" s="241" t="s">
        <v>495</v>
      </c>
      <c r="S606" s="241" t="s">
        <v>169</v>
      </c>
      <c r="T606" s="242" t="s">
        <v>169</v>
      </c>
      <c r="U606" s="220">
        <v>0.94199999999999995</v>
      </c>
      <c r="V606" s="220">
        <f>ROUND(E606*U606,2)</f>
        <v>8.51</v>
      </c>
      <c r="W606" s="220"/>
      <c r="X606" s="220" t="s">
        <v>170</v>
      </c>
      <c r="Y606" s="220" t="s">
        <v>171</v>
      </c>
      <c r="Z606" s="210"/>
      <c r="AA606" s="210"/>
      <c r="AB606" s="210"/>
      <c r="AC606" s="210"/>
      <c r="AD606" s="210"/>
      <c r="AE606" s="210"/>
      <c r="AF606" s="210"/>
      <c r="AG606" s="210" t="s">
        <v>172</v>
      </c>
      <c r="AH606" s="210"/>
      <c r="AI606" s="210"/>
      <c r="AJ606" s="210"/>
      <c r="AK606" s="210"/>
      <c r="AL606" s="210"/>
      <c r="AM606" s="210"/>
      <c r="AN606" s="210"/>
      <c r="AO606" s="210"/>
      <c r="AP606" s="210"/>
      <c r="AQ606" s="210"/>
      <c r="AR606" s="210"/>
      <c r="AS606" s="210"/>
      <c r="AT606" s="210"/>
      <c r="AU606" s="210"/>
      <c r="AV606" s="210"/>
      <c r="AW606" s="210"/>
      <c r="AX606" s="210"/>
      <c r="AY606" s="210"/>
      <c r="AZ606" s="210"/>
      <c r="BA606" s="210"/>
      <c r="BB606" s="210"/>
      <c r="BC606" s="210"/>
      <c r="BD606" s="210"/>
      <c r="BE606" s="210"/>
      <c r="BF606" s="210"/>
      <c r="BG606" s="210"/>
      <c r="BH606" s="210"/>
    </row>
    <row r="607" spans="1:60" outlineLevel="2" x14ac:dyDescent="0.2">
      <c r="A607" s="217"/>
      <c r="B607" s="218"/>
      <c r="C607" s="250" t="s">
        <v>1248</v>
      </c>
      <c r="D607" s="224"/>
      <c r="E607" s="225">
        <v>9.0341400000000007</v>
      </c>
      <c r="F607" s="220"/>
      <c r="G607" s="220"/>
      <c r="H607" s="220"/>
      <c r="I607" s="220"/>
      <c r="J607" s="220"/>
      <c r="K607" s="220"/>
      <c r="L607" s="220"/>
      <c r="M607" s="220"/>
      <c r="N607" s="219"/>
      <c r="O607" s="219"/>
      <c r="P607" s="219"/>
      <c r="Q607" s="219"/>
      <c r="R607" s="220"/>
      <c r="S607" s="220"/>
      <c r="T607" s="220"/>
      <c r="U607" s="220"/>
      <c r="V607" s="220"/>
      <c r="W607" s="220"/>
      <c r="X607" s="220"/>
      <c r="Y607" s="220"/>
      <c r="Z607" s="210"/>
      <c r="AA607" s="210"/>
      <c r="AB607" s="210"/>
      <c r="AC607" s="210"/>
      <c r="AD607" s="210"/>
      <c r="AE607" s="210"/>
      <c r="AF607" s="210"/>
      <c r="AG607" s="210" t="s">
        <v>176</v>
      </c>
      <c r="AH607" s="210">
        <v>5</v>
      </c>
      <c r="AI607" s="210"/>
      <c r="AJ607" s="210"/>
      <c r="AK607" s="210"/>
      <c r="AL607" s="210"/>
      <c r="AM607" s="210"/>
      <c r="AN607" s="210"/>
      <c r="AO607" s="210"/>
      <c r="AP607" s="210"/>
      <c r="AQ607" s="210"/>
      <c r="AR607" s="210"/>
      <c r="AS607" s="210"/>
      <c r="AT607" s="210"/>
      <c r="AU607" s="210"/>
      <c r="AV607" s="210"/>
      <c r="AW607" s="210"/>
      <c r="AX607" s="210"/>
      <c r="AY607" s="210"/>
      <c r="AZ607" s="210"/>
      <c r="BA607" s="210"/>
      <c r="BB607" s="210"/>
      <c r="BC607" s="210"/>
      <c r="BD607" s="210"/>
      <c r="BE607" s="210"/>
      <c r="BF607" s="210"/>
      <c r="BG607" s="210"/>
      <c r="BH607" s="210"/>
    </row>
    <row r="608" spans="1:60" outlineLevel="1" x14ac:dyDescent="0.2">
      <c r="A608" s="236">
        <v>192</v>
      </c>
      <c r="B608" s="237" t="s">
        <v>1265</v>
      </c>
      <c r="C608" s="248" t="s">
        <v>1266</v>
      </c>
      <c r="D608" s="238" t="s">
        <v>332</v>
      </c>
      <c r="E608" s="239">
        <v>9.0341400000000007</v>
      </c>
      <c r="F608" s="240"/>
      <c r="G608" s="241">
        <f>ROUND(E608*F608,2)</f>
        <v>0</v>
      </c>
      <c r="H608" s="240"/>
      <c r="I608" s="241">
        <f>ROUND(E608*H608,2)</f>
        <v>0</v>
      </c>
      <c r="J608" s="240"/>
      <c r="K608" s="241">
        <f>ROUND(E608*J608,2)</f>
        <v>0</v>
      </c>
      <c r="L608" s="241">
        <v>21</v>
      </c>
      <c r="M608" s="241">
        <f>G608*(1+L608/100)</f>
        <v>0</v>
      </c>
      <c r="N608" s="239">
        <v>0</v>
      </c>
      <c r="O608" s="239">
        <f>ROUND(E608*N608,2)</f>
        <v>0</v>
      </c>
      <c r="P608" s="239">
        <v>0</v>
      </c>
      <c r="Q608" s="239">
        <f>ROUND(E608*P608,2)</f>
        <v>0</v>
      </c>
      <c r="R608" s="241" t="s">
        <v>495</v>
      </c>
      <c r="S608" s="241" t="s">
        <v>169</v>
      </c>
      <c r="T608" s="242" t="s">
        <v>169</v>
      </c>
      <c r="U608" s="220">
        <v>0</v>
      </c>
      <c r="V608" s="220">
        <f>ROUND(E608*U608,2)</f>
        <v>0</v>
      </c>
      <c r="W608" s="220"/>
      <c r="X608" s="220" t="s">
        <v>170</v>
      </c>
      <c r="Y608" s="220" t="s">
        <v>171</v>
      </c>
      <c r="Z608" s="210"/>
      <c r="AA608" s="210"/>
      <c r="AB608" s="210"/>
      <c r="AC608" s="210"/>
      <c r="AD608" s="210"/>
      <c r="AE608" s="210"/>
      <c r="AF608" s="210"/>
      <c r="AG608" s="210" t="s">
        <v>172</v>
      </c>
      <c r="AH608" s="210"/>
      <c r="AI608" s="210"/>
      <c r="AJ608" s="210"/>
      <c r="AK608" s="210"/>
      <c r="AL608" s="210"/>
      <c r="AM608" s="210"/>
      <c r="AN608" s="210"/>
      <c r="AO608" s="210"/>
      <c r="AP608" s="210"/>
      <c r="AQ608" s="210"/>
      <c r="AR608" s="210"/>
      <c r="AS608" s="210"/>
      <c r="AT608" s="210"/>
      <c r="AU608" s="210"/>
      <c r="AV608" s="210"/>
      <c r="AW608" s="210"/>
      <c r="AX608" s="210"/>
      <c r="AY608" s="210"/>
      <c r="AZ608" s="210"/>
      <c r="BA608" s="210"/>
      <c r="BB608" s="210"/>
      <c r="BC608" s="210"/>
      <c r="BD608" s="210"/>
      <c r="BE608" s="210"/>
      <c r="BF608" s="210"/>
      <c r="BG608" s="210"/>
      <c r="BH608" s="210"/>
    </row>
    <row r="609" spans="1:60" outlineLevel="2" x14ac:dyDescent="0.2">
      <c r="A609" s="217"/>
      <c r="B609" s="218"/>
      <c r="C609" s="250" t="s">
        <v>1248</v>
      </c>
      <c r="D609" s="224"/>
      <c r="E609" s="225">
        <v>9.0341400000000007</v>
      </c>
      <c r="F609" s="220"/>
      <c r="G609" s="220"/>
      <c r="H609" s="220"/>
      <c r="I609" s="220"/>
      <c r="J609" s="220"/>
      <c r="K609" s="220"/>
      <c r="L609" s="220"/>
      <c r="M609" s="220"/>
      <c r="N609" s="219"/>
      <c r="O609" s="219"/>
      <c r="P609" s="219"/>
      <c r="Q609" s="219"/>
      <c r="R609" s="220"/>
      <c r="S609" s="220"/>
      <c r="T609" s="220"/>
      <c r="U609" s="220"/>
      <c r="V609" s="220"/>
      <c r="W609" s="220"/>
      <c r="X609" s="220"/>
      <c r="Y609" s="220"/>
      <c r="Z609" s="210"/>
      <c r="AA609" s="210"/>
      <c r="AB609" s="210"/>
      <c r="AC609" s="210"/>
      <c r="AD609" s="210"/>
      <c r="AE609" s="210"/>
      <c r="AF609" s="210"/>
      <c r="AG609" s="210" t="s">
        <v>176</v>
      </c>
      <c r="AH609" s="210">
        <v>5</v>
      </c>
      <c r="AI609" s="210"/>
      <c r="AJ609" s="210"/>
      <c r="AK609" s="210"/>
      <c r="AL609" s="210"/>
      <c r="AM609" s="210"/>
      <c r="AN609" s="210"/>
      <c r="AO609" s="210"/>
      <c r="AP609" s="210"/>
      <c r="AQ609" s="210"/>
      <c r="AR609" s="210"/>
      <c r="AS609" s="210"/>
      <c r="AT609" s="210"/>
      <c r="AU609" s="210"/>
      <c r="AV609" s="210"/>
      <c r="AW609" s="210"/>
      <c r="AX609" s="210"/>
      <c r="AY609" s="210"/>
      <c r="AZ609" s="210"/>
      <c r="BA609" s="210"/>
      <c r="BB609" s="210"/>
      <c r="BC609" s="210"/>
      <c r="BD609" s="210"/>
      <c r="BE609" s="210"/>
      <c r="BF609" s="210"/>
      <c r="BG609" s="210"/>
      <c r="BH609" s="210"/>
    </row>
    <row r="610" spans="1:60" outlineLevel="1" x14ac:dyDescent="0.2">
      <c r="A610" s="236">
        <v>193</v>
      </c>
      <c r="B610" s="237" t="s">
        <v>633</v>
      </c>
      <c r="C610" s="248" t="s">
        <v>634</v>
      </c>
      <c r="D610" s="238" t="s">
        <v>332</v>
      </c>
      <c r="E610" s="239">
        <v>9.0341400000000007</v>
      </c>
      <c r="F610" s="240"/>
      <c r="G610" s="241">
        <f>ROUND(E610*F610,2)</f>
        <v>0</v>
      </c>
      <c r="H610" s="240"/>
      <c r="I610" s="241">
        <f>ROUND(E610*H610,2)</f>
        <v>0</v>
      </c>
      <c r="J610" s="240"/>
      <c r="K610" s="241">
        <f>ROUND(E610*J610,2)</f>
        <v>0</v>
      </c>
      <c r="L610" s="241">
        <v>21</v>
      </c>
      <c r="M610" s="241">
        <f>G610*(1+L610/100)</f>
        <v>0</v>
      </c>
      <c r="N610" s="239">
        <v>0</v>
      </c>
      <c r="O610" s="239">
        <f>ROUND(E610*N610,2)</f>
        <v>0</v>
      </c>
      <c r="P610" s="239">
        <v>0</v>
      </c>
      <c r="Q610" s="239">
        <f>ROUND(E610*P610,2)</f>
        <v>0</v>
      </c>
      <c r="R610" s="241" t="s">
        <v>538</v>
      </c>
      <c r="S610" s="241" t="s">
        <v>169</v>
      </c>
      <c r="T610" s="242" t="s">
        <v>169</v>
      </c>
      <c r="U610" s="220">
        <v>4.2000000000000003E-2</v>
      </c>
      <c r="V610" s="220">
        <f>ROUND(E610*U610,2)</f>
        <v>0.38</v>
      </c>
      <c r="W610" s="220"/>
      <c r="X610" s="220" t="s">
        <v>170</v>
      </c>
      <c r="Y610" s="220" t="s">
        <v>171</v>
      </c>
      <c r="Z610" s="210"/>
      <c r="AA610" s="210"/>
      <c r="AB610" s="210"/>
      <c r="AC610" s="210"/>
      <c r="AD610" s="210"/>
      <c r="AE610" s="210"/>
      <c r="AF610" s="210"/>
      <c r="AG610" s="210" t="s">
        <v>172</v>
      </c>
      <c r="AH610" s="210"/>
      <c r="AI610" s="210"/>
      <c r="AJ610" s="210"/>
      <c r="AK610" s="210"/>
      <c r="AL610" s="210"/>
      <c r="AM610" s="210"/>
      <c r="AN610" s="210"/>
      <c r="AO610" s="210"/>
      <c r="AP610" s="210"/>
      <c r="AQ610" s="210"/>
      <c r="AR610" s="210"/>
      <c r="AS610" s="210"/>
      <c r="AT610" s="210"/>
      <c r="AU610" s="210"/>
      <c r="AV610" s="210"/>
      <c r="AW610" s="210"/>
      <c r="AX610" s="210"/>
      <c r="AY610" s="210"/>
      <c r="AZ610" s="210"/>
      <c r="BA610" s="210"/>
      <c r="BB610" s="210"/>
      <c r="BC610" s="210"/>
      <c r="BD610" s="210"/>
      <c r="BE610" s="210"/>
      <c r="BF610" s="210"/>
      <c r="BG610" s="210"/>
      <c r="BH610" s="210"/>
    </row>
    <row r="611" spans="1:60" outlineLevel="2" x14ac:dyDescent="0.2">
      <c r="A611" s="217"/>
      <c r="B611" s="218"/>
      <c r="C611" s="251" t="s">
        <v>635</v>
      </c>
      <c r="D611" s="245"/>
      <c r="E611" s="245"/>
      <c r="F611" s="245"/>
      <c r="G611" s="245"/>
      <c r="H611" s="220"/>
      <c r="I611" s="220"/>
      <c r="J611" s="220"/>
      <c r="K611" s="220"/>
      <c r="L611" s="220"/>
      <c r="M611" s="220"/>
      <c r="N611" s="219"/>
      <c r="O611" s="219"/>
      <c r="P611" s="219"/>
      <c r="Q611" s="219"/>
      <c r="R611" s="220"/>
      <c r="S611" s="220"/>
      <c r="T611" s="220"/>
      <c r="U611" s="220"/>
      <c r="V611" s="220"/>
      <c r="W611" s="220"/>
      <c r="X611" s="220"/>
      <c r="Y611" s="220"/>
      <c r="Z611" s="210"/>
      <c r="AA611" s="210"/>
      <c r="AB611" s="210"/>
      <c r="AC611" s="210"/>
      <c r="AD611" s="210"/>
      <c r="AE611" s="210"/>
      <c r="AF611" s="210"/>
      <c r="AG611" s="210" t="s">
        <v>190</v>
      </c>
      <c r="AH611" s="210"/>
      <c r="AI611" s="210"/>
      <c r="AJ611" s="210"/>
      <c r="AK611" s="210"/>
      <c r="AL611" s="210"/>
      <c r="AM611" s="210"/>
      <c r="AN611" s="210"/>
      <c r="AO611" s="210"/>
      <c r="AP611" s="210"/>
      <c r="AQ611" s="210"/>
      <c r="AR611" s="210"/>
      <c r="AS611" s="210"/>
      <c r="AT611" s="210"/>
      <c r="AU611" s="210"/>
      <c r="AV611" s="210"/>
      <c r="AW611" s="210"/>
      <c r="AX611" s="210"/>
      <c r="AY611" s="210"/>
      <c r="AZ611" s="210"/>
      <c r="BA611" s="210"/>
      <c r="BB611" s="210"/>
      <c r="BC611" s="210"/>
      <c r="BD611" s="210"/>
      <c r="BE611" s="210"/>
      <c r="BF611" s="210"/>
      <c r="BG611" s="210"/>
      <c r="BH611" s="210"/>
    </row>
    <row r="612" spans="1:60" outlineLevel="2" x14ac:dyDescent="0.2">
      <c r="A612" s="217"/>
      <c r="B612" s="218"/>
      <c r="C612" s="250" t="s">
        <v>1248</v>
      </c>
      <c r="D612" s="224"/>
      <c r="E612" s="225">
        <v>9.0341400000000007</v>
      </c>
      <c r="F612" s="220"/>
      <c r="G612" s="220"/>
      <c r="H612" s="220"/>
      <c r="I612" s="220"/>
      <c r="J612" s="220"/>
      <c r="K612" s="220"/>
      <c r="L612" s="220"/>
      <c r="M612" s="220"/>
      <c r="N612" s="219"/>
      <c r="O612" s="219"/>
      <c r="P612" s="219"/>
      <c r="Q612" s="219"/>
      <c r="R612" s="220"/>
      <c r="S612" s="220"/>
      <c r="T612" s="220"/>
      <c r="U612" s="220"/>
      <c r="V612" s="220"/>
      <c r="W612" s="220"/>
      <c r="X612" s="220"/>
      <c r="Y612" s="220"/>
      <c r="Z612" s="210"/>
      <c r="AA612" s="210"/>
      <c r="AB612" s="210"/>
      <c r="AC612" s="210"/>
      <c r="AD612" s="210"/>
      <c r="AE612" s="210"/>
      <c r="AF612" s="210"/>
      <c r="AG612" s="210" t="s">
        <v>176</v>
      </c>
      <c r="AH612" s="210">
        <v>5</v>
      </c>
      <c r="AI612" s="210"/>
      <c r="AJ612" s="210"/>
      <c r="AK612" s="210"/>
      <c r="AL612" s="210"/>
      <c r="AM612" s="210"/>
      <c r="AN612" s="210"/>
      <c r="AO612" s="210"/>
      <c r="AP612" s="210"/>
      <c r="AQ612" s="210"/>
      <c r="AR612" s="210"/>
      <c r="AS612" s="210"/>
      <c r="AT612" s="210"/>
      <c r="AU612" s="210"/>
      <c r="AV612" s="210"/>
      <c r="AW612" s="210"/>
      <c r="AX612" s="210"/>
      <c r="AY612" s="210"/>
      <c r="AZ612" s="210"/>
      <c r="BA612" s="210"/>
      <c r="BB612" s="210"/>
      <c r="BC612" s="210"/>
      <c r="BD612" s="210"/>
      <c r="BE612" s="210"/>
      <c r="BF612" s="210"/>
      <c r="BG612" s="210"/>
      <c r="BH612" s="210"/>
    </row>
    <row r="613" spans="1:60" outlineLevel="1" x14ac:dyDescent="0.2">
      <c r="A613" s="236">
        <v>194</v>
      </c>
      <c r="B613" s="237" t="s">
        <v>636</v>
      </c>
      <c r="C613" s="248" t="s">
        <v>637</v>
      </c>
      <c r="D613" s="238" t="s">
        <v>332</v>
      </c>
      <c r="E613" s="239">
        <v>9.0341400000000007</v>
      </c>
      <c r="F613" s="240"/>
      <c r="G613" s="241">
        <f>ROUND(E613*F613,2)</f>
        <v>0</v>
      </c>
      <c r="H613" s="240"/>
      <c r="I613" s="241">
        <f>ROUND(E613*H613,2)</f>
        <v>0</v>
      </c>
      <c r="J613" s="240"/>
      <c r="K613" s="241">
        <f>ROUND(E613*J613,2)</f>
        <v>0</v>
      </c>
      <c r="L613" s="241">
        <v>21</v>
      </c>
      <c r="M613" s="241">
        <f>G613*(1+L613/100)</f>
        <v>0</v>
      </c>
      <c r="N613" s="239">
        <v>0</v>
      </c>
      <c r="O613" s="239">
        <f>ROUND(E613*N613,2)</f>
        <v>0</v>
      </c>
      <c r="P613" s="239">
        <v>0</v>
      </c>
      <c r="Q613" s="239">
        <f>ROUND(E613*P613,2)</f>
        <v>0</v>
      </c>
      <c r="R613" s="241" t="s">
        <v>538</v>
      </c>
      <c r="S613" s="241" t="s">
        <v>169</v>
      </c>
      <c r="T613" s="242" t="s">
        <v>169</v>
      </c>
      <c r="U613" s="220">
        <v>0</v>
      </c>
      <c r="V613" s="220">
        <f>ROUND(E613*U613,2)</f>
        <v>0</v>
      </c>
      <c r="W613" s="220"/>
      <c r="X613" s="220" t="s">
        <v>170</v>
      </c>
      <c r="Y613" s="220" t="s">
        <v>171</v>
      </c>
      <c r="Z613" s="210"/>
      <c r="AA613" s="210"/>
      <c r="AB613" s="210"/>
      <c r="AC613" s="210"/>
      <c r="AD613" s="210"/>
      <c r="AE613" s="210"/>
      <c r="AF613" s="210"/>
      <c r="AG613" s="210" t="s">
        <v>172</v>
      </c>
      <c r="AH613" s="210"/>
      <c r="AI613" s="210"/>
      <c r="AJ613" s="210"/>
      <c r="AK613" s="210"/>
      <c r="AL613" s="210"/>
      <c r="AM613" s="210"/>
      <c r="AN613" s="210"/>
      <c r="AO613" s="210"/>
      <c r="AP613" s="210"/>
      <c r="AQ613" s="210"/>
      <c r="AR613" s="210"/>
      <c r="AS613" s="210"/>
      <c r="AT613" s="210"/>
      <c r="AU613" s="210"/>
      <c r="AV613" s="210"/>
      <c r="AW613" s="210"/>
      <c r="AX613" s="210"/>
      <c r="AY613" s="210"/>
      <c r="AZ613" s="210"/>
      <c r="BA613" s="210"/>
      <c r="BB613" s="210"/>
      <c r="BC613" s="210"/>
      <c r="BD613" s="210"/>
      <c r="BE613" s="210"/>
      <c r="BF613" s="210"/>
      <c r="BG613" s="210"/>
      <c r="BH613" s="210"/>
    </row>
    <row r="614" spans="1:60" outlineLevel="2" x14ac:dyDescent="0.2">
      <c r="A614" s="217"/>
      <c r="B614" s="218"/>
      <c r="C614" s="251" t="s">
        <v>635</v>
      </c>
      <c r="D614" s="245"/>
      <c r="E614" s="245"/>
      <c r="F614" s="245"/>
      <c r="G614" s="245"/>
      <c r="H614" s="220"/>
      <c r="I614" s="220"/>
      <c r="J614" s="220"/>
      <c r="K614" s="220"/>
      <c r="L614" s="220"/>
      <c r="M614" s="220"/>
      <c r="N614" s="219"/>
      <c r="O614" s="219"/>
      <c r="P614" s="219"/>
      <c r="Q614" s="219"/>
      <c r="R614" s="220"/>
      <c r="S614" s="220"/>
      <c r="T614" s="220"/>
      <c r="U614" s="220"/>
      <c r="V614" s="220"/>
      <c r="W614" s="220"/>
      <c r="X614" s="220"/>
      <c r="Y614" s="220"/>
      <c r="Z614" s="210"/>
      <c r="AA614" s="210"/>
      <c r="AB614" s="210"/>
      <c r="AC614" s="210"/>
      <c r="AD614" s="210"/>
      <c r="AE614" s="210"/>
      <c r="AF614" s="210"/>
      <c r="AG614" s="210" t="s">
        <v>190</v>
      </c>
      <c r="AH614" s="210"/>
      <c r="AI614" s="210"/>
      <c r="AJ614" s="210"/>
      <c r="AK614" s="210"/>
      <c r="AL614" s="210"/>
      <c r="AM614" s="210"/>
      <c r="AN614" s="210"/>
      <c r="AO614" s="210"/>
      <c r="AP614" s="210"/>
      <c r="AQ614" s="210"/>
      <c r="AR614" s="210"/>
      <c r="AS614" s="210"/>
      <c r="AT614" s="210"/>
      <c r="AU614" s="210"/>
      <c r="AV614" s="210"/>
      <c r="AW614" s="210"/>
      <c r="AX614" s="210"/>
      <c r="AY614" s="210"/>
      <c r="AZ614" s="210"/>
      <c r="BA614" s="210"/>
      <c r="BB614" s="210"/>
      <c r="BC614" s="210"/>
      <c r="BD614" s="210"/>
      <c r="BE614" s="210"/>
      <c r="BF614" s="210"/>
      <c r="BG614" s="210"/>
      <c r="BH614" s="210"/>
    </row>
    <row r="615" spans="1:60" outlineLevel="2" x14ac:dyDescent="0.2">
      <c r="A615" s="217"/>
      <c r="B615" s="218"/>
      <c r="C615" s="250" t="s">
        <v>1267</v>
      </c>
      <c r="D615" s="224"/>
      <c r="E615" s="225">
        <v>9.0341400000000007</v>
      </c>
      <c r="F615" s="220"/>
      <c r="G615" s="220"/>
      <c r="H615" s="220"/>
      <c r="I615" s="220"/>
      <c r="J615" s="220"/>
      <c r="K615" s="220"/>
      <c r="L615" s="220"/>
      <c r="M615" s="220"/>
      <c r="N615" s="219"/>
      <c r="O615" s="219"/>
      <c r="P615" s="219"/>
      <c r="Q615" s="219"/>
      <c r="R615" s="220"/>
      <c r="S615" s="220"/>
      <c r="T615" s="220"/>
      <c r="U615" s="220"/>
      <c r="V615" s="220"/>
      <c r="W615" s="220"/>
      <c r="X615" s="220"/>
      <c r="Y615" s="220"/>
      <c r="Z615" s="210"/>
      <c r="AA615" s="210"/>
      <c r="AB615" s="210"/>
      <c r="AC615" s="210"/>
      <c r="AD615" s="210"/>
      <c r="AE615" s="210"/>
      <c r="AF615" s="210"/>
      <c r="AG615" s="210" t="s">
        <v>176</v>
      </c>
      <c r="AH615" s="210">
        <v>5</v>
      </c>
      <c r="AI615" s="210"/>
      <c r="AJ615" s="210"/>
      <c r="AK615" s="210"/>
      <c r="AL615" s="210"/>
      <c r="AM615" s="210"/>
      <c r="AN615" s="210"/>
      <c r="AO615" s="210"/>
      <c r="AP615" s="210"/>
      <c r="AQ615" s="210"/>
      <c r="AR615" s="210"/>
      <c r="AS615" s="210"/>
      <c r="AT615" s="210"/>
      <c r="AU615" s="210"/>
      <c r="AV615" s="210"/>
      <c r="AW615" s="210"/>
      <c r="AX615" s="210"/>
      <c r="AY615" s="210"/>
      <c r="AZ615" s="210"/>
      <c r="BA615" s="210"/>
      <c r="BB615" s="210"/>
      <c r="BC615" s="210"/>
      <c r="BD615" s="210"/>
      <c r="BE615" s="210"/>
      <c r="BF615" s="210"/>
      <c r="BG615" s="210"/>
      <c r="BH615" s="210"/>
    </row>
    <row r="616" spans="1:60" outlineLevel="1" x14ac:dyDescent="0.2">
      <c r="A616" s="236">
        <v>195</v>
      </c>
      <c r="B616" s="237" t="s">
        <v>1268</v>
      </c>
      <c r="C616" s="248" t="s">
        <v>1269</v>
      </c>
      <c r="D616" s="238" t="s">
        <v>332</v>
      </c>
      <c r="E616" s="239">
        <v>4.0004099999999996</v>
      </c>
      <c r="F616" s="240"/>
      <c r="G616" s="241">
        <f>ROUND(E616*F616,2)</f>
        <v>0</v>
      </c>
      <c r="H616" s="240"/>
      <c r="I616" s="241">
        <f>ROUND(E616*H616,2)</f>
        <v>0</v>
      </c>
      <c r="J616" s="240"/>
      <c r="K616" s="241">
        <f>ROUND(E616*J616,2)</f>
        <v>0</v>
      </c>
      <c r="L616" s="241">
        <v>21</v>
      </c>
      <c r="M616" s="241">
        <f>G616*(1+L616/100)</f>
        <v>0</v>
      </c>
      <c r="N616" s="239">
        <v>0</v>
      </c>
      <c r="O616" s="239">
        <f>ROUND(E616*N616,2)</f>
        <v>0</v>
      </c>
      <c r="P616" s="239">
        <v>0</v>
      </c>
      <c r="Q616" s="239">
        <f>ROUND(E616*P616,2)</f>
        <v>0</v>
      </c>
      <c r="R616" s="241" t="s">
        <v>495</v>
      </c>
      <c r="S616" s="241" t="s">
        <v>169</v>
      </c>
      <c r="T616" s="242" t="s">
        <v>169</v>
      </c>
      <c r="U616" s="220">
        <v>0</v>
      </c>
      <c r="V616" s="220">
        <f>ROUND(E616*U616,2)</f>
        <v>0</v>
      </c>
      <c r="W616" s="220"/>
      <c r="X616" s="220" t="s">
        <v>170</v>
      </c>
      <c r="Y616" s="220" t="s">
        <v>171</v>
      </c>
      <c r="Z616" s="210"/>
      <c r="AA616" s="210"/>
      <c r="AB616" s="210"/>
      <c r="AC616" s="210"/>
      <c r="AD616" s="210"/>
      <c r="AE616" s="210"/>
      <c r="AF616" s="210"/>
      <c r="AG616" s="210" t="s">
        <v>172</v>
      </c>
      <c r="AH616" s="210"/>
      <c r="AI616" s="210"/>
      <c r="AJ616" s="210"/>
      <c r="AK616" s="210"/>
      <c r="AL616" s="210"/>
      <c r="AM616" s="210"/>
      <c r="AN616" s="210"/>
      <c r="AO616" s="210"/>
      <c r="AP616" s="210"/>
      <c r="AQ616" s="210"/>
      <c r="AR616" s="210"/>
      <c r="AS616" s="210"/>
      <c r="AT616" s="210"/>
      <c r="AU616" s="210"/>
      <c r="AV616" s="210"/>
      <c r="AW616" s="210"/>
      <c r="AX616" s="210"/>
      <c r="AY616" s="210"/>
      <c r="AZ616" s="210"/>
      <c r="BA616" s="210"/>
      <c r="BB616" s="210"/>
      <c r="BC616" s="210"/>
      <c r="BD616" s="210"/>
      <c r="BE616" s="210"/>
      <c r="BF616" s="210"/>
      <c r="BG616" s="210"/>
      <c r="BH616" s="210"/>
    </row>
    <row r="617" spans="1:60" outlineLevel="2" x14ac:dyDescent="0.2">
      <c r="A617" s="217"/>
      <c r="B617" s="218"/>
      <c r="C617" s="249" t="s">
        <v>1270</v>
      </c>
      <c r="D617" s="243"/>
      <c r="E617" s="243"/>
      <c r="F617" s="243"/>
      <c r="G617" s="243"/>
      <c r="H617" s="220"/>
      <c r="I617" s="220"/>
      <c r="J617" s="220"/>
      <c r="K617" s="220"/>
      <c r="L617" s="220"/>
      <c r="M617" s="220"/>
      <c r="N617" s="219"/>
      <c r="O617" s="219"/>
      <c r="P617" s="219"/>
      <c r="Q617" s="219"/>
      <c r="R617" s="220"/>
      <c r="S617" s="220"/>
      <c r="T617" s="220"/>
      <c r="U617" s="220"/>
      <c r="V617" s="220"/>
      <c r="W617" s="220"/>
      <c r="X617" s="220"/>
      <c r="Y617" s="220"/>
      <c r="Z617" s="210"/>
      <c r="AA617" s="210"/>
      <c r="AB617" s="210"/>
      <c r="AC617" s="210"/>
      <c r="AD617" s="210"/>
      <c r="AE617" s="210"/>
      <c r="AF617" s="210"/>
      <c r="AG617" s="210" t="s">
        <v>174</v>
      </c>
      <c r="AH617" s="210"/>
      <c r="AI617" s="210"/>
      <c r="AJ617" s="210"/>
      <c r="AK617" s="210"/>
      <c r="AL617" s="210"/>
      <c r="AM617" s="210"/>
      <c r="AN617" s="210"/>
      <c r="AO617" s="210"/>
      <c r="AP617" s="210"/>
      <c r="AQ617" s="210"/>
      <c r="AR617" s="210"/>
      <c r="AS617" s="210"/>
      <c r="AT617" s="210"/>
      <c r="AU617" s="210"/>
      <c r="AV617" s="210"/>
      <c r="AW617" s="210"/>
      <c r="AX617" s="210"/>
      <c r="AY617" s="210"/>
      <c r="AZ617" s="210"/>
      <c r="BA617" s="210"/>
      <c r="BB617" s="210"/>
      <c r="BC617" s="210"/>
      <c r="BD617" s="210"/>
      <c r="BE617" s="210"/>
      <c r="BF617" s="210"/>
      <c r="BG617" s="210"/>
      <c r="BH617" s="210"/>
    </row>
    <row r="618" spans="1:60" outlineLevel="2" x14ac:dyDescent="0.2">
      <c r="A618" s="217"/>
      <c r="B618" s="218"/>
      <c r="C618" s="250" t="s">
        <v>1271</v>
      </c>
      <c r="D618" s="224"/>
      <c r="E618" s="225">
        <v>4.0004099999999996</v>
      </c>
      <c r="F618" s="220"/>
      <c r="G618" s="220"/>
      <c r="H618" s="220"/>
      <c r="I618" s="220"/>
      <c r="J618" s="220"/>
      <c r="K618" s="220"/>
      <c r="L618" s="220"/>
      <c r="M618" s="220"/>
      <c r="N618" s="219"/>
      <c r="O618" s="219"/>
      <c r="P618" s="219"/>
      <c r="Q618" s="219"/>
      <c r="R618" s="220"/>
      <c r="S618" s="220"/>
      <c r="T618" s="220"/>
      <c r="U618" s="220"/>
      <c r="V618" s="220"/>
      <c r="W618" s="220"/>
      <c r="X618" s="220"/>
      <c r="Y618" s="220"/>
      <c r="Z618" s="210"/>
      <c r="AA618" s="210"/>
      <c r="AB618" s="210"/>
      <c r="AC618" s="210"/>
      <c r="AD618" s="210"/>
      <c r="AE618" s="210"/>
      <c r="AF618" s="210"/>
      <c r="AG618" s="210" t="s">
        <v>176</v>
      </c>
      <c r="AH618" s="210">
        <v>7</v>
      </c>
      <c r="AI618" s="210"/>
      <c r="AJ618" s="210"/>
      <c r="AK618" s="210"/>
      <c r="AL618" s="210"/>
      <c r="AM618" s="210"/>
      <c r="AN618" s="210"/>
      <c r="AO618" s="210"/>
      <c r="AP618" s="210"/>
      <c r="AQ618" s="210"/>
      <c r="AR618" s="210"/>
      <c r="AS618" s="210"/>
      <c r="AT618" s="210"/>
      <c r="AU618" s="210"/>
      <c r="AV618" s="210"/>
      <c r="AW618" s="210"/>
      <c r="AX618" s="210"/>
      <c r="AY618" s="210"/>
      <c r="AZ618" s="210"/>
      <c r="BA618" s="210"/>
      <c r="BB618" s="210"/>
      <c r="BC618" s="210"/>
      <c r="BD618" s="210"/>
      <c r="BE618" s="210"/>
      <c r="BF618" s="210"/>
      <c r="BG618" s="210"/>
      <c r="BH618" s="210"/>
    </row>
    <row r="619" spans="1:60" ht="22.5" outlineLevel="1" x14ac:dyDescent="0.2">
      <c r="A619" s="236">
        <v>196</v>
      </c>
      <c r="B619" s="237" t="s">
        <v>1272</v>
      </c>
      <c r="C619" s="248" t="s">
        <v>1273</v>
      </c>
      <c r="D619" s="238" t="s">
        <v>332</v>
      </c>
      <c r="E619" s="239">
        <v>0.37261</v>
      </c>
      <c r="F619" s="240"/>
      <c r="G619" s="241">
        <f>ROUND(E619*F619,2)</f>
        <v>0</v>
      </c>
      <c r="H619" s="240"/>
      <c r="I619" s="241">
        <f>ROUND(E619*H619,2)</f>
        <v>0</v>
      </c>
      <c r="J619" s="240"/>
      <c r="K619" s="241">
        <f>ROUND(E619*J619,2)</f>
        <v>0</v>
      </c>
      <c r="L619" s="241">
        <v>21</v>
      </c>
      <c r="M619" s="241">
        <f>G619*(1+L619/100)</f>
        <v>0</v>
      </c>
      <c r="N619" s="239">
        <v>0</v>
      </c>
      <c r="O619" s="239">
        <f>ROUND(E619*N619,2)</f>
        <v>0</v>
      </c>
      <c r="P619" s="239">
        <v>0</v>
      </c>
      <c r="Q619" s="239">
        <f>ROUND(E619*P619,2)</f>
        <v>0</v>
      </c>
      <c r="R619" s="241" t="s">
        <v>495</v>
      </c>
      <c r="S619" s="241" t="s">
        <v>169</v>
      </c>
      <c r="T619" s="242" t="s">
        <v>169</v>
      </c>
      <c r="U619" s="220">
        <v>0</v>
      </c>
      <c r="V619" s="220">
        <f>ROUND(E619*U619,2)</f>
        <v>0</v>
      </c>
      <c r="W619" s="220"/>
      <c r="X619" s="220" t="s">
        <v>170</v>
      </c>
      <c r="Y619" s="220" t="s">
        <v>171</v>
      </c>
      <c r="Z619" s="210"/>
      <c r="AA619" s="210"/>
      <c r="AB619" s="210"/>
      <c r="AC619" s="210"/>
      <c r="AD619" s="210"/>
      <c r="AE619" s="210"/>
      <c r="AF619" s="210"/>
      <c r="AG619" s="210" t="s">
        <v>172</v>
      </c>
      <c r="AH619" s="210"/>
      <c r="AI619" s="210"/>
      <c r="AJ619" s="210"/>
      <c r="AK619" s="210"/>
      <c r="AL619" s="210"/>
      <c r="AM619" s="210"/>
      <c r="AN619" s="210"/>
      <c r="AO619" s="210"/>
      <c r="AP619" s="210"/>
      <c r="AQ619" s="210"/>
      <c r="AR619" s="210"/>
      <c r="AS619" s="210"/>
      <c r="AT619" s="210"/>
      <c r="AU619" s="210"/>
      <c r="AV619" s="210"/>
      <c r="AW619" s="210"/>
      <c r="AX619" s="210"/>
      <c r="AY619" s="210"/>
      <c r="AZ619" s="210"/>
      <c r="BA619" s="210"/>
      <c r="BB619" s="210"/>
      <c r="BC619" s="210"/>
      <c r="BD619" s="210"/>
      <c r="BE619" s="210"/>
      <c r="BF619" s="210"/>
      <c r="BG619" s="210"/>
      <c r="BH619" s="210"/>
    </row>
    <row r="620" spans="1:60" outlineLevel="2" x14ac:dyDescent="0.2">
      <c r="A620" s="217"/>
      <c r="B620" s="218"/>
      <c r="C620" s="249" t="s">
        <v>1274</v>
      </c>
      <c r="D620" s="243"/>
      <c r="E620" s="243"/>
      <c r="F620" s="243"/>
      <c r="G620" s="243"/>
      <c r="H620" s="220"/>
      <c r="I620" s="220"/>
      <c r="J620" s="220"/>
      <c r="K620" s="220"/>
      <c r="L620" s="220"/>
      <c r="M620" s="220"/>
      <c r="N620" s="219"/>
      <c r="O620" s="219"/>
      <c r="P620" s="219"/>
      <c r="Q620" s="219"/>
      <c r="R620" s="220"/>
      <c r="S620" s="220"/>
      <c r="T620" s="220"/>
      <c r="U620" s="220"/>
      <c r="V620" s="220"/>
      <c r="W620" s="220"/>
      <c r="X620" s="220"/>
      <c r="Y620" s="220"/>
      <c r="Z620" s="210"/>
      <c r="AA620" s="210"/>
      <c r="AB620" s="210"/>
      <c r="AC620" s="210"/>
      <c r="AD620" s="210"/>
      <c r="AE620" s="210"/>
      <c r="AF620" s="210"/>
      <c r="AG620" s="210" t="s">
        <v>174</v>
      </c>
      <c r="AH620" s="210"/>
      <c r="AI620" s="210"/>
      <c r="AJ620" s="210"/>
      <c r="AK620" s="210"/>
      <c r="AL620" s="210"/>
      <c r="AM620" s="210"/>
      <c r="AN620" s="210"/>
      <c r="AO620" s="210"/>
      <c r="AP620" s="210"/>
      <c r="AQ620" s="210"/>
      <c r="AR620" s="210"/>
      <c r="AS620" s="210"/>
      <c r="AT620" s="210"/>
      <c r="AU620" s="210"/>
      <c r="AV620" s="210"/>
      <c r="AW620" s="210"/>
      <c r="AX620" s="210"/>
      <c r="AY620" s="210"/>
      <c r="AZ620" s="210"/>
      <c r="BA620" s="210"/>
      <c r="BB620" s="210"/>
      <c r="BC620" s="210"/>
      <c r="BD620" s="210"/>
      <c r="BE620" s="210"/>
      <c r="BF620" s="210"/>
      <c r="BG620" s="210"/>
      <c r="BH620" s="210"/>
    </row>
    <row r="621" spans="1:60" outlineLevel="2" x14ac:dyDescent="0.2">
      <c r="A621" s="217"/>
      <c r="B621" s="218"/>
      <c r="C621" s="250" t="s">
        <v>1275</v>
      </c>
      <c r="D621" s="224"/>
      <c r="E621" s="225">
        <v>0.29446</v>
      </c>
      <c r="F621" s="220"/>
      <c r="G621" s="220"/>
      <c r="H621" s="220"/>
      <c r="I621" s="220"/>
      <c r="J621" s="220"/>
      <c r="K621" s="220"/>
      <c r="L621" s="220"/>
      <c r="M621" s="220"/>
      <c r="N621" s="219"/>
      <c r="O621" s="219"/>
      <c r="P621" s="219"/>
      <c r="Q621" s="219"/>
      <c r="R621" s="220"/>
      <c r="S621" s="220"/>
      <c r="T621" s="220"/>
      <c r="U621" s="220"/>
      <c r="V621" s="220"/>
      <c r="W621" s="220"/>
      <c r="X621" s="220"/>
      <c r="Y621" s="220"/>
      <c r="Z621" s="210"/>
      <c r="AA621" s="210"/>
      <c r="AB621" s="210"/>
      <c r="AC621" s="210"/>
      <c r="AD621" s="210"/>
      <c r="AE621" s="210"/>
      <c r="AF621" s="210"/>
      <c r="AG621" s="210" t="s">
        <v>176</v>
      </c>
      <c r="AH621" s="210">
        <v>7</v>
      </c>
      <c r="AI621" s="210"/>
      <c r="AJ621" s="210"/>
      <c r="AK621" s="210"/>
      <c r="AL621" s="210"/>
      <c r="AM621" s="210"/>
      <c r="AN621" s="210"/>
      <c r="AO621" s="210"/>
      <c r="AP621" s="210"/>
      <c r="AQ621" s="210"/>
      <c r="AR621" s="210"/>
      <c r="AS621" s="210"/>
      <c r="AT621" s="210"/>
      <c r="AU621" s="210"/>
      <c r="AV621" s="210"/>
      <c r="AW621" s="210"/>
      <c r="AX621" s="210"/>
      <c r="AY621" s="210"/>
      <c r="AZ621" s="210"/>
      <c r="BA621" s="210"/>
      <c r="BB621" s="210"/>
      <c r="BC621" s="210"/>
      <c r="BD621" s="210"/>
      <c r="BE621" s="210"/>
      <c r="BF621" s="210"/>
      <c r="BG621" s="210"/>
      <c r="BH621" s="210"/>
    </row>
    <row r="622" spans="1:60" outlineLevel="3" x14ac:dyDescent="0.2">
      <c r="A622" s="217"/>
      <c r="B622" s="218"/>
      <c r="C622" s="250" t="s">
        <v>1276</v>
      </c>
      <c r="D622" s="224"/>
      <c r="E622" s="225">
        <v>7.8149999999999997E-2</v>
      </c>
      <c r="F622" s="220"/>
      <c r="G622" s="220"/>
      <c r="H622" s="220"/>
      <c r="I622" s="220"/>
      <c r="J622" s="220"/>
      <c r="K622" s="220"/>
      <c r="L622" s="220"/>
      <c r="M622" s="220"/>
      <c r="N622" s="219"/>
      <c r="O622" s="219"/>
      <c r="P622" s="219"/>
      <c r="Q622" s="219"/>
      <c r="R622" s="220"/>
      <c r="S622" s="220"/>
      <c r="T622" s="220"/>
      <c r="U622" s="220"/>
      <c r="V622" s="220"/>
      <c r="W622" s="220"/>
      <c r="X622" s="220"/>
      <c r="Y622" s="220"/>
      <c r="Z622" s="210"/>
      <c r="AA622" s="210"/>
      <c r="AB622" s="210"/>
      <c r="AC622" s="210"/>
      <c r="AD622" s="210"/>
      <c r="AE622" s="210"/>
      <c r="AF622" s="210"/>
      <c r="AG622" s="210" t="s">
        <v>176</v>
      </c>
      <c r="AH622" s="210">
        <v>7</v>
      </c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  <c r="BH622" s="210"/>
    </row>
    <row r="623" spans="1:60" ht="22.5" outlineLevel="1" x14ac:dyDescent="0.2">
      <c r="A623" s="236">
        <v>197</v>
      </c>
      <c r="B623" s="237" t="s">
        <v>671</v>
      </c>
      <c r="C623" s="248" t="s">
        <v>672</v>
      </c>
      <c r="D623" s="238" t="s">
        <v>332</v>
      </c>
      <c r="E623" s="239">
        <v>1.2</v>
      </c>
      <c r="F623" s="240"/>
      <c r="G623" s="241">
        <f>ROUND(E623*F623,2)</f>
        <v>0</v>
      </c>
      <c r="H623" s="240"/>
      <c r="I623" s="241">
        <f>ROUND(E623*H623,2)</f>
        <v>0</v>
      </c>
      <c r="J623" s="240"/>
      <c r="K623" s="241">
        <f>ROUND(E623*J623,2)</f>
        <v>0</v>
      </c>
      <c r="L623" s="241">
        <v>21</v>
      </c>
      <c r="M623" s="241">
        <f>G623*(1+L623/100)</f>
        <v>0</v>
      </c>
      <c r="N623" s="239">
        <v>0</v>
      </c>
      <c r="O623" s="239">
        <f>ROUND(E623*N623,2)</f>
        <v>0</v>
      </c>
      <c r="P623" s="239">
        <v>0</v>
      </c>
      <c r="Q623" s="239">
        <f>ROUND(E623*P623,2)</f>
        <v>0</v>
      </c>
      <c r="R623" s="241" t="s">
        <v>495</v>
      </c>
      <c r="S623" s="241" t="s">
        <v>169</v>
      </c>
      <c r="T623" s="242" t="s">
        <v>169</v>
      </c>
      <c r="U623" s="220">
        <v>0</v>
      </c>
      <c r="V623" s="220">
        <f>ROUND(E623*U623,2)</f>
        <v>0</v>
      </c>
      <c r="W623" s="220"/>
      <c r="X623" s="220" t="s">
        <v>170</v>
      </c>
      <c r="Y623" s="220" t="s">
        <v>171</v>
      </c>
      <c r="Z623" s="210"/>
      <c r="AA623" s="210"/>
      <c r="AB623" s="210"/>
      <c r="AC623" s="210"/>
      <c r="AD623" s="210"/>
      <c r="AE623" s="210"/>
      <c r="AF623" s="210"/>
      <c r="AG623" s="210" t="s">
        <v>172</v>
      </c>
      <c r="AH623" s="210"/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  <c r="BH623" s="210"/>
    </row>
    <row r="624" spans="1:60" outlineLevel="2" x14ac:dyDescent="0.2">
      <c r="A624" s="217"/>
      <c r="B624" s="218"/>
      <c r="C624" s="250" t="s">
        <v>673</v>
      </c>
      <c r="D624" s="224"/>
      <c r="E624" s="225">
        <v>1.2</v>
      </c>
      <c r="F624" s="220"/>
      <c r="G624" s="220"/>
      <c r="H624" s="220"/>
      <c r="I624" s="220"/>
      <c r="J624" s="220"/>
      <c r="K624" s="220"/>
      <c r="L624" s="220"/>
      <c r="M624" s="220"/>
      <c r="N624" s="219"/>
      <c r="O624" s="219"/>
      <c r="P624" s="219"/>
      <c r="Q624" s="219"/>
      <c r="R624" s="220"/>
      <c r="S624" s="220"/>
      <c r="T624" s="220"/>
      <c r="U624" s="220"/>
      <c r="V624" s="220"/>
      <c r="W624" s="220"/>
      <c r="X624" s="220"/>
      <c r="Y624" s="220"/>
      <c r="Z624" s="210"/>
      <c r="AA624" s="210"/>
      <c r="AB624" s="210"/>
      <c r="AC624" s="210"/>
      <c r="AD624" s="210"/>
      <c r="AE624" s="210"/>
      <c r="AF624" s="210"/>
      <c r="AG624" s="210" t="s">
        <v>176</v>
      </c>
      <c r="AH624" s="210">
        <v>0</v>
      </c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</row>
    <row r="625" spans="1:60" ht="22.5" outlineLevel="1" x14ac:dyDescent="0.2">
      <c r="A625" s="236">
        <v>198</v>
      </c>
      <c r="B625" s="237" t="s">
        <v>1277</v>
      </c>
      <c r="C625" s="248" t="s">
        <v>1278</v>
      </c>
      <c r="D625" s="238" t="s">
        <v>332</v>
      </c>
      <c r="E625" s="239">
        <v>9.0341400000000007</v>
      </c>
      <c r="F625" s="240"/>
      <c r="G625" s="241">
        <f>ROUND(E625*F625,2)</f>
        <v>0</v>
      </c>
      <c r="H625" s="240"/>
      <c r="I625" s="241">
        <f>ROUND(E625*H625,2)</f>
        <v>0</v>
      </c>
      <c r="J625" s="240"/>
      <c r="K625" s="241">
        <f>ROUND(E625*J625,2)</f>
        <v>0</v>
      </c>
      <c r="L625" s="241">
        <v>21</v>
      </c>
      <c r="M625" s="241">
        <f>G625*(1+L625/100)</f>
        <v>0</v>
      </c>
      <c r="N625" s="239">
        <v>0</v>
      </c>
      <c r="O625" s="239">
        <f>ROUND(E625*N625,2)</f>
        <v>0</v>
      </c>
      <c r="P625" s="239">
        <v>0</v>
      </c>
      <c r="Q625" s="239">
        <f>ROUND(E625*P625,2)</f>
        <v>0</v>
      </c>
      <c r="R625" s="241" t="s">
        <v>415</v>
      </c>
      <c r="S625" s="241" t="s">
        <v>169</v>
      </c>
      <c r="T625" s="242" t="s">
        <v>169</v>
      </c>
      <c r="U625" s="220">
        <v>0.36</v>
      </c>
      <c r="V625" s="220">
        <f>ROUND(E625*U625,2)</f>
        <v>3.25</v>
      </c>
      <c r="W625" s="220"/>
      <c r="X625" s="220" t="s">
        <v>170</v>
      </c>
      <c r="Y625" s="220" t="s">
        <v>171</v>
      </c>
      <c r="Z625" s="210"/>
      <c r="AA625" s="210"/>
      <c r="AB625" s="210"/>
      <c r="AC625" s="210"/>
      <c r="AD625" s="210"/>
      <c r="AE625" s="210"/>
      <c r="AF625" s="210"/>
      <c r="AG625" s="210" t="s">
        <v>172</v>
      </c>
      <c r="AH625" s="210"/>
      <c r="AI625" s="210"/>
      <c r="AJ625" s="210"/>
      <c r="AK625" s="210"/>
      <c r="AL625" s="210"/>
      <c r="AM625" s="210"/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</row>
    <row r="626" spans="1:60" outlineLevel="2" x14ac:dyDescent="0.2">
      <c r="A626" s="217"/>
      <c r="B626" s="218"/>
      <c r="C626" s="251" t="s">
        <v>1279</v>
      </c>
      <c r="D626" s="245"/>
      <c r="E626" s="245"/>
      <c r="F626" s="245"/>
      <c r="G626" s="245"/>
      <c r="H626" s="220"/>
      <c r="I626" s="220"/>
      <c r="J626" s="220"/>
      <c r="K626" s="220"/>
      <c r="L626" s="220"/>
      <c r="M626" s="220"/>
      <c r="N626" s="219"/>
      <c r="O626" s="219"/>
      <c r="P626" s="219"/>
      <c r="Q626" s="219"/>
      <c r="R626" s="220"/>
      <c r="S626" s="220"/>
      <c r="T626" s="220"/>
      <c r="U626" s="220"/>
      <c r="V626" s="220"/>
      <c r="W626" s="220"/>
      <c r="X626" s="220"/>
      <c r="Y626" s="220"/>
      <c r="Z626" s="210"/>
      <c r="AA626" s="210"/>
      <c r="AB626" s="210"/>
      <c r="AC626" s="210"/>
      <c r="AD626" s="210"/>
      <c r="AE626" s="210"/>
      <c r="AF626" s="210"/>
      <c r="AG626" s="210" t="s">
        <v>190</v>
      </c>
      <c r="AH626" s="210"/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44" t="str">
        <f>C626</f>
        <v>nebo vybouraných hmot nošením nebo přehazováním k místu nakládky přístupnému normálním dopravním prostředkům do 10 m,</v>
      </c>
      <c r="BB626" s="210"/>
      <c r="BC626" s="210"/>
      <c r="BD626" s="210"/>
      <c r="BE626" s="210"/>
      <c r="BF626" s="210"/>
      <c r="BG626" s="210"/>
      <c r="BH626" s="210"/>
    </row>
    <row r="627" spans="1:60" outlineLevel="2" x14ac:dyDescent="0.2">
      <c r="A627" s="217"/>
      <c r="B627" s="218"/>
      <c r="C627" s="250" t="s">
        <v>1248</v>
      </c>
      <c r="D627" s="224"/>
      <c r="E627" s="225">
        <v>9.0341400000000007</v>
      </c>
      <c r="F627" s="220"/>
      <c r="G627" s="220"/>
      <c r="H627" s="220"/>
      <c r="I627" s="220"/>
      <c r="J627" s="220"/>
      <c r="K627" s="220"/>
      <c r="L627" s="220"/>
      <c r="M627" s="220"/>
      <c r="N627" s="219"/>
      <c r="O627" s="219"/>
      <c r="P627" s="219"/>
      <c r="Q627" s="219"/>
      <c r="R627" s="220"/>
      <c r="S627" s="220"/>
      <c r="T627" s="220"/>
      <c r="U627" s="220"/>
      <c r="V627" s="220"/>
      <c r="W627" s="220"/>
      <c r="X627" s="220"/>
      <c r="Y627" s="220"/>
      <c r="Z627" s="210"/>
      <c r="AA627" s="210"/>
      <c r="AB627" s="210"/>
      <c r="AC627" s="210"/>
      <c r="AD627" s="210"/>
      <c r="AE627" s="210"/>
      <c r="AF627" s="210"/>
      <c r="AG627" s="210" t="s">
        <v>176</v>
      </c>
      <c r="AH627" s="210">
        <v>5</v>
      </c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  <c r="BH627" s="210"/>
    </row>
    <row r="628" spans="1:60" ht="22.5" outlineLevel="1" x14ac:dyDescent="0.2">
      <c r="A628" s="236">
        <v>199</v>
      </c>
      <c r="B628" s="237" t="s">
        <v>674</v>
      </c>
      <c r="C628" s="248" t="s">
        <v>675</v>
      </c>
      <c r="D628" s="238" t="s">
        <v>332</v>
      </c>
      <c r="E628" s="239">
        <v>9.0341400000000007</v>
      </c>
      <c r="F628" s="240"/>
      <c r="G628" s="241">
        <f>ROUND(E628*F628,2)</f>
        <v>0</v>
      </c>
      <c r="H628" s="240"/>
      <c r="I628" s="241">
        <f>ROUND(E628*H628,2)</f>
        <v>0</v>
      </c>
      <c r="J628" s="240"/>
      <c r="K628" s="241">
        <f>ROUND(E628*J628,2)</f>
        <v>0</v>
      </c>
      <c r="L628" s="241">
        <v>21</v>
      </c>
      <c r="M628" s="241">
        <f>G628*(1+L628/100)</f>
        <v>0</v>
      </c>
      <c r="N628" s="239">
        <v>0</v>
      </c>
      <c r="O628" s="239">
        <f>ROUND(E628*N628,2)</f>
        <v>0</v>
      </c>
      <c r="P628" s="239">
        <v>0</v>
      </c>
      <c r="Q628" s="239">
        <f>ROUND(E628*P628,2)</f>
        <v>0</v>
      </c>
      <c r="R628" s="241" t="s">
        <v>415</v>
      </c>
      <c r="S628" s="241" t="s">
        <v>169</v>
      </c>
      <c r="T628" s="242" t="s">
        <v>169</v>
      </c>
      <c r="U628" s="220">
        <v>9.9000000000000005E-2</v>
      </c>
      <c r="V628" s="220">
        <f>ROUND(E628*U628,2)</f>
        <v>0.89</v>
      </c>
      <c r="W628" s="220"/>
      <c r="X628" s="220" t="s">
        <v>170</v>
      </c>
      <c r="Y628" s="220" t="s">
        <v>171</v>
      </c>
      <c r="Z628" s="210"/>
      <c r="AA628" s="210"/>
      <c r="AB628" s="210"/>
      <c r="AC628" s="210"/>
      <c r="AD628" s="210"/>
      <c r="AE628" s="210"/>
      <c r="AF628" s="210"/>
      <c r="AG628" s="210" t="s">
        <v>172</v>
      </c>
      <c r="AH628" s="210"/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  <c r="BH628" s="210"/>
    </row>
    <row r="629" spans="1:60" outlineLevel="2" x14ac:dyDescent="0.2">
      <c r="A629" s="217"/>
      <c r="B629" s="218"/>
      <c r="C629" s="251" t="s">
        <v>676</v>
      </c>
      <c r="D629" s="245"/>
      <c r="E629" s="245"/>
      <c r="F629" s="245"/>
      <c r="G629" s="245"/>
      <c r="H629" s="220"/>
      <c r="I629" s="220"/>
      <c r="J629" s="220"/>
      <c r="K629" s="220"/>
      <c r="L629" s="220"/>
      <c r="M629" s="220"/>
      <c r="N629" s="219"/>
      <c r="O629" s="219"/>
      <c r="P629" s="219"/>
      <c r="Q629" s="219"/>
      <c r="R629" s="220"/>
      <c r="S629" s="220"/>
      <c r="T629" s="220"/>
      <c r="U629" s="220"/>
      <c r="V629" s="220"/>
      <c r="W629" s="220"/>
      <c r="X629" s="220"/>
      <c r="Y629" s="220"/>
      <c r="Z629" s="210"/>
      <c r="AA629" s="210"/>
      <c r="AB629" s="210"/>
      <c r="AC629" s="210"/>
      <c r="AD629" s="210"/>
      <c r="AE629" s="210"/>
      <c r="AF629" s="210"/>
      <c r="AG629" s="210" t="s">
        <v>190</v>
      </c>
      <c r="AH629" s="210"/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10"/>
      <c r="BB629" s="210"/>
      <c r="BC629" s="210"/>
      <c r="BD629" s="210"/>
      <c r="BE629" s="210"/>
      <c r="BF629" s="210"/>
      <c r="BG629" s="210"/>
      <c r="BH629" s="210"/>
    </row>
    <row r="630" spans="1:60" outlineLevel="2" x14ac:dyDescent="0.2">
      <c r="A630" s="217"/>
      <c r="B630" s="218"/>
      <c r="C630" s="250" t="s">
        <v>1280</v>
      </c>
      <c r="D630" s="224"/>
      <c r="E630" s="225">
        <v>3.4611200000000002</v>
      </c>
      <c r="F630" s="220"/>
      <c r="G630" s="220"/>
      <c r="H630" s="220"/>
      <c r="I630" s="220"/>
      <c r="J630" s="220"/>
      <c r="K630" s="220"/>
      <c r="L630" s="220"/>
      <c r="M630" s="220"/>
      <c r="N630" s="219"/>
      <c r="O630" s="219"/>
      <c r="P630" s="219"/>
      <c r="Q630" s="219"/>
      <c r="R630" s="220"/>
      <c r="S630" s="220"/>
      <c r="T630" s="220"/>
      <c r="U630" s="220"/>
      <c r="V630" s="220"/>
      <c r="W630" s="220"/>
      <c r="X630" s="220"/>
      <c r="Y630" s="220"/>
      <c r="Z630" s="210"/>
      <c r="AA630" s="210"/>
      <c r="AB630" s="210"/>
      <c r="AC630" s="210"/>
      <c r="AD630" s="210"/>
      <c r="AE630" s="210"/>
      <c r="AF630" s="210"/>
      <c r="AG630" s="210" t="s">
        <v>176</v>
      </c>
      <c r="AH630" s="210">
        <v>5</v>
      </c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  <c r="BH630" s="210"/>
    </row>
    <row r="631" spans="1:60" outlineLevel="3" x14ac:dyDescent="0.2">
      <c r="A631" s="217"/>
      <c r="B631" s="218"/>
      <c r="C631" s="250" t="s">
        <v>1281</v>
      </c>
      <c r="D631" s="224"/>
      <c r="E631" s="225">
        <v>4.0004099999999996</v>
      </c>
      <c r="F631" s="220"/>
      <c r="G631" s="220"/>
      <c r="H631" s="220"/>
      <c r="I631" s="220"/>
      <c r="J631" s="220"/>
      <c r="K631" s="220"/>
      <c r="L631" s="220"/>
      <c r="M631" s="220"/>
      <c r="N631" s="219"/>
      <c r="O631" s="219"/>
      <c r="P631" s="219"/>
      <c r="Q631" s="219"/>
      <c r="R631" s="220"/>
      <c r="S631" s="220"/>
      <c r="T631" s="220"/>
      <c r="U631" s="220"/>
      <c r="V631" s="220"/>
      <c r="W631" s="220"/>
      <c r="X631" s="220"/>
      <c r="Y631" s="220"/>
      <c r="Z631" s="210"/>
      <c r="AA631" s="210"/>
      <c r="AB631" s="210"/>
      <c r="AC631" s="210"/>
      <c r="AD631" s="210"/>
      <c r="AE631" s="210"/>
      <c r="AF631" s="210"/>
      <c r="AG631" s="210" t="s">
        <v>176</v>
      </c>
      <c r="AH631" s="210">
        <v>5</v>
      </c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  <c r="BH631" s="210"/>
    </row>
    <row r="632" spans="1:60" outlineLevel="3" x14ac:dyDescent="0.2">
      <c r="A632" s="217"/>
      <c r="B632" s="218"/>
      <c r="C632" s="250" t="s">
        <v>1282</v>
      </c>
      <c r="D632" s="224"/>
      <c r="E632" s="225">
        <v>0.37261</v>
      </c>
      <c r="F632" s="220"/>
      <c r="G632" s="220"/>
      <c r="H632" s="220"/>
      <c r="I632" s="220"/>
      <c r="J632" s="220"/>
      <c r="K632" s="220"/>
      <c r="L632" s="220"/>
      <c r="M632" s="220"/>
      <c r="N632" s="219"/>
      <c r="O632" s="219"/>
      <c r="P632" s="219"/>
      <c r="Q632" s="219"/>
      <c r="R632" s="220"/>
      <c r="S632" s="220"/>
      <c r="T632" s="220"/>
      <c r="U632" s="220"/>
      <c r="V632" s="220"/>
      <c r="W632" s="220"/>
      <c r="X632" s="220"/>
      <c r="Y632" s="220"/>
      <c r="Z632" s="210"/>
      <c r="AA632" s="210"/>
      <c r="AB632" s="210"/>
      <c r="AC632" s="210"/>
      <c r="AD632" s="210"/>
      <c r="AE632" s="210"/>
      <c r="AF632" s="210"/>
      <c r="AG632" s="210" t="s">
        <v>176</v>
      </c>
      <c r="AH632" s="210">
        <v>5</v>
      </c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10"/>
      <c r="BB632" s="210"/>
      <c r="BC632" s="210"/>
      <c r="BD632" s="210"/>
      <c r="BE632" s="210"/>
      <c r="BF632" s="210"/>
      <c r="BG632" s="210"/>
      <c r="BH632" s="210"/>
    </row>
    <row r="633" spans="1:60" outlineLevel="3" x14ac:dyDescent="0.2">
      <c r="A633" s="217"/>
      <c r="B633" s="218"/>
      <c r="C633" s="250" t="s">
        <v>1283</v>
      </c>
      <c r="D633" s="224"/>
      <c r="E633" s="225">
        <v>1.2</v>
      </c>
      <c r="F633" s="220"/>
      <c r="G633" s="220"/>
      <c r="H633" s="220"/>
      <c r="I633" s="220"/>
      <c r="J633" s="220"/>
      <c r="K633" s="220"/>
      <c r="L633" s="220"/>
      <c r="M633" s="220"/>
      <c r="N633" s="219"/>
      <c r="O633" s="219"/>
      <c r="P633" s="219"/>
      <c r="Q633" s="219"/>
      <c r="R633" s="220"/>
      <c r="S633" s="220"/>
      <c r="T633" s="220"/>
      <c r="U633" s="220"/>
      <c r="V633" s="220"/>
      <c r="W633" s="220"/>
      <c r="X633" s="220"/>
      <c r="Y633" s="220"/>
      <c r="Z633" s="210"/>
      <c r="AA633" s="210"/>
      <c r="AB633" s="210"/>
      <c r="AC633" s="210"/>
      <c r="AD633" s="210"/>
      <c r="AE633" s="210"/>
      <c r="AF633" s="210"/>
      <c r="AG633" s="210" t="s">
        <v>176</v>
      </c>
      <c r="AH633" s="210">
        <v>5</v>
      </c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10"/>
      <c r="BB633" s="210"/>
      <c r="BC633" s="210"/>
      <c r="BD633" s="210"/>
      <c r="BE633" s="210"/>
      <c r="BF633" s="210"/>
      <c r="BG633" s="210"/>
      <c r="BH633" s="210"/>
    </row>
    <row r="634" spans="1:60" x14ac:dyDescent="0.2">
      <c r="A634" s="229" t="s">
        <v>163</v>
      </c>
      <c r="B634" s="230" t="s">
        <v>134</v>
      </c>
      <c r="C634" s="247" t="s">
        <v>28</v>
      </c>
      <c r="D634" s="231"/>
      <c r="E634" s="232"/>
      <c r="F634" s="233"/>
      <c r="G634" s="233">
        <f>SUMIF(AG635:AG637,"&lt;&gt;NOR",G635:G637)</f>
        <v>0</v>
      </c>
      <c r="H634" s="233"/>
      <c r="I634" s="233">
        <f>SUM(I635:I637)</f>
        <v>0</v>
      </c>
      <c r="J634" s="233"/>
      <c r="K634" s="233">
        <f>SUM(K635:K637)</f>
        <v>0</v>
      </c>
      <c r="L634" s="233"/>
      <c r="M634" s="233">
        <f>SUM(M635:M637)</f>
        <v>0</v>
      </c>
      <c r="N634" s="232"/>
      <c r="O634" s="232">
        <f>SUM(O635:O637)</f>
        <v>0</v>
      </c>
      <c r="P634" s="232"/>
      <c r="Q634" s="232">
        <f>SUM(Q635:Q637)</f>
        <v>0</v>
      </c>
      <c r="R634" s="233"/>
      <c r="S634" s="233"/>
      <c r="T634" s="234"/>
      <c r="U634" s="228"/>
      <c r="V634" s="228">
        <f>SUM(V635:V637)</f>
        <v>0</v>
      </c>
      <c r="W634" s="228"/>
      <c r="X634" s="228"/>
      <c r="Y634" s="228"/>
      <c r="AG634" t="s">
        <v>164</v>
      </c>
    </row>
    <row r="635" spans="1:60" outlineLevel="1" x14ac:dyDescent="0.2">
      <c r="A635" s="236">
        <v>200</v>
      </c>
      <c r="B635" s="237" t="s">
        <v>687</v>
      </c>
      <c r="C635" s="248" t="s">
        <v>688</v>
      </c>
      <c r="D635" s="238" t="s">
        <v>689</v>
      </c>
      <c r="E635" s="239">
        <v>1</v>
      </c>
      <c r="F635" s="240"/>
      <c r="G635" s="241">
        <f>ROUND(E635*F635,2)</f>
        <v>0</v>
      </c>
      <c r="H635" s="240"/>
      <c r="I635" s="241">
        <f>ROUND(E635*H635,2)</f>
        <v>0</v>
      </c>
      <c r="J635" s="240"/>
      <c r="K635" s="241">
        <f>ROUND(E635*J635,2)</f>
        <v>0</v>
      </c>
      <c r="L635" s="241">
        <v>21</v>
      </c>
      <c r="M635" s="241">
        <f>G635*(1+L635/100)</f>
        <v>0</v>
      </c>
      <c r="N635" s="239">
        <v>0</v>
      </c>
      <c r="O635" s="239">
        <f>ROUND(E635*N635,2)</f>
        <v>0</v>
      </c>
      <c r="P635" s="239">
        <v>0</v>
      </c>
      <c r="Q635" s="239">
        <f>ROUND(E635*P635,2)</f>
        <v>0</v>
      </c>
      <c r="R635" s="241"/>
      <c r="S635" s="241" t="s">
        <v>169</v>
      </c>
      <c r="T635" s="242" t="s">
        <v>322</v>
      </c>
      <c r="U635" s="220">
        <v>0</v>
      </c>
      <c r="V635" s="220">
        <f>ROUND(E635*U635,2)</f>
        <v>0</v>
      </c>
      <c r="W635" s="220"/>
      <c r="X635" s="220" t="s">
        <v>690</v>
      </c>
      <c r="Y635" s="220" t="s">
        <v>171</v>
      </c>
      <c r="Z635" s="210"/>
      <c r="AA635" s="210"/>
      <c r="AB635" s="210"/>
      <c r="AC635" s="210"/>
      <c r="AD635" s="210"/>
      <c r="AE635" s="210"/>
      <c r="AF635" s="210"/>
      <c r="AG635" s="210" t="s">
        <v>691</v>
      </c>
      <c r="AH635" s="210"/>
      <c r="AI635" s="210"/>
      <c r="AJ635" s="210"/>
      <c r="AK635" s="210"/>
      <c r="AL635" s="210"/>
      <c r="AM635" s="210"/>
      <c r="AN635" s="210"/>
      <c r="AO635" s="210"/>
      <c r="AP635" s="210"/>
      <c r="AQ635" s="210"/>
      <c r="AR635" s="210"/>
      <c r="AS635" s="210"/>
      <c r="AT635" s="210"/>
      <c r="AU635" s="210"/>
      <c r="AV635" s="210"/>
      <c r="AW635" s="210"/>
      <c r="AX635" s="210"/>
      <c r="AY635" s="210"/>
      <c r="AZ635" s="210"/>
      <c r="BA635" s="210"/>
      <c r="BB635" s="210"/>
      <c r="BC635" s="210"/>
      <c r="BD635" s="210"/>
      <c r="BE635" s="210"/>
      <c r="BF635" s="210"/>
      <c r="BG635" s="210"/>
      <c r="BH635" s="210"/>
    </row>
    <row r="636" spans="1:60" outlineLevel="2" x14ac:dyDescent="0.2">
      <c r="A636" s="217"/>
      <c r="B636" s="218"/>
      <c r="C636" s="249" t="s">
        <v>692</v>
      </c>
      <c r="D636" s="243"/>
      <c r="E636" s="243"/>
      <c r="F636" s="243"/>
      <c r="G636" s="243"/>
      <c r="H636" s="220"/>
      <c r="I636" s="220"/>
      <c r="J636" s="220"/>
      <c r="K636" s="220"/>
      <c r="L636" s="220"/>
      <c r="M636" s="220"/>
      <c r="N636" s="219"/>
      <c r="O636" s="219"/>
      <c r="P636" s="219"/>
      <c r="Q636" s="219"/>
      <c r="R636" s="220"/>
      <c r="S636" s="220"/>
      <c r="T636" s="220"/>
      <c r="U636" s="220"/>
      <c r="V636" s="220"/>
      <c r="W636" s="220"/>
      <c r="X636" s="220"/>
      <c r="Y636" s="220"/>
      <c r="Z636" s="210"/>
      <c r="AA636" s="210"/>
      <c r="AB636" s="210"/>
      <c r="AC636" s="210"/>
      <c r="AD636" s="210"/>
      <c r="AE636" s="210"/>
      <c r="AF636" s="210"/>
      <c r="AG636" s="210" t="s">
        <v>174</v>
      </c>
      <c r="AH636" s="210"/>
      <c r="AI636" s="210"/>
      <c r="AJ636" s="210"/>
      <c r="AK636" s="210"/>
      <c r="AL636" s="210"/>
      <c r="AM636" s="210"/>
      <c r="AN636" s="210"/>
      <c r="AO636" s="210"/>
      <c r="AP636" s="210"/>
      <c r="AQ636" s="210"/>
      <c r="AR636" s="210"/>
      <c r="AS636" s="210"/>
      <c r="AT636" s="210"/>
      <c r="AU636" s="210"/>
      <c r="AV636" s="210"/>
      <c r="AW636" s="210"/>
      <c r="AX636" s="210"/>
      <c r="AY636" s="210"/>
      <c r="AZ636" s="210"/>
      <c r="BA636" s="244" t="str">
        <f>C636</f>
        <v>Náklady na vyhotovení dokumentace skutečného provedení stavby a její předání objednateli v požadované formě a požadovaném počtu.</v>
      </c>
      <c r="BB636" s="210"/>
      <c r="BC636" s="210"/>
      <c r="BD636" s="210"/>
      <c r="BE636" s="210"/>
      <c r="BF636" s="210"/>
      <c r="BG636" s="210"/>
      <c r="BH636" s="210"/>
    </row>
    <row r="637" spans="1:60" outlineLevel="2" x14ac:dyDescent="0.2">
      <c r="A637" s="217"/>
      <c r="B637" s="218"/>
      <c r="C637" s="250" t="s">
        <v>70</v>
      </c>
      <c r="D637" s="224"/>
      <c r="E637" s="225">
        <v>1</v>
      </c>
      <c r="F637" s="220"/>
      <c r="G637" s="220"/>
      <c r="H637" s="220"/>
      <c r="I637" s="220"/>
      <c r="J637" s="220"/>
      <c r="K637" s="220"/>
      <c r="L637" s="220"/>
      <c r="M637" s="220"/>
      <c r="N637" s="219"/>
      <c r="O637" s="219"/>
      <c r="P637" s="219"/>
      <c r="Q637" s="219"/>
      <c r="R637" s="220"/>
      <c r="S637" s="220"/>
      <c r="T637" s="220"/>
      <c r="U637" s="220"/>
      <c r="V637" s="220"/>
      <c r="W637" s="220"/>
      <c r="X637" s="220"/>
      <c r="Y637" s="220"/>
      <c r="Z637" s="210"/>
      <c r="AA637" s="210"/>
      <c r="AB637" s="210"/>
      <c r="AC637" s="210"/>
      <c r="AD637" s="210"/>
      <c r="AE637" s="210"/>
      <c r="AF637" s="210"/>
      <c r="AG637" s="210" t="s">
        <v>176</v>
      </c>
      <c r="AH637" s="210">
        <v>0</v>
      </c>
      <c r="AI637" s="210"/>
      <c r="AJ637" s="210"/>
      <c r="AK637" s="210"/>
      <c r="AL637" s="210"/>
      <c r="AM637" s="210"/>
      <c r="AN637" s="210"/>
      <c r="AO637" s="210"/>
      <c r="AP637" s="210"/>
      <c r="AQ637" s="210"/>
      <c r="AR637" s="210"/>
      <c r="AS637" s="210"/>
      <c r="AT637" s="210"/>
      <c r="AU637" s="210"/>
      <c r="AV637" s="210"/>
      <c r="AW637" s="210"/>
      <c r="AX637" s="210"/>
      <c r="AY637" s="210"/>
      <c r="AZ637" s="210"/>
      <c r="BA637" s="210"/>
      <c r="BB637" s="210"/>
      <c r="BC637" s="210"/>
      <c r="BD637" s="210"/>
      <c r="BE637" s="210"/>
      <c r="BF637" s="210"/>
      <c r="BG637" s="210"/>
      <c r="BH637" s="210"/>
    </row>
    <row r="638" spans="1:60" x14ac:dyDescent="0.2">
      <c r="A638" s="3"/>
      <c r="B638" s="4"/>
      <c r="C638" s="255"/>
      <c r="D638" s="6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AE638">
        <v>15</v>
      </c>
      <c r="AF638">
        <v>21</v>
      </c>
      <c r="AG638" t="s">
        <v>149</v>
      </c>
    </row>
    <row r="639" spans="1:60" x14ac:dyDescent="0.2">
      <c r="A639" s="213"/>
      <c r="B639" s="214" t="s">
        <v>29</v>
      </c>
      <c r="C639" s="256"/>
      <c r="D639" s="215"/>
      <c r="E639" s="216"/>
      <c r="F639" s="216"/>
      <c r="G639" s="235">
        <f>G8+G14+G45+G72+G97+G100+G113+G144+G224+G275+G329+G452+G461+G476+G501+G504+G509+G566+G587+G634</f>
        <v>0</v>
      </c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AE639">
        <f>SUMIF(L7:L637,AE638,G7:G637)</f>
        <v>0</v>
      </c>
      <c r="AF639">
        <f>SUMIF(L7:L637,AF638,G7:G637)</f>
        <v>0</v>
      </c>
      <c r="AG639" t="s">
        <v>693</v>
      </c>
    </row>
    <row r="640" spans="1:60" x14ac:dyDescent="0.2">
      <c r="C640" s="257"/>
      <c r="D640" s="10"/>
      <c r="AG640" t="s">
        <v>695</v>
      </c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NXSaQsWNbkCdPMgXvu6JGule530fyCSDq4rUEsEH6ucLqLHND2M+aM1zbDuFcQIURARj/VKkZHBhI/UAgOKJw==" saltValue="PBSIdKLTuO8rit9kpyHrpw==" spinCount="100000" sheet="1" formatRows="0"/>
  <mergeCells count="155">
    <mergeCell ref="C617:G617"/>
    <mergeCell ref="C620:G620"/>
    <mergeCell ref="C626:G626"/>
    <mergeCell ref="C629:G629"/>
    <mergeCell ref="C636:G636"/>
    <mergeCell ref="C583:G583"/>
    <mergeCell ref="C584:G584"/>
    <mergeCell ref="C589:G589"/>
    <mergeCell ref="C592:G592"/>
    <mergeCell ref="C611:G611"/>
    <mergeCell ref="C614:G614"/>
    <mergeCell ref="C569:G569"/>
    <mergeCell ref="C570:G570"/>
    <mergeCell ref="C575:G575"/>
    <mergeCell ref="C576:G576"/>
    <mergeCell ref="C579:G579"/>
    <mergeCell ref="C580:G580"/>
    <mergeCell ref="C546:G546"/>
    <mergeCell ref="C549:G549"/>
    <mergeCell ref="C552:G552"/>
    <mergeCell ref="C555:G555"/>
    <mergeCell ref="C561:G561"/>
    <mergeCell ref="C568:G568"/>
    <mergeCell ref="C524:G524"/>
    <mergeCell ref="C527:G527"/>
    <mergeCell ref="C532:G532"/>
    <mergeCell ref="C535:G535"/>
    <mergeCell ref="C539:G539"/>
    <mergeCell ref="C543:G543"/>
    <mergeCell ref="C512:G512"/>
    <mergeCell ref="C515:G515"/>
    <mergeCell ref="C516:G516"/>
    <mergeCell ref="C519:G519"/>
    <mergeCell ref="C520:G520"/>
    <mergeCell ref="C523:G523"/>
    <mergeCell ref="C493:G493"/>
    <mergeCell ref="C494:G494"/>
    <mergeCell ref="C495:G495"/>
    <mergeCell ref="C496:G496"/>
    <mergeCell ref="C497:G497"/>
    <mergeCell ref="C511:G511"/>
    <mergeCell ref="C485:G485"/>
    <mergeCell ref="C487:G487"/>
    <mergeCell ref="C488:G488"/>
    <mergeCell ref="C489:G489"/>
    <mergeCell ref="C491:G491"/>
    <mergeCell ref="C492:G492"/>
    <mergeCell ref="C472:G472"/>
    <mergeCell ref="C473:G473"/>
    <mergeCell ref="C474:G474"/>
    <mergeCell ref="C478:G478"/>
    <mergeCell ref="C481:G481"/>
    <mergeCell ref="C483:G483"/>
    <mergeCell ref="C454:G454"/>
    <mergeCell ref="C458:G458"/>
    <mergeCell ref="C460:G460"/>
    <mergeCell ref="C463:G463"/>
    <mergeCell ref="C464:G464"/>
    <mergeCell ref="C465:G465"/>
    <mergeCell ref="C298:G298"/>
    <mergeCell ref="C305:G305"/>
    <mergeCell ref="C310:G310"/>
    <mergeCell ref="C313:G313"/>
    <mergeCell ref="C317:G317"/>
    <mergeCell ref="C321:G321"/>
    <mergeCell ref="C271:G271"/>
    <mergeCell ref="C277:G277"/>
    <mergeCell ref="C280:G280"/>
    <mergeCell ref="C283:G283"/>
    <mergeCell ref="C286:G286"/>
    <mergeCell ref="C289:G289"/>
    <mergeCell ref="C265:G265"/>
    <mergeCell ref="C266:G266"/>
    <mergeCell ref="C267:G267"/>
    <mergeCell ref="C268:G268"/>
    <mergeCell ref="C269:G269"/>
    <mergeCell ref="C270:G270"/>
    <mergeCell ref="C252:G252"/>
    <mergeCell ref="C255:G255"/>
    <mergeCell ref="C256:G256"/>
    <mergeCell ref="C259:G259"/>
    <mergeCell ref="C260:G260"/>
    <mergeCell ref="C263:G263"/>
    <mergeCell ref="C236:G236"/>
    <mergeCell ref="C239:G239"/>
    <mergeCell ref="C242:G242"/>
    <mergeCell ref="C245:G245"/>
    <mergeCell ref="C248:G248"/>
    <mergeCell ref="C251:G251"/>
    <mergeCell ref="C215:G215"/>
    <mergeCell ref="C218:G218"/>
    <mergeCell ref="C221:G221"/>
    <mergeCell ref="C223:G223"/>
    <mergeCell ref="C230:G230"/>
    <mergeCell ref="C233:G233"/>
    <mergeCell ref="C178:G178"/>
    <mergeCell ref="C179:G179"/>
    <mergeCell ref="C192:G192"/>
    <mergeCell ref="C197:G197"/>
    <mergeCell ref="C200:G200"/>
    <mergeCell ref="C206:G206"/>
    <mergeCell ref="C160:G160"/>
    <mergeCell ref="C163:G163"/>
    <mergeCell ref="C166:G166"/>
    <mergeCell ref="C169:G169"/>
    <mergeCell ref="C174:G174"/>
    <mergeCell ref="C175:G175"/>
    <mergeCell ref="C150:G150"/>
    <mergeCell ref="C153:G153"/>
    <mergeCell ref="C154:G154"/>
    <mergeCell ref="C155:G155"/>
    <mergeCell ref="C158:G158"/>
    <mergeCell ref="C159:G159"/>
    <mergeCell ref="C135:G135"/>
    <mergeCell ref="C138:G138"/>
    <mergeCell ref="C141:G141"/>
    <mergeCell ref="C143:G143"/>
    <mergeCell ref="C148:G148"/>
    <mergeCell ref="C149:G149"/>
    <mergeCell ref="C107:G107"/>
    <mergeCell ref="C108:G108"/>
    <mergeCell ref="C123:G123"/>
    <mergeCell ref="C126:G126"/>
    <mergeCell ref="C129:G129"/>
    <mergeCell ref="C132:G132"/>
    <mergeCell ref="C86:G86"/>
    <mergeCell ref="C87:G87"/>
    <mergeCell ref="C88:G88"/>
    <mergeCell ref="C89:G89"/>
    <mergeCell ref="C102:G102"/>
    <mergeCell ref="C103:G103"/>
    <mergeCell ref="C53:G53"/>
    <mergeCell ref="C56:G56"/>
    <mergeCell ref="C59:G59"/>
    <mergeCell ref="C62:G62"/>
    <mergeCell ref="C67:G67"/>
    <mergeCell ref="C70:G70"/>
    <mergeCell ref="C32:G32"/>
    <mergeCell ref="C35:G35"/>
    <mergeCell ref="C38:G38"/>
    <mergeCell ref="C43:G43"/>
    <mergeCell ref="C47:G47"/>
    <mergeCell ref="C48:G48"/>
    <mergeCell ref="C16:G16"/>
    <mergeCell ref="C17:G17"/>
    <mergeCell ref="C20:G20"/>
    <mergeCell ref="C23:G23"/>
    <mergeCell ref="C26:G26"/>
    <mergeCell ref="C29:G29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43002-EE37-4171-80D6-4253EAE2D35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135</v>
      </c>
      <c r="B1" s="195"/>
      <c r="C1" s="195"/>
      <c r="D1" s="195"/>
      <c r="E1" s="195"/>
      <c r="F1" s="195"/>
      <c r="G1" s="195"/>
      <c r="AG1" t="s">
        <v>136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137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53</v>
      </c>
      <c r="C4" s="202" t="s">
        <v>54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163</v>
      </c>
      <c r="B8" s="230" t="s">
        <v>90</v>
      </c>
      <c r="C8" s="247" t="s">
        <v>91</v>
      </c>
      <c r="D8" s="231"/>
      <c r="E8" s="232"/>
      <c r="F8" s="233"/>
      <c r="G8" s="233">
        <f>SUMIF(AG9:AG11,"&lt;&gt;NOR",G9:G11)</f>
        <v>0</v>
      </c>
      <c r="H8" s="233"/>
      <c r="I8" s="233">
        <f>SUM(I9:I11)</f>
        <v>0</v>
      </c>
      <c r="J8" s="233"/>
      <c r="K8" s="233">
        <f>SUM(K9:K11)</f>
        <v>0</v>
      </c>
      <c r="L8" s="233"/>
      <c r="M8" s="233">
        <f>SUM(M9:M11)</f>
        <v>0</v>
      </c>
      <c r="N8" s="232"/>
      <c r="O8" s="232">
        <f>SUM(O9:O11)</f>
        <v>0</v>
      </c>
      <c r="P8" s="232"/>
      <c r="Q8" s="232">
        <f>SUM(Q9:Q11)</f>
        <v>0</v>
      </c>
      <c r="R8" s="233"/>
      <c r="S8" s="233"/>
      <c r="T8" s="234"/>
      <c r="U8" s="228"/>
      <c r="V8" s="228">
        <f>SUM(V9:V11)</f>
        <v>0</v>
      </c>
      <c r="W8" s="228"/>
      <c r="X8" s="228"/>
      <c r="Y8" s="228"/>
      <c r="AG8" t="s">
        <v>164</v>
      </c>
    </row>
    <row r="9" spans="1:60" outlineLevel="1" x14ac:dyDescent="0.2">
      <c r="A9" s="236">
        <v>1</v>
      </c>
      <c r="B9" s="237" t="s">
        <v>475</v>
      </c>
      <c r="C9" s="248" t="s">
        <v>476</v>
      </c>
      <c r="D9" s="238" t="s">
        <v>477</v>
      </c>
      <c r="E9" s="239">
        <v>500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 t="s">
        <v>326</v>
      </c>
      <c r="S9" s="241" t="s">
        <v>478</v>
      </c>
      <c r="T9" s="242" t="s">
        <v>478</v>
      </c>
      <c r="U9" s="220">
        <v>0</v>
      </c>
      <c r="V9" s="220">
        <f>ROUND(E9*U9,2)</f>
        <v>0</v>
      </c>
      <c r="W9" s="220"/>
      <c r="X9" s="220" t="s">
        <v>327</v>
      </c>
      <c r="Y9" s="220" t="s">
        <v>171</v>
      </c>
      <c r="Z9" s="210"/>
      <c r="AA9" s="210"/>
      <c r="AB9" s="210"/>
      <c r="AC9" s="210"/>
      <c r="AD9" s="210"/>
      <c r="AE9" s="210"/>
      <c r="AF9" s="210"/>
      <c r="AG9" s="210" t="s">
        <v>328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9" t="s">
        <v>1286</v>
      </c>
      <c r="D10" s="243"/>
      <c r="E10" s="243"/>
      <c r="F10" s="243"/>
      <c r="G10" s="243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44" t="str">
        <f>C10</f>
        <v>Drobný instalační materiál pro montáž sdělovacího vedení, spojovací materiál, konektory, štítky, vývodky, kabelový managment, atd.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50" t="s">
        <v>1287</v>
      </c>
      <c r="D11" s="224"/>
      <c r="E11" s="225">
        <v>500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176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9" t="s">
        <v>163</v>
      </c>
      <c r="B12" s="230" t="s">
        <v>122</v>
      </c>
      <c r="C12" s="247" t="s">
        <v>123</v>
      </c>
      <c r="D12" s="231"/>
      <c r="E12" s="232"/>
      <c r="F12" s="233"/>
      <c r="G12" s="233">
        <f>SUMIF(AG13:AG14,"&lt;&gt;NOR",G13:G14)</f>
        <v>0</v>
      </c>
      <c r="H12" s="233"/>
      <c r="I12" s="233">
        <f>SUM(I13:I14)</f>
        <v>0</v>
      </c>
      <c r="J12" s="233"/>
      <c r="K12" s="233">
        <f>SUM(K13:K14)</f>
        <v>0</v>
      </c>
      <c r="L12" s="233"/>
      <c r="M12" s="233">
        <f>SUM(M13:M14)</f>
        <v>0</v>
      </c>
      <c r="N12" s="232"/>
      <c r="O12" s="232">
        <f>SUM(O13:O14)</f>
        <v>0</v>
      </c>
      <c r="P12" s="232"/>
      <c r="Q12" s="232">
        <f>SUM(Q13:Q14)</f>
        <v>0</v>
      </c>
      <c r="R12" s="233"/>
      <c r="S12" s="233"/>
      <c r="T12" s="234"/>
      <c r="U12" s="228"/>
      <c r="V12" s="228">
        <f>SUM(V13:V14)</f>
        <v>0</v>
      </c>
      <c r="W12" s="228"/>
      <c r="X12" s="228"/>
      <c r="Y12" s="228"/>
      <c r="AG12" t="s">
        <v>164</v>
      </c>
    </row>
    <row r="13" spans="1:60" outlineLevel="1" x14ac:dyDescent="0.2">
      <c r="A13" s="236">
        <v>2</v>
      </c>
      <c r="B13" s="237" t="s">
        <v>1176</v>
      </c>
      <c r="C13" s="248" t="s">
        <v>1177</v>
      </c>
      <c r="D13" s="238" t="s">
        <v>302</v>
      </c>
      <c r="E13" s="239">
        <v>1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39">
        <v>8.0000000000000004E-4</v>
      </c>
      <c r="O13" s="239">
        <f>ROUND(E13*N13,2)</f>
        <v>0</v>
      </c>
      <c r="P13" s="239">
        <v>0</v>
      </c>
      <c r="Q13" s="239">
        <f>ROUND(E13*P13,2)</f>
        <v>0</v>
      </c>
      <c r="R13" s="241" t="s">
        <v>326</v>
      </c>
      <c r="S13" s="241" t="s">
        <v>169</v>
      </c>
      <c r="T13" s="242" t="s">
        <v>169</v>
      </c>
      <c r="U13" s="220">
        <v>0</v>
      </c>
      <c r="V13" s="220">
        <f>ROUND(E13*U13,2)</f>
        <v>0</v>
      </c>
      <c r="W13" s="220"/>
      <c r="X13" s="220" t="s">
        <v>327</v>
      </c>
      <c r="Y13" s="220" t="s">
        <v>171</v>
      </c>
      <c r="Z13" s="210"/>
      <c r="AA13" s="210"/>
      <c r="AB13" s="210"/>
      <c r="AC13" s="210"/>
      <c r="AD13" s="210"/>
      <c r="AE13" s="210"/>
      <c r="AF13" s="210"/>
      <c r="AG13" s="210" t="s">
        <v>328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0" t="s">
        <v>70</v>
      </c>
      <c r="D14" s="224"/>
      <c r="E14" s="225">
        <v>1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176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229" t="s">
        <v>163</v>
      </c>
      <c r="B15" s="230" t="s">
        <v>124</v>
      </c>
      <c r="C15" s="247" t="s">
        <v>125</v>
      </c>
      <c r="D15" s="231"/>
      <c r="E15" s="232"/>
      <c r="F15" s="233"/>
      <c r="G15" s="233">
        <f>SUMIF(AG16:AG30,"&lt;&gt;NOR",G16:G30)</f>
        <v>0</v>
      </c>
      <c r="H15" s="233"/>
      <c r="I15" s="233">
        <f>SUM(I16:I30)</f>
        <v>0</v>
      </c>
      <c r="J15" s="233"/>
      <c r="K15" s="233">
        <f>SUM(K16:K30)</f>
        <v>0</v>
      </c>
      <c r="L15" s="233"/>
      <c r="M15" s="233">
        <f>SUM(M16:M30)</f>
        <v>0</v>
      </c>
      <c r="N15" s="232"/>
      <c r="O15" s="232">
        <f>SUM(O16:O30)</f>
        <v>0</v>
      </c>
      <c r="P15" s="232"/>
      <c r="Q15" s="232">
        <f>SUM(Q16:Q30)</f>
        <v>0</v>
      </c>
      <c r="R15" s="233"/>
      <c r="S15" s="233"/>
      <c r="T15" s="234"/>
      <c r="U15" s="228"/>
      <c r="V15" s="228">
        <f>SUM(V16:V30)</f>
        <v>43.769999999999989</v>
      </c>
      <c r="W15" s="228"/>
      <c r="X15" s="228"/>
      <c r="Y15" s="228"/>
      <c r="AG15" t="s">
        <v>164</v>
      </c>
    </row>
    <row r="16" spans="1:60" outlineLevel="1" x14ac:dyDescent="0.2">
      <c r="A16" s="236">
        <v>3</v>
      </c>
      <c r="B16" s="237" t="s">
        <v>1288</v>
      </c>
      <c r="C16" s="248" t="s">
        <v>1289</v>
      </c>
      <c r="D16" s="238" t="s">
        <v>302</v>
      </c>
      <c r="E16" s="239">
        <v>6</v>
      </c>
      <c r="F16" s="240"/>
      <c r="G16" s="241">
        <f>ROUND(E16*F16,2)</f>
        <v>0</v>
      </c>
      <c r="H16" s="240"/>
      <c r="I16" s="241">
        <f>ROUND(E16*H16,2)</f>
        <v>0</v>
      </c>
      <c r="J16" s="240"/>
      <c r="K16" s="241">
        <f>ROUND(E16*J16,2)</f>
        <v>0</v>
      </c>
      <c r="L16" s="241">
        <v>21</v>
      </c>
      <c r="M16" s="241">
        <f>G16*(1+L16/100)</f>
        <v>0</v>
      </c>
      <c r="N16" s="239">
        <v>3.0000000000000001E-5</v>
      </c>
      <c r="O16" s="239">
        <f>ROUND(E16*N16,2)</f>
        <v>0</v>
      </c>
      <c r="P16" s="239">
        <v>0</v>
      </c>
      <c r="Q16" s="239">
        <f>ROUND(E16*P16,2)</f>
        <v>0</v>
      </c>
      <c r="R16" s="241"/>
      <c r="S16" s="241" t="s">
        <v>169</v>
      </c>
      <c r="T16" s="242" t="s">
        <v>169</v>
      </c>
      <c r="U16" s="220">
        <v>0.3</v>
      </c>
      <c r="V16" s="220">
        <f>ROUND(E16*U16,2)</f>
        <v>1.8</v>
      </c>
      <c r="W16" s="220"/>
      <c r="X16" s="220" t="s">
        <v>170</v>
      </c>
      <c r="Y16" s="220" t="s">
        <v>171</v>
      </c>
      <c r="Z16" s="210"/>
      <c r="AA16" s="210"/>
      <c r="AB16" s="210"/>
      <c r="AC16" s="210"/>
      <c r="AD16" s="210"/>
      <c r="AE16" s="210"/>
      <c r="AF16" s="210"/>
      <c r="AG16" s="210" t="s">
        <v>172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50" t="s">
        <v>998</v>
      </c>
      <c r="D17" s="224"/>
      <c r="E17" s="225">
        <v>6</v>
      </c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176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36">
        <v>4</v>
      </c>
      <c r="B18" s="237" t="s">
        <v>1178</v>
      </c>
      <c r="C18" s="248" t="s">
        <v>1179</v>
      </c>
      <c r="D18" s="238" t="s">
        <v>199</v>
      </c>
      <c r="E18" s="239">
        <v>165</v>
      </c>
      <c r="F18" s="240"/>
      <c r="G18" s="241">
        <f>ROUND(E18*F18,2)</f>
        <v>0</v>
      </c>
      <c r="H18" s="240"/>
      <c r="I18" s="241">
        <f>ROUND(E18*H18,2)</f>
        <v>0</v>
      </c>
      <c r="J18" s="240"/>
      <c r="K18" s="241">
        <f>ROUND(E18*J18,2)</f>
        <v>0</v>
      </c>
      <c r="L18" s="241">
        <v>21</v>
      </c>
      <c r="M18" s="241">
        <f>G18*(1+L18/100)</f>
        <v>0</v>
      </c>
      <c r="N18" s="239">
        <v>0</v>
      </c>
      <c r="O18" s="239">
        <f>ROUND(E18*N18,2)</f>
        <v>0</v>
      </c>
      <c r="P18" s="239">
        <v>0</v>
      </c>
      <c r="Q18" s="239">
        <f>ROUND(E18*P18,2)</f>
        <v>0</v>
      </c>
      <c r="R18" s="241"/>
      <c r="S18" s="241" t="s">
        <v>169</v>
      </c>
      <c r="T18" s="242" t="s">
        <v>169</v>
      </c>
      <c r="U18" s="220">
        <v>0.11799999999999999</v>
      </c>
      <c r="V18" s="220">
        <f>ROUND(E18*U18,2)</f>
        <v>19.47</v>
      </c>
      <c r="W18" s="220"/>
      <c r="X18" s="220" t="s">
        <v>170</v>
      </c>
      <c r="Y18" s="220" t="s">
        <v>171</v>
      </c>
      <c r="Z18" s="210"/>
      <c r="AA18" s="210"/>
      <c r="AB18" s="210"/>
      <c r="AC18" s="210"/>
      <c r="AD18" s="210"/>
      <c r="AE18" s="210"/>
      <c r="AF18" s="210"/>
      <c r="AG18" s="210" t="s">
        <v>172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0" t="s">
        <v>1290</v>
      </c>
      <c r="D19" s="224"/>
      <c r="E19" s="225">
        <v>165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176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36">
        <v>5</v>
      </c>
      <c r="B20" s="237" t="s">
        <v>1181</v>
      </c>
      <c r="C20" s="248" t="s">
        <v>1182</v>
      </c>
      <c r="D20" s="238" t="s">
        <v>199</v>
      </c>
      <c r="E20" s="239">
        <v>165</v>
      </c>
      <c r="F20" s="240"/>
      <c r="G20" s="241">
        <f>ROUND(E20*F20,2)</f>
        <v>0</v>
      </c>
      <c r="H20" s="240"/>
      <c r="I20" s="241">
        <f>ROUND(E20*H20,2)</f>
        <v>0</v>
      </c>
      <c r="J20" s="240"/>
      <c r="K20" s="241">
        <f>ROUND(E20*J20,2)</f>
        <v>0</v>
      </c>
      <c r="L20" s="241">
        <v>21</v>
      </c>
      <c r="M20" s="241">
        <f>G20*(1+L20/100)</f>
        <v>0</v>
      </c>
      <c r="N20" s="239">
        <v>0</v>
      </c>
      <c r="O20" s="239">
        <f>ROUND(E20*N20,2)</f>
        <v>0</v>
      </c>
      <c r="P20" s="239">
        <v>0</v>
      </c>
      <c r="Q20" s="239">
        <f>ROUND(E20*P20,2)</f>
        <v>0</v>
      </c>
      <c r="R20" s="241"/>
      <c r="S20" s="241" t="s">
        <v>169</v>
      </c>
      <c r="T20" s="242" t="s">
        <v>169</v>
      </c>
      <c r="U20" s="220">
        <v>0.11799999999999999</v>
      </c>
      <c r="V20" s="220">
        <f>ROUND(E20*U20,2)</f>
        <v>19.47</v>
      </c>
      <c r="W20" s="220"/>
      <c r="X20" s="220" t="s">
        <v>170</v>
      </c>
      <c r="Y20" s="220" t="s">
        <v>171</v>
      </c>
      <c r="Z20" s="210"/>
      <c r="AA20" s="210"/>
      <c r="AB20" s="210"/>
      <c r="AC20" s="210"/>
      <c r="AD20" s="210"/>
      <c r="AE20" s="210"/>
      <c r="AF20" s="210"/>
      <c r="AG20" s="210" t="s">
        <v>172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0" t="s">
        <v>1290</v>
      </c>
      <c r="D21" s="224"/>
      <c r="E21" s="225">
        <v>165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176</v>
      </c>
      <c r="AH21" s="210">
        <v>5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6">
        <v>6</v>
      </c>
      <c r="B22" s="237" t="s">
        <v>1291</v>
      </c>
      <c r="C22" s="248" t="s">
        <v>1292</v>
      </c>
      <c r="D22" s="238" t="s">
        <v>199</v>
      </c>
      <c r="E22" s="239">
        <v>165</v>
      </c>
      <c r="F22" s="240"/>
      <c r="G22" s="241">
        <f>ROUND(E22*F22,2)</f>
        <v>0</v>
      </c>
      <c r="H22" s="240"/>
      <c r="I22" s="241">
        <f>ROUND(E22*H22,2)</f>
        <v>0</v>
      </c>
      <c r="J22" s="240"/>
      <c r="K22" s="241">
        <f>ROUND(E22*J22,2)</f>
        <v>0</v>
      </c>
      <c r="L22" s="241">
        <v>21</v>
      </c>
      <c r="M22" s="241">
        <f>G22*(1+L22/100)</f>
        <v>0</v>
      </c>
      <c r="N22" s="239">
        <v>0</v>
      </c>
      <c r="O22" s="239">
        <f>ROUND(E22*N22,2)</f>
        <v>0</v>
      </c>
      <c r="P22" s="239">
        <v>0</v>
      </c>
      <c r="Q22" s="239">
        <f>ROUND(E22*P22,2)</f>
        <v>0</v>
      </c>
      <c r="R22" s="241"/>
      <c r="S22" s="241" t="s">
        <v>169</v>
      </c>
      <c r="T22" s="242" t="s">
        <v>169</v>
      </c>
      <c r="U22" s="220">
        <v>0.01</v>
      </c>
      <c r="V22" s="220">
        <f>ROUND(E22*U22,2)</f>
        <v>1.65</v>
      </c>
      <c r="W22" s="220"/>
      <c r="X22" s="220" t="s">
        <v>170</v>
      </c>
      <c r="Y22" s="220" t="s">
        <v>171</v>
      </c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0" t="s">
        <v>1290</v>
      </c>
      <c r="D23" s="224"/>
      <c r="E23" s="225">
        <v>165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176</v>
      </c>
      <c r="AH23" s="210">
        <v>5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6">
        <v>7</v>
      </c>
      <c r="B24" s="237" t="s">
        <v>1293</v>
      </c>
      <c r="C24" s="248" t="s">
        <v>1294</v>
      </c>
      <c r="D24" s="238" t="s">
        <v>199</v>
      </c>
      <c r="E24" s="239">
        <v>165</v>
      </c>
      <c r="F24" s="240"/>
      <c r="G24" s="241">
        <f>ROUND(E24*F24,2)</f>
        <v>0</v>
      </c>
      <c r="H24" s="240"/>
      <c r="I24" s="241">
        <f>ROUND(E24*H24,2)</f>
        <v>0</v>
      </c>
      <c r="J24" s="240"/>
      <c r="K24" s="241">
        <f>ROUND(E24*J24,2)</f>
        <v>0</v>
      </c>
      <c r="L24" s="241">
        <v>21</v>
      </c>
      <c r="M24" s="241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41"/>
      <c r="S24" s="241" t="s">
        <v>169</v>
      </c>
      <c r="T24" s="242" t="s">
        <v>169</v>
      </c>
      <c r="U24" s="220">
        <v>8.3300000000000006E-3</v>
      </c>
      <c r="V24" s="220">
        <f>ROUND(E24*U24,2)</f>
        <v>1.37</v>
      </c>
      <c r="W24" s="220"/>
      <c r="X24" s="220" t="s">
        <v>170</v>
      </c>
      <c r="Y24" s="220" t="s">
        <v>171</v>
      </c>
      <c r="Z24" s="210"/>
      <c r="AA24" s="210"/>
      <c r="AB24" s="210"/>
      <c r="AC24" s="210"/>
      <c r="AD24" s="210"/>
      <c r="AE24" s="210"/>
      <c r="AF24" s="210"/>
      <c r="AG24" s="210" t="s">
        <v>172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0" t="s">
        <v>1290</v>
      </c>
      <c r="D25" s="224"/>
      <c r="E25" s="225">
        <v>165</v>
      </c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176</v>
      </c>
      <c r="AH25" s="210">
        <v>5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6">
        <v>8</v>
      </c>
      <c r="B26" s="237" t="s">
        <v>1295</v>
      </c>
      <c r="C26" s="248" t="s">
        <v>1296</v>
      </c>
      <c r="D26" s="238" t="s">
        <v>339</v>
      </c>
      <c r="E26" s="239">
        <v>1</v>
      </c>
      <c r="F26" s="240"/>
      <c r="G26" s="241">
        <f>ROUND(E26*F26,2)</f>
        <v>0</v>
      </c>
      <c r="H26" s="240"/>
      <c r="I26" s="241">
        <f>ROUND(E26*H26,2)</f>
        <v>0</v>
      </c>
      <c r="J26" s="240"/>
      <c r="K26" s="241">
        <f>ROUND(E26*J26,2)</f>
        <v>0</v>
      </c>
      <c r="L26" s="241">
        <v>21</v>
      </c>
      <c r="M26" s="241">
        <f>G26*(1+L26/100)</f>
        <v>0</v>
      </c>
      <c r="N26" s="239">
        <v>0</v>
      </c>
      <c r="O26" s="239">
        <f>ROUND(E26*N26,2)</f>
        <v>0</v>
      </c>
      <c r="P26" s="239">
        <v>0</v>
      </c>
      <c r="Q26" s="239">
        <f>ROUND(E26*P26,2)</f>
        <v>0</v>
      </c>
      <c r="R26" s="241"/>
      <c r="S26" s="241" t="s">
        <v>321</v>
      </c>
      <c r="T26" s="242" t="s">
        <v>322</v>
      </c>
      <c r="U26" s="220">
        <v>8.3300000000000006E-3</v>
      </c>
      <c r="V26" s="220">
        <f>ROUND(E26*U26,2)</f>
        <v>0.01</v>
      </c>
      <c r="W26" s="220"/>
      <c r="X26" s="220" t="s">
        <v>170</v>
      </c>
      <c r="Y26" s="220" t="s">
        <v>171</v>
      </c>
      <c r="Z26" s="210"/>
      <c r="AA26" s="210"/>
      <c r="AB26" s="210"/>
      <c r="AC26" s="210"/>
      <c r="AD26" s="210"/>
      <c r="AE26" s="210"/>
      <c r="AF26" s="210"/>
      <c r="AG26" s="210" t="s">
        <v>172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49" t="s">
        <v>346</v>
      </c>
      <c r="D27" s="243"/>
      <c r="E27" s="243"/>
      <c r="F27" s="243"/>
      <c r="G27" s="243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174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0" t="s">
        <v>70</v>
      </c>
      <c r="D28" s="224"/>
      <c r="E28" s="225">
        <v>1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176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6">
        <v>9</v>
      </c>
      <c r="B29" s="237" t="s">
        <v>1297</v>
      </c>
      <c r="C29" s="248" t="s">
        <v>1298</v>
      </c>
      <c r="D29" s="238" t="s">
        <v>199</v>
      </c>
      <c r="E29" s="239">
        <v>165</v>
      </c>
      <c r="F29" s="240"/>
      <c r="G29" s="241">
        <f>ROUND(E29*F29,2)</f>
        <v>0</v>
      </c>
      <c r="H29" s="240"/>
      <c r="I29" s="241">
        <f>ROUND(E29*H29,2)</f>
        <v>0</v>
      </c>
      <c r="J29" s="240"/>
      <c r="K29" s="241">
        <f>ROUND(E29*J29,2)</f>
        <v>0</v>
      </c>
      <c r="L29" s="241">
        <v>21</v>
      </c>
      <c r="M29" s="241">
        <f>G29*(1+L29/100)</f>
        <v>0</v>
      </c>
      <c r="N29" s="239">
        <v>0</v>
      </c>
      <c r="O29" s="239">
        <f>ROUND(E29*N29,2)</f>
        <v>0</v>
      </c>
      <c r="P29" s="239">
        <v>0</v>
      </c>
      <c r="Q29" s="239">
        <f>ROUND(E29*P29,2)</f>
        <v>0</v>
      </c>
      <c r="R29" s="241"/>
      <c r="S29" s="241" t="s">
        <v>321</v>
      </c>
      <c r="T29" s="242" t="s">
        <v>322</v>
      </c>
      <c r="U29" s="220">
        <v>0</v>
      </c>
      <c r="V29" s="220">
        <f>ROUND(E29*U29,2)</f>
        <v>0</v>
      </c>
      <c r="W29" s="220"/>
      <c r="X29" s="220" t="s">
        <v>327</v>
      </c>
      <c r="Y29" s="220" t="s">
        <v>171</v>
      </c>
      <c r="Z29" s="210"/>
      <c r="AA29" s="210"/>
      <c r="AB29" s="210"/>
      <c r="AC29" s="210"/>
      <c r="AD29" s="210"/>
      <c r="AE29" s="210"/>
      <c r="AF29" s="210"/>
      <c r="AG29" s="210" t="s">
        <v>328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50" t="s">
        <v>1299</v>
      </c>
      <c r="D30" s="224"/>
      <c r="E30" s="225">
        <v>165</v>
      </c>
      <c r="F30" s="220"/>
      <c r="G30" s="220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176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29" t="s">
        <v>163</v>
      </c>
      <c r="B31" s="230" t="s">
        <v>128</v>
      </c>
      <c r="C31" s="247" t="s">
        <v>129</v>
      </c>
      <c r="D31" s="231"/>
      <c r="E31" s="232"/>
      <c r="F31" s="233"/>
      <c r="G31" s="233">
        <f>SUMIF(AG32:AG37,"&lt;&gt;NOR",G32:G37)</f>
        <v>0</v>
      </c>
      <c r="H31" s="233"/>
      <c r="I31" s="233">
        <f>SUM(I32:I37)</f>
        <v>0</v>
      </c>
      <c r="J31" s="233"/>
      <c r="K31" s="233">
        <f>SUM(K32:K37)</f>
        <v>0</v>
      </c>
      <c r="L31" s="233"/>
      <c r="M31" s="233">
        <f>SUM(M32:M37)</f>
        <v>0</v>
      </c>
      <c r="N31" s="232"/>
      <c r="O31" s="232">
        <f>SUM(O32:O37)</f>
        <v>0.01</v>
      </c>
      <c r="P31" s="232"/>
      <c r="Q31" s="232">
        <f>SUM(Q32:Q37)</f>
        <v>0</v>
      </c>
      <c r="R31" s="233"/>
      <c r="S31" s="233"/>
      <c r="T31" s="234"/>
      <c r="U31" s="228"/>
      <c r="V31" s="228">
        <f>SUM(V32:V37)</f>
        <v>3.18</v>
      </c>
      <c r="W31" s="228"/>
      <c r="X31" s="228"/>
      <c r="Y31" s="228"/>
      <c r="AG31" t="s">
        <v>164</v>
      </c>
    </row>
    <row r="32" spans="1:60" outlineLevel="1" x14ac:dyDescent="0.2">
      <c r="A32" s="236">
        <v>10</v>
      </c>
      <c r="B32" s="237" t="s">
        <v>1300</v>
      </c>
      <c r="C32" s="248" t="s">
        <v>1301</v>
      </c>
      <c r="D32" s="238" t="s">
        <v>199</v>
      </c>
      <c r="E32" s="239">
        <v>3.6</v>
      </c>
      <c r="F32" s="240"/>
      <c r="G32" s="241">
        <f>ROUND(E32*F32,2)</f>
        <v>0</v>
      </c>
      <c r="H32" s="240"/>
      <c r="I32" s="241">
        <f>ROUND(E32*H32,2)</f>
        <v>0</v>
      </c>
      <c r="J32" s="240"/>
      <c r="K32" s="241">
        <f>ROUND(E32*J32,2)</f>
        <v>0</v>
      </c>
      <c r="L32" s="241">
        <v>21</v>
      </c>
      <c r="M32" s="241">
        <f>G32*(1+L32/100)</f>
        <v>0</v>
      </c>
      <c r="N32" s="239">
        <v>4.8000000000000001E-4</v>
      </c>
      <c r="O32" s="239">
        <f>ROUND(E32*N32,2)</f>
        <v>0</v>
      </c>
      <c r="P32" s="239">
        <v>0</v>
      </c>
      <c r="Q32" s="239">
        <f>ROUND(E32*P32,2)</f>
        <v>0</v>
      </c>
      <c r="R32" s="241"/>
      <c r="S32" s="241" t="s">
        <v>169</v>
      </c>
      <c r="T32" s="242" t="s">
        <v>169</v>
      </c>
      <c r="U32" s="220">
        <v>6.4000000000000001E-2</v>
      </c>
      <c r="V32" s="220">
        <f>ROUND(E32*U32,2)</f>
        <v>0.23</v>
      </c>
      <c r="W32" s="220"/>
      <c r="X32" s="220" t="s">
        <v>170</v>
      </c>
      <c r="Y32" s="220" t="s">
        <v>171</v>
      </c>
      <c r="Z32" s="210"/>
      <c r="AA32" s="210"/>
      <c r="AB32" s="210"/>
      <c r="AC32" s="210"/>
      <c r="AD32" s="210"/>
      <c r="AE32" s="210"/>
      <c r="AF32" s="210"/>
      <c r="AG32" s="210" t="s">
        <v>172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0" t="s">
        <v>1302</v>
      </c>
      <c r="D33" s="224"/>
      <c r="E33" s="225">
        <v>3.6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176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6">
        <v>11</v>
      </c>
      <c r="B34" s="237" t="s">
        <v>1229</v>
      </c>
      <c r="C34" s="248" t="s">
        <v>1230</v>
      </c>
      <c r="D34" s="238" t="s">
        <v>199</v>
      </c>
      <c r="E34" s="239">
        <v>113.6</v>
      </c>
      <c r="F34" s="240"/>
      <c r="G34" s="241">
        <f>ROUND(E34*F34,2)</f>
        <v>0</v>
      </c>
      <c r="H34" s="240"/>
      <c r="I34" s="241">
        <f>ROUND(E34*H34,2)</f>
        <v>0</v>
      </c>
      <c r="J34" s="240"/>
      <c r="K34" s="241">
        <f>ROUND(E34*J34,2)</f>
        <v>0</v>
      </c>
      <c r="L34" s="241">
        <v>21</v>
      </c>
      <c r="M34" s="241">
        <f>G34*(1+L34/100)</f>
        <v>0</v>
      </c>
      <c r="N34" s="239">
        <v>6.0000000000000002E-5</v>
      </c>
      <c r="O34" s="239">
        <f>ROUND(E34*N34,2)</f>
        <v>0.01</v>
      </c>
      <c r="P34" s="239">
        <v>0</v>
      </c>
      <c r="Q34" s="239">
        <f>ROUND(E34*P34,2)</f>
        <v>0</v>
      </c>
      <c r="R34" s="241"/>
      <c r="S34" s="241" t="s">
        <v>321</v>
      </c>
      <c r="T34" s="242" t="s">
        <v>322</v>
      </c>
      <c r="U34" s="220">
        <v>2.5999999999999999E-2</v>
      </c>
      <c r="V34" s="220">
        <f>ROUND(E34*U34,2)</f>
        <v>2.95</v>
      </c>
      <c r="W34" s="220"/>
      <c r="X34" s="220" t="s">
        <v>170</v>
      </c>
      <c r="Y34" s="220" t="s">
        <v>171</v>
      </c>
      <c r="Z34" s="210"/>
      <c r="AA34" s="210"/>
      <c r="AB34" s="210"/>
      <c r="AC34" s="210"/>
      <c r="AD34" s="210"/>
      <c r="AE34" s="210"/>
      <c r="AF34" s="210"/>
      <c r="AG34" s="210" t="s">
        <v>172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49" t="s">
        <v>1303</v>
      </c>
      <c r="D35" s="243"/>
      <c r="E35" s="243"/>
      <c r="F35" s="243"/>
      <c r="G35" s="243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174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52" t="s">
        <v>1304</v>
      </c>
      <c r="D36" s="246"/>
      <c r="E36" s="246"/>
      <c r="F36" s="246"/>
      <c r="G36" s="246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174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0" t="s">
        <v>1305</v>
      </c>
      <c r="D37" s="224"/>
      <c r="E37" s="225">
        <v>113.6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176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9" t="s">
        <v>163</v>
      </c>
      <c r="B38" s="230" t="s">
        <v>134</v>
      </c>
      <c r="C38" s="247" t="s">
        <v>28</v>
      </c>
      <c r="D38" s="231"/>
      <c r="E38" s="232"/>
      <c r="F38" s="233"/>
      <c r="G38" s="233">
        <f>SUMIF(AG39:AG41,"&lt;&gt;NOR",G39:G41)</f>
        <v>0</v>
      </c>
      <c r="H38" s="233"/>
      <c r="I38" s="233">
        <f>SUM(I39:I41)</f>
        <v>0</v>
      </c>
      <c r="J38" s="233"/>
      <c r="K38" s="233">
        <f>SUM(K39:K41)</f>
        <v>0</v>
      </c>
      <c r="L38" s="233"/>
      <c r="M38" s="233">
        <f>SUM(M39:M41)</f>
        <v>0</v>
      </c>
      <c r="N38" s="232"/>
      <c r="O38" s="232">
        <f>SUM(O39:O41)</f>
        <v>0</v>
      </c>
      <c r="P38" s="232"/>
      <c r="Q38" s="232">
        <f>SUM(Q39:Q41)</f>
        <v>0</v>
      </c>
      <c r="R38" s="233"/>
      <c r="S38" s="233"/>
      <c r="T38" s="234"/>
      <c r="U38" s="228"/>
      <c r="V38" s="228">
        <f>SUM(V39:V41)</f>
        <v>0</v>
      </c>
      <c r="W38" s="228"/>
      <c r="X38" s="228"/>
      <c r="Y38" s="228"/>
      <c r="AG38" t="s">
        <v>164</v>
      </c>
    </row>
    <row r="39" spans="1:60" outlineLevel="1" x14ac:dyDescent="0.2">
      <c r="A39" s="236">
        <v>12</v>
      </c>
      <c r="B39" s="237" t="s">
        <v>687</v>
      </c>
      <c r="C39" s="248" t="s">
        <v>688</v>
      </c>
      <c r="D39" s="238" t="s">
        <v>689</v>
      </c>
      <c r="E39" s="239">
        <v>1</v>
      </c>
      <c r="F39" s="240"/>
      <c r="G39" s="241">
        <f>ROUND(E39*F39,2)</f>
        <v>0</v>
      </c>
      <c r="H39" s="240"/>
      <c r="I39" s="241">
        <f>ROUND(E39*H39,2)</f>
        <v>0</v>
      </c>
      <c r="J39" s="240"/>
      <c r="K39" s="241">
        <f>ROUND(E39*J39,2)</f>
        <v>0</v>
      </c>
      <c r="L39" s="241">
        <v>21</v>
      </c>
      <c r="M39" s="241">
        <f>G39*(1+L39/100)</f>
        <v>0</v>
      </c>
      <c r="N39" s="239">
        <v>0</v>
      </c>
      <c r="O39" s="239">
        <f>ROUND(E39*N39,2)</f>
        <v>0</v>
      </c>
      <c r="P39" s="239">
        <v>0</v>
      </c>
      <c r="Q39" s="239">
        <f>ROUND(E39*P39,2)</f>
        <v>0</v>
      </c>
      <c r="R39" s="241"/>
      <c r="S39" s="241" t="s">
        <v>169</v>
      </c>
      <c r="T39" s="242" t="s">
        <v>322</v>
      </c>
      <c r="U39" s="220">
        <v>0</v>
      </c>
      <c r="V39" s="220">
        <f>ROUND(E39*U39,2)</f>
        <v>0</v>
      </c>
      <c r="W39" s="220"/>
      <c r="X39" s="220" t="s">
        <v>690</v>
      </c>
      <c r="Y39" s="220" t="s">
        <v>171</v>
      </c>
      <c r="Z39" s="210"/>
      <c r="AA39" s="210"/>
      <c r="AB39" s="210"/>
      <c r="AC39" s="210"/>
      <c r="AD39" s="210"/>
      <c r="AE39" s="210"/>
      <c r="AF39" s="210"/>
      <c r="AG39" s="210" t="s">
        <v>691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49" t="s">
        <v>692</v>
      </c>
      <c r="D40" s="243"/>
      <c r="E40" s="243"/>
      <c r="F40" s="243"/>
      <c r="G40" s="243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174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44" t="str">
        <f>C40</f>
        <v>Náklady na vyhotovení dokumentace skutečného provedení stavby a její předání objednateli v požadované formě a požadovaném počtu.</v>
      </c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0" t="s">
        <v>70</v>
      </c>
      <c r="D41" s="224"/>
      <c r="E41" s="225">
        <v>1</v>
      </c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176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3"/>
      <c r="B42" s="4"/>
      <c r="C42" s="255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E42">
        <v>12</v>
      </c>
      <c r="AF42">
        <v>21</v>
      </c>
      <c r="AG42" t="s">
        <v>149</v>
      </c>
    </row>
    <row r="43" spans="1:60" x14ac:dyDescent="0.2">
      <c r="A43" s="213"/>
      <c r="B43" s="214" t="s">
        <v>29</v>
      </c>
      <c r="C43" s="256"/>
      <c r="D43" s="215"/>
      <c r="E43" s="216"/>
      <c r="F43" s="216"/>
      <c r="G43" s="235">
        <f>G8+G12+G15+G31+G38</f>
        <v>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f>SUMIF(L7:L41,AE42,G7:G41)</f>
        <v>0</v>
      </c>
      <c r="AF43">
        <f>SUMIF(L7:L41,AF42,G7:G41)</f>
        <v>0</v>
      </c>
      <c r="AG43" t="s">
        <v>693</v>
      </c>
    </row>
    <row r="44" spans="1:60" x14ac:dyDescent="0.2">
      <c r="C44" s="257"/>
      <c r="D44" s="10"/>
      <c r="AG44" t="s">
        <v>695</v>
      </c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I+4O7hCIMcsGGIW7XhKcYyFFzGe/xNfBON26dRxGvJfDd3gOSOCjnYfzVotUH7FPC8zmDz37TfuHtZ2ESaMWA==" saltValue="bUCaqSgAxw/015wiDOGeWQ==" spinCount="100000" sheet="1" formatRows="0"/>
  <mergeCells count="9">
    <mergeCell ref="C35:G35"/>
    <mergeCell ref="C36:G36"/>
    <mergeCell ref="C40:G40"/>
    <mergeCell ref="A1:G1"/>
    <mergeCell ref="C2:G2"/>
    <mergeCell ref="C3:G3"/>
    <mergeCell ref="C4:G4"/>
    <mergeCell ref="C10:G10"/>
    <mergeCell ref="C27:G2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404CB-9F9F-4BEE-98FF-1FD5C8795C5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135</v>
      </c>
      <c r="B1" s="195"/>
      <c r="C1" s="195"/>
      <c r="D1" s="195"/>
      <c r="E1" s="195"/>
      <c r="F1" s="195"/>
      <c r="G1" s="195"/>
      <c r="AG1" t="s">
        <v>136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137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55</v>
      </c>
      <c r="C4" s="202" t="s">
        <v>56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163</v>
      </c>
      <c r="B8" s="230" t="s">
        <v>133</v>
      </c>
      <c r="C8" s="247" t="s">
        <v>27</v>
      </c>
      <c r="D8" s="231"/>
      <c r="E8" s="232"/>
      <c r="F8" s="233"/>
      <c r="G8" s="233">
        <f>SUMIF(AG9:AG39,"&lt;&gt;NOR",G9:G39)</f>
        <v>0</v>
      </c>
      <c r="H8" s="233"/>
      <c r="I8" s="233">
        <f>SUM(I9:I39)</f>
        <v>0</v>
      </c>
      <c r="J8" s="233"/>
      <c r="K8" s="233">
        <f>SUM(K9:K39)</f>
        <v>0</v>
      </c>
      <c r="L8" s="233"/>
      <c r="M8" s="233">
        <f>SUM(M9:M39)</f>
        <v>0</v>
      </c>
      <c r="N8" s="232"/>
      <c r="O8" s="232">
        <f>SUM(O9:O39)</f>
        <v>0</v>
      </c>
      <c r="P8" s="232"/>
      <c r="Q8" s="232">
        <f>SUM(Q9:Q39)</f>
        <v>0</v>
      </c>
      <c r="R8" s="233"/>
      <c r="S8" s="233"/>
      <c r="T8" s="234"/>
      <c r="U8" s="228"/>
      <c r="V8" s="228">
        <f>SUM(V9:V39)</f>
        <v>1</v>
      </c>
      <c r="W8" s="228"/>
      <c r="X8" s="228"/>
      <c r="Y8" s="228"/>
      <c r="AG8" t="s">
        <v>164</v>
      </c>
    </row>
    <row r="9" spans="1:60" outlineLevel="1" x14ac:dyDescent="0.2">
      <c r="A9" s="258">
        <v>1</v>
      </c>
      <c r="B9" s="259" t="s">
        <v>1306</v>
      </c>
      <c r="C9" s="265" t="s">
        <v>1307</v>
      </c>
      <c r="D9" s="260" t="s">
        <v>339</v>
      </c>
      <c r="E9" s="261">
        <v>1</v>
      </c>
      <c r="F9" s="262"/>
      <c r="G9" s="263">
        <f>ROUND(E9*F9,2)</f>
        <v>0</v>
      </c>
      <c r="H9" s="262"/>
      <c r="I9" s="263">
        <f>ROUND(E9*H9,2)</f>
        <v>0</v>
      </c>
      <c r="J9" s="262"/>
      <c r="K9" s="263">
        <f>ROUND(E9*J9,2)</f>
        <v>0</v>
      </c>
      <c r="L9" s="263">
        <v>21</v>
      </c>
      <c r="M9" s="263">
        <f>G9*(1+L9/100)</f>
        <v>0</v>
      </c>
      <c r="N9" s="261">
        <v>0</v>
      </c>
      <c r="O9" s="261">
        <f>ROUND(E9*N9,2)</f>
        <v>0</v>
      </c>
      <c r="P9" s="261">
        <v>0</v>
      </c>
      <c r="Q9" s="261">
        <f>ROUND(E9*P9,2)</f>
        <v>0</v>
      </c>
      <c r="R9" s="263" t="s">
        <v>531</v>
      </c>
      <c r="S9" s="263" t="s">
        <v>169</v>
      </c>
      <c r="T9" s="264" t="s">
        <v>322</v>
      </c>
      <c r="U9" s="220">
        <v>1</v>
      </c>
      <c r="V9" s="220">
        <f>ROUND(E9*U9,2)</f>
        <v>1</v>
      </c>
      <c r="W9" s="220"/>
      <c r="X9" s="220" t="s">
        <v>532</v>
      </c>
      <c r="Y9" s="220" t="s">
        <v>171</v>
      </c>
      <c r="Z9" s="210"/>
      <c r="AA9" s="210"/>
      <c r="AB9" s="210"/>
      <c r="AC9" s="210"/>
      <c r="AD9" s="210"/>
      <c r="AE9" s="210"/>
      <c r="AF9" s="210"/>
      <c r="AG9" s="210" t="s">
        <v>533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8">
        <v>2</v>
      </c>
      <c r="B10" s="259" t="s">
        <v>1308</v>
      </c>
      <c r="C10" s="265" t="s">
        <v>1309</v>
      </c>
      <c r="D10" s="260" t="s">
        <v>339</v>
      </c>
      <c r="E10" s="261">
        <v>1</v>
      </c>
      <c r="F10" s="262"/>
      <c r="G10" s="263">
        <f>ROUND(E10*F10,2)</f>
        <v>0</v>
      </c>
      <c r="H10" s="262"/>
      <c r="I10" s="263">
        <f>ROUND(E10*H10,2)</f>
        <v>0</v>
      </c>
      <c r="J10" s="262"/>
      <c r="K10" s="263">
        <f>ROUND(E10*J10,2)</f>
        <v>0</v>
      </c>
      <c r="L10" s="263">
        <v>21</v>
      </c>
      <c r="M10" s="263">
        <f>G10*(1+L10/100)</f>
        <v>0</v>
      </c>
      <c r="N10" s="261">
        <v>0</v>
      </c>
      <c r="O10" s="261">
        <f>ROUND(E10*N10,2)</f>
        <v>0</v>
      </c>
      <c r="P10" s="261">
        <v>0</v>
      </c>
      <c r="Q10" s="261">
        <f>ROUND(E10*P10,2)</f>
        <v>0</v>
      </c>
      <c r="R10" s="263"/>
      <c r="S10" s="263" t="s">
        <v>321</v>
      </c>
      <c r="T10" s="264" t="s">
        <v>322</v>
      </c>
      <c r="U10" s="220">
        <v>0</v>
      </c>
      <c r="V10" s="220">
        <f>ROUND(E10*U10,2)</f>
        <v>0</v>
      </c>
      <c r="W10" s="220"/>
      <c r="X10" s="220" t="s">
        <v>532</v>
      </c>
      <c r="Y10" s="220" t="s">
        <v>171</v>
      </c>
      <c r="Z10" s="210"/>
      <c r="AA10" s="210"/>
      <c r="AB10" s="210"/>
      <c r="AC10" s="210"/>
      <c r="AD10" s="210"/>
      <c r="AE10" s="210"/>
      <c r="AF10" s="210"/>
      <c r="AG10" s="210" t="s">
        <v>533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8">
        <v>3</v>
      </c>
      <c r="B11" s="259" t="s">
        <v>1310</v>
      </c>
      <c r="C11" s="265" t="s">
        <v>1311</v>
      </c>
      <c r="D11" s="260" t="s">
        <v>339</v>
      </c>
      <c r="E11" s="261">
        <v>1</v>
      </c>
      <c r="F11" s="262"/>
      <c r="G11" s="263">
        <f>ROUND(E11*F11,2)</f>
        <v>0</v>
      </c>
      <c r="H11" s="262"/>
      <c r="I11" s="263">
        <f>ROUND(E11*H11,2)</f>
        <v>0</v>
      </c>
      <c r="J11" s="262"/>
      <c r="K11" s="263">
        <f>ROUND(E11*J11,2)</f>
        <v>0</v>
      </c>
      <c r="L11" s="263">
        <v>21</v>
      </c>
      <c r="M11" s="263">
        <f>G11*(1+L11/100)</f>
        <v>0</v>
      </c>
      <c r="N11" s="261">
        <v>0</v>
      </c>
      <c r="O11" s="261">
        <f>ROUND(E11*N11,2)</f>
        <v>0</v>
      </c>
      <c r="P11" s="261">
        <v>0</v>
      </c>
      <c r="Q11" s="261">
        <f>ROUND(E11*P11,2)</f>
        <v>0</v>
      </c>
      <c r="R11" s="263"/>
      <c r="S11" s="263" t="s">
        <v>321</v>
      </c>
      <c r="T11" s="264" t="s">
        <v>322</v>
      </c>
      <c r="U11" s="220">
        <v>0</v>
      </c>
      <c r="V11" s="220">
        <f>ROUND(E11*U11,2)</f>
        <v>0</v>
      </c>
      <c r="W11" s="220"/>
      <c r="X11" s="220" t="s">
        <v>532</v>
      </c>
      <c r="Y11" s="220" t="s">
        <v>171</v>
      </c>
      <c r="Z11" s="210"/>
      <c r="AA11" s="210"/>
      <c r="AB11" s="210"/>
      <c r="AC11" s="210"/>
      <c r="AD11" s="210"/>
      <c r="AE11" s="210"/>
      <c r="AF11" s="210"/>
      <c r="AG11" s="210" t="s">
        <v>533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8">
        <v>4</v>
      </c>
      <c r="B12" s="259" t="s">
        <v>1312</v>
      </c>
      <c r="C12" s="265" t="s">
        <v>1313</v>
      </c>
      <c r="D12" s="260" t="s">
        <v>339</v>
      </c>
      <c r="E12" s="261">
        <v>1</v>
      </c>
      <c r="F12" s="262"/>
      <c r="G12" s="263">
        <f>ROUND(E12*F12,2)</f>
        <v>0</v>
      </c>
      <c r="H12" s="262"/>
      <c r="I12" s="263">
        <f>ROUND(E12*H12,2)</f>
        <v>0</v>
      </c>
      <c r="J12" s="262"/>
      <c r="K12" s="263">
        <f>ROUND(E12*J12,2)</f>
        <v>0</v>
      </c>
      <c r="L12" s="263">
        <v>21</v>
      </c>
      <c r="M12" s="263">
        <f>G12*(1+L12/100)</f>
        <v>0</v>
      </c>
      <c r="N12" s="261">
        <v>0</v>
      </c>
      <c r="O12" s="261">
        <f>ROUND(E12*N12,2)</f>
        <v>0</v>
      </c>
      <c r="P12" s="261">
        <v>0</v>
      </c>
      <c r="Q12" s="261">
        <f>ROUND(E12*P12,2)</f>
        <v>0</v>
      </c>
      <c r="R12" s="263"/>
      <c r="S12" s="263" t="s">
        <v>321</v>
      </c>
      <c r="T12" s="264" t="s">
        <v>322</v>
      </c>
      <c r="U12" s="220">
        <v>0</v>
      </c>
      <c r="V12" s="220">
        <f>ROUND(E12*U12,2)</f>
        <v>0</v>
      </c>
      <c r="W12" s="220"/>
      <c r="X12" s="220" t="s">
        <v>532</v>
      </c>
      <c r="Y12" s="220" t="s">
        <v>171</v>
      </c>
      <c r="Z12" s="210"/>
      <c r="AA12" s="210"/>
      <c r="AB12" s="210"/>
      <c r="AC12" s="210"/>
      <c r="AD12" s="210"/>
      <c r="AE12" s="210"/>
      <c r="AF12" s="210"/>
      <c r="AG12" s="210" t="s">
        <v>533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6">
        <v>5</v>
      </c>
      <c r="B13" s="237" t="s">
        <v>1314</v>
      </c>
      <c r="C13" s="248" t="s">
        <v>1315</v>
      </c>
      <c r="D13" s="238" t="s">
        <v>339</v>
      </c>
      <c r="E13" s="239">
        <v>1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41"/>
      <c r="S13" s="241" t="s">
        <v>321</v>
      </c>
      <c r="T13" s="242" t="s">
        <v>322</v>
      </c>
      <c r="U13" s="220">
        <v>0</v>
      </c>
      <c r="V13" s="220">
        <f>ROUND(E13*U13,2)</f>
        <v>0</v>
      </c>
      <c r="W13" s="220"/>
      <c r="X13" s="220" t="s">
        <v>532</v>
      </c>
      <c r="Y13" s="220" t="s">
        <v>171</v>
      </c>
      <c r="Z13" s="210"/>
      <c r="AA13" s="210"/>
      <c r="AB13" s="210"/>
      <c r="AC13" s="210"/>
      <c r="AD13" s="210"/>
      <c r="AE13" s="210"/>
      <c r="AF13" s="210"/>
      <c r="AG13" s="210" t="s">
        <v>533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2" x14ac:dyDescent="0.2">
      <c r="A14" s="217"/>
      <c r="B14" s="218"/>
      <c r="C14" s="249" t="s">
        <v>1316</v>
      </c>
      <c r="D14" s="243"/>
      <c r="E14" s="243"/>
      <c r="F14" s="243"/>
      <c r="G14" s="243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174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44" t="str">
        <f>C14</f>
        <v>U výrobků spojených se spotřebou energie, na které se vztahují požadavky na označování energetickými štítky a ekodesign bude doloženo splnění těchto požadavků (např. štítek, prohlášení o shodě, CE...)</v>
      </c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8">
        <v>6</v>
      </c>
      <c r="B15" s="259" t="s">
        <v>1317</v>
      </c>
      <c r="C15" s="265" t="s">
        <v>1318</v>
      </c>
      <c r="D15" s="260" t="s">
        <v>339</v>
      </c>
      <c r="E15" s="261">
        <v>1</v>
      </c>
      <c r="F15" s="262"/>
      <c r="G15" s="263">
        <f>ROUND(E15*F15,2)</f>
        <v>0</v>
      </c>
      <c r="H15" s="262"/>
      <c r="I15" s="263">
        <f>ROUND(E15*H15,2)</f>
        <v>0</v>
      </c>
      <c r="J15" s="262"/>
      <c r="K15" s="263">
        <f>ROUND(E15*J15,2)</f>
        <v>0</v>
      </c>
      <c r="L15" s="263">
        <v>21</v>
      </c>
      <c r="M15" s="263">
        <f>G15*(1+L15/100)</f>
        <v>0</v>
      </c>
      <c r="N15" s="261">
        <v>0</v>
      </c>
      <c r="O15" s="261">
        <f>ROUND(E15*N15,2)</f>
        <v>0</v>
      </c>
      <c r="P15" s="261">
        <v>0</v>
      </c>
      <c r="Q15" s="261">
        <f>ROUND(E15*P15,2)</f>
        <v>0</v>
      </c>
      <c r="R15" s="263"/>
      <c r="S15" s="263" t="s">
        <v>321</v>
      </c>
      <c r="T15" s="264" t="s">
        <v>322</v>
      </c>
      <c r="U15" s="220">
        <v>0</v>
      </c>
      <c r="V15" s="220">
        <f>ROUND(E15*U15,2)</f>
        <v>0</v>
      </c>
      <c r="W15" s="220"/>
      <c r="X15" s="220" t="s">
        <v>532</v>
      </c>
      <c r="Y15" s="220" t="s">
        <v>171</v>
      </c>
      <c r="Z15" s="210"/>
      <c r="AA15" s="210"/>
      <c r="AB15" s="210"/>
      <c r="AC15" s="210"/>
      <c r="AD15" s="210"/>
      <c r="AE15" s="210"/>
      <c r="AF15" s="210"/>
      <c r="AG15" s="210" t="s">
        <v>533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1" x14ac:dyDescent="0.2">
      <c r="A16" s="258">
        <v>7</v>
      </c>
      <c r="B16" s="259" t="s">
        <v>1319</v>
      </c>
      <c r="C16" s="265" t="s">
        <v>1320</v>
      </c>
      <c r="D16" s="260" t="s">
        <v>339</v>
      </c>
      <c r="E16" s="261">
        <v>1</v>
      </c>
      <c r="F16" s="262"/>
      <c r="G16" s="263">
        <f>ROUND(E16*F16,2)</f>
        <v>0</v>
      </c>
      <c r="H16" s="262"/>
      <c r="I16" s="263">
        <f>ROUND(E16*H16,2)</f>
        <v>0</v>
      </c>
      <c r="J16" s="262"/>
      <c r="K16" s="263">
        <f>ROUND(E16*J16,2)</f>
        <v>0</v>
      </c>
      <c r="L16" s="263">
        <v>21</v>
      </c>
      <c r="M16" s="263">
        <f>G16*(1+L16/100)</f>
        <v>0</v>
      </c>
      <c r="N16" s="261">
        <v>0</v>
      </c>
      <c r="O16" s="261">
        <f>ROUND(E16*N16,2)</f>
        <v>0</v>
      </c>
      <c r="P16" s="261">
        <v>0</v>
      </c>
      <c r="Q16" s="261">
        <f>ROUND(E16*P16,2)</f>
        <v>0</v>
      </c>
      <c r="R16" s="263"/>
      <c r="S16" s="263" t="s">
        <v>321</v>
      </c>
      <c r="T16" s="264" t="s">
        <v>322</v>
      </c>
      <c r="U16" s="220">
        <v>0</v>
      </c>
      <c r="V16" s="220">
        <f>ROUND(E16*U16,2)</f>
        <v>0</v>
      </c>
      <c r="W16" s="220"/>
      <c r="X16" s="220" t="s">
        <v>532</v>
      </c>
      <c r="Y16" s="220" t="s">
        <v>171</v>
      </c>
      <c r="Z16" s="210"/>
      <c r="AA16" s="210"/>
      <c r="AB16" s="210"/>
      <c r="AC16" s="210"/>
      <c r="AD16" s="210"/>
      <c r="AE16" s="210"/>
      <c r="AF16" s="210"/>
      <c r="AG16" s="210" t="s">
        <v>533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6">
        <v>8</v>
      </c>
      <c r="B17" s="237" t="s">
        <v>1321</v>
      </c>
      <c r="C17" s="248" t="s">
        <v>1322</v>
      </c>
      <c r="D17" s="238" t="s">
        <v>339</v>
      </c>
      <c r="E17" s="239">
        <v>1</v>
      </c>
      <c r="F17" s="240"/>
      <c r="G17" s="241">
        <f>ROUND(E17*F17,2)</f>
        <v>0</v>
      </c>
      <c r="H17" s="240"/>
      <c r="I17" s="241">
        <f>ROUND(E17*H17,2)</f>
        <v>0</v>
      </c>
      <c r="J17" s="240"/>
      <c r="K17" s="241">
        <f>ROUND(E17*J17,2)</f>
        <v>0</v>
      </c>
      <c r="L17" s="241">
        <v>21</v>
      </c>
      <c r="M17" s="241">
        <f>G17*(1+L17/100)</f>
        <v>0</v>
      </c>
      <c r="N17" s="239">
        <v>0</v>
      </c>
      <c r="O17" s="239">
        <f>ROUND(E17*N17,2)</f>
        <v>0</v>
      </c>
      <c r="P17" s="239">
        <v>0</v>
      </c>
      <c r="Q17" s="239">
        <f>ROUND(E17*P17,2)</f>
        <v>0</v>
      </c>
      <c r="R17" s="241" t="s">
        <v>1323</v>
      </c>
      <c r="S17" s="241" t="s">
        <v>169</v>
      </c>
      <c r="T17" s="242" t="s">
        <v>322</v>
      </c>
      <c r="U17" s="220">
        <v>0</v>
      </c>
      <c r="V17" s="220">
        <f>ROUND(E17*U17,2)</f>
        <v>0</v>
      </c>
      <c r="W17" s="220"/>
      <c r="X17" s="220" t="s">
        <v>1324</v>
      </c>
      <c r="Y17" s="220" t="s">
        <v>1325</v>
      </c>
      <c r="Z17" s="210"/>
      <c r="AA17" s="210"/>
      <c r="AB17" s="210"/>
      <c r="AC17" s="210"/>
      <c r="AD17" s="210"/>
      <c r="AE17" s="210"/>
      <c r="AF17" s="210"/>
      <c r="AG17" s="210" t="s">
        <v>1326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49" t="s">
        <v>1327</v>
      </c>
      <c r="D18" s="243"/>
      <c r="E18" s="243"/>
      <c r="F18" s="243"/>
      <c r="G18" s="243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174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6">
        <v>9</v>
      </c>
      <c r="B19" s="237" t="s">
        <v>1328</v>
      </c>
      <c r="C19" s="248" t="s">
        <v>1329</v>
      </c>
      <c r="D19" s="238" t="s">
        <v>339</v>
      </c>
      <c r="E19" s="239">
        <v>1</v>
      </c>
      <c r="F19" s="240"/>
      <c r="G19" s="241">
        <f>ROUND(E19*F19,2)</f>
        <v>0</v>
      </c>
      <c r="H19" s="240"/>
      <c r="I19" s="241">
        <f>ROUND(E19*H19,2)</f>
        <v>0</v>
      </c>
      <c r="J19" s="240"/>
      <c r="K19" s="241">
        <f>ROUND(E19*J19,2)</f>
        <v>0</v>
      </c>
      <c r="L19" s="241">
        <v>21</v>
      </c>
      <c r="M19" s="241">
        <f>G19*(1+L19/100)</f>
        <v>0</v>
      </c>
      <c r="N19" s="239">
        <v>0</v>
      </c>
      <c r="O19" s="239">
        <f>ROUND(E19*N19,2)</f>
        <v>0</v>
      </c>
      <c r="P19" s="239">
        <v>0</v>
      </c>
      <c r="Q19" s="239">
        <f>ROUND(E19*P19,2)</f>
        <v>0</v>
      </c>
      <c r="R19" s="241" t="s">
        <v>1323</v>
      </c>
      <c r="S19" s="241" t="s">
        <v>169</v>
      </c>
      <c r="T19" s="242" t="s">
        <v>322</v>
      </c>
      <c r="U19" s="220">
        <v>0</v>
      </c>
      <c r="V19" s="220">
        <f>ROUND(E19*U19,2)</f>
        <v>0</v>
      </c>
      <c r="W19" s="220"/>
      <c r="X19" s="220" t="s">
        <v>1324</v>
      </c>
      <c r="Y19" s="220" t="s">
        <v>171</v>
      </c>
      <c r="Z19" s="210"/>
      <c r="AA19" s="210"/>
      <c r="AB19" s="210"/>
      <c r="AC19" s="210"/>
      <c r="AD19" s="210"/>
      <c r="AE19" s="210"/>
      <c r="AF19" s="210"/>
      <c r="AG19" s="210" t="s">
        <v>1330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49" t="s">
        <v>1327</v>
      </c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174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58">
        <v>10</v>
      </c>
      <c r="B21" s="259" t="s">
        <v>1331</v>
      </c>
      <c r="C21" s="265" t="s">
        <v>1332</v>
      </c>
      <c r="D21" s="260" t="s">
        <v>689</v>
      </c>
      <c r="E21" s="261">
        <v>1</v>
      </c>
      <c r="F21" s="262"/>
      <c r="G21" s="263">
        <f>ROUND(E21*F21,2)</f>
        <v>0</v>
      </c>
      <c r="H21" s="262"/>
      <c r="I21" s="263">
        <f>ROUND(E21*H21,2)</f>
        <v>0</v>
      </c>
      <c r="J21" s="262"/>
      <c r="K21" s="263">
        <f>ROUND(E21*J21,2)</f>
        <v>0</v>
      </c>
      <c r="L21" s="263">
        <v>21</v>
      </c>
      <c r="M21" s="263">
        <f>G21*(1+L21/100)</f>
        <v>0</v>
      </c>
      <c r="N21" s="261">
        <v>0</v>
      </c>
      <c r="O21" s="261">
        <f>ROUND(E21*N21,2)</f>
        <v>0</v>
      </c>
      <c r="P21" s="261">
        <v>0</v>
      </c>
      <c r="Q21" s="261">
        <f>ROUND(E21*P21,2)</f>
        <v>0</v>
      </c>
      <c r="R21" s="263"/>
      <c r="S21" s="263" t="s">
        <v>169</v>
      </c>
      <c r="T21" s="264" t="s">
        <v>322</v>
      </c>
      <c r="U21" s="220">
        <v>0</v>
      </c>
      <c r="V21" s="220">
        <f>ROUND(E21*U21,2)</f>
        <v>0</v>
      </c>
      <c r="W21" s="220"/>
      <c r="X21" s="220" t="s">
        <v>690</v>
      </c>
      <c r="Y21" s="220" t="s">
        <v>171</v>
      </c>
      <c r="Z21" s="210"/>
      <c r="AA21" s="210"/>
      <c r="AB21" s="210"/>
      <c r="AC21" s="210"/>
      <c r="AD21" s="210"/>
      <c r="AE21" s="210"/>
      <c r="AF21" s="210"/>
      <c r="AG21" s="210" t="s">
        <v>691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58">
        <v>11</v>
      </c>
      <c r="B22" s="259" t="s">
        <v>1333</v>
      </c>
      <c r="C22" s="265" t="s">
        <v>1334</v>
      </c>
      <c r="D22" s="260" t="s">
        <v>689</v>
      </c>
      <c r="E22" s="261">
        <v>1</v>
      </c>
      <c r="F22" s="262"/>
      <c r="G22" s="263">
        <f>ROUND(E22*F22,2)</f>
        <v>0</v>
      </c>
      <c r="H22" s="262"/>
      <c r="I22" s="263">
        <f>ROUND(E22*H22,2)</f>
        <v>0</v>
      </c>
      <c r="J22" s="262"/>
      <c r="K22" s="263">
        <f>ROUND(E22*J22,2)</f>
        <v>0</v>
      </c>
      <c r="L22" s="263">
        <v>21</v>
      </c>
      <c r="M22" s="263">
        <f>G22*(1+L22/100)</f>
        <v>0</v>
      </c>
      <c r="N22" s="261">
        <v>0</v>
      </c>
      <c r="O22" s="261">
        <f>ROUND(E22*N22,2)</f>
        <v>0</v>
      </c>
      <c r="P22" s="261">
        <v>0</v>
      </c>
      <c r="Q22" s="261">
        <f>ROUND(E22*P22,2)</f>
        <v>0</v>
      </c>
      <c r="R22" s="263"/>
      <c r="S22" s="263" t="s">
        <v>169</v>
      </c>
      <c r="T22" s="264" t="s">
        <v>322</v>
      </c>
      <c r="U22" s="220">
        <v>0</v>
      </c>
      <c r="V22" s="220">
        <f>ROUND(E22*U22,2)</f>
        <v>0</v>
      </c>
      <c r="W22" s="220"/>
      <c r="X22" s="220" t="s">
        <v>690</v>
      </c>
      <c r="Y22" s="220" t="s">
        <v>171</v>
      </c>
      <c r="Z22" s="210"/>
      <c r="AA22" s="210"/>
      <c r="AB22" s="210"/>
      <c r="AC22" s="210"/>
      <c r="AD22" s="210"/>
      <c r="AE22" s="210"/>
      <c r="AF22" s="210"/>
      <c r="AG22" s="210" t="s">
        <v>691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58">
        <v>12</v>
      </c>
      <c r="B23" s="259" t="s">
        <v>1335</v>
      </c>
      <c r="C23" s="265" t="s">
        <v>1336</v>
      </c>
      <c r="D23" s="260" t="s">
        <v>689</v>
      </c>
      <c r="E23" s="261">
        <v>1</v>
      </c>
      <c r="F23" s="262"/>
      <c r="G23" s="263">
        <f>ROUND(E23*F23,2)</f>
        <v>0</v>
      </c>
      <c r="H23" s="262"/>
      <c r="I23" s="263">
        <f>ROUND(E23*H23,2)</f>
        <v>0</v>
      </c>
      <c r="J23" s="262"/>
      <c r="K23" s="263">
        <f>ROUND(E23*J23,2)</f>
        <v>0</v>
      </c>
      <c r="L23" s="263">
        <v>21</v>
      </c>
      <c r="M23" s="263">
        <f>G23*(1+L23/100)</f>
        <v>0</v>
      </c>
      <c r="N23" s="261">
        <v>0</v>
      </c>
      <c r="O23" s="261">
        <f>ROUND(E23*N23,2)</f>
        <v>0</v>
      </c>
      <c r="P23" s="261">
        <v>0</v>
      </c>
      <c r="Q23" s="261">
        <f>ROUND(E23*P23,2)</f>
        <v>0</v>
      </c>
      <c r="R23" s="263"/>
      <c r="S23" s="263" t="s">
        <v>169</v>
      </c>
      <c r="T23" s="264" t="s">
        <v>322</v>
      </c>
      <c r="U23" s="220">
        <v>0</v>
      </c>
      <c r="V23" s="220">
        <f>ROUND(E23*U23,2)</f>
        <v>0</v>
      </c>
      <c r="W23" s="220"/>
      <c r="X23" s="220" t="s">
        <v>690</v>
      </c>
      <c r="Y23" s="220" t="s">
        <v>171</v>
      </c>
      <c r="Z23" s="210"/>
      <c r="AA23" s="210"/>
      <c r="AB23" s="210"/>
      <c r="AC23" s="210"/>
      <c r="AD23" s="210"/>
      <c r="AE23" s="210"/>
      <c r="AF23" s="210"/>
      <c r="AG23" s="210" t="s">
        <v>691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6">
        <v>13</v>
      </c>
      <c r="B24" s="237" t="s">
        <v>1337</v>
      </c>
      <c r="C24" s="248" t="s">
        <v>1338</v>
      </c>
      <c r="D24" s="238" t="s">
        <v>689</v>
      </c>
      <c r="E24" s="239">
        <v>1</v>
      </c>
      <c r="F24" s="240"/>
      <c r="G24" s="241">
        <f>ROUND(E24*F24,2)</f>
        <v>0</v>
      </c>
      <c r="H24" s="240"/>
      <c r="I24" s="241">
        <f>ROUND(E24*H24,2)</f>
        <v>0</v>
      </c>
      <c r="J24" s="240"/>
      <c r="K24" s="241">
        <f>ROUND(E24*J24,2)</f>
        <v>0</v>
      </c>
      <c r="L24" s="241">
        <v>21</v>
      </c>
      <c r="M24" s="241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41"/>
      <c r="S24" s="241" t="s">
        <v>169</v>
      </c>
      <c r="T24" s="242" t="s">
        <v>322</v>
      </c>
      <c r="U24" s="220">
        <v>0</v>
      </c>
      <c r="V24" s="220">
        <f>ROUND(E24*U24,2)</f>
        <v>0</v>
      </c>
      <c r="W24" s="220"/>
      <c r="X24" s="220" t="s">
        <v>690</v>
      </c>
      <c r="Y24" s="220" t="s">
        <v>171</v>
      </c>
      <c r="Z24" s="210"/>
      <c r="AA24" s="210"/>
      <c r="AB24" s="210"/>
      <c r="AC24" s="210"/>
      <c r="AD24" s="210"/>
      <c r="AE24" s="210"/>
      <c r="AF24" s="210"/>
      <c r="AG24" s="210" t="s">
        <v>691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49" t="s">
        <v>1339</v>
      </c>
      <c r="D25" s="243"/>
      <c r="E25" s="243"/>
      <c r="F25" s="243"/>
      <c r="G25" s="243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174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6">
        <v>14</v>
      </c>
      <c r="B26" s="237" t="s">
        <v>1340</v>
      </c>
      <c r="C26" s="248" t="s">
        <v>1341</v>
      </c>
      <c r="D26" s="238" t="s">
        <v>689</v>
      </c>
      <c r="E26" s="239">
        <v>1</v>
      </c>
      <c r="F26" s="240"/>
      <c r="G26" s="241">
        <f>ROUND(E26*F26,2)</f>
        <v>0</v>
      </c>
      <c r="H26" s="240"/>
      <c r="I26" s="241">
        <f>ROUND(E26*H26,2)</f>
        <v>0</v>
      </c>
      <c r="J26" s="240"/>
      <c r="K26" s="241">
        <f>ROUND(E26*J26,2)</f>
        <v>0</v>
      </c>
      <c r="L26" s="241">
        <v>21</v>
      </c>
      <c r="M26" s="241">
        <f>G26*(1+L26/100)</f>
        <v>0</v>
      </c>
      <c r="N26" s="239">
        <v>0</v>
      </c>
      <c r="O26" s="239">
        <f>ROUND(E26*N26,2)</f>
        <v>0</v>
      </c>
      <c r="P26" s="239">
        <v>0</v>
      </c>
      <c r="Q26" s="239">
        <f>ROUND(E26*P26,2)</f>
        <v>0</v>
      </c>
      <c r="R26" s="241"/>
      <c r="S26" s="241" t="s">
        <v>169</v>
      </c>
      <c r="T26" s="242" t="s">
        <v>322</v>
      </c>
      <c r="U26" s="220">
        <v>0</v>
      </c>
      <c r="V26" s="220">
        <f>ROUND(E26*U26,2)</f>
        <v>0</v>
      </c>
      <c r="W26" s="220"/>
      <c r="X26" s="220" t="s">
        <v>690</v>
      </c>
      <c r="Y26" s="220" t="s">
        <v>171</v>
      </c>
      <c r="Z26" s="210"/>
      <c r="AA26" s="210"/>
      <c r="AB26" s="210"/>
      <c r="AC26" s="210"/>
      <c r="AD26" s="210"/>
      <c r="AE26" s="210"/>
      <c r="AF26" s="210"/>
      <c r="AG26" s="210" t="s">
        <v>691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49" t="s">
        <v>1342</v>
      </c>
      <c r="D27" s="243"/>
      <c r="E27" s="243"/>
      <c r="F27" s="243"/>
      <c r="G27" s="243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174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44" t="str">
        <f>C27</f>
        <v>Náklady na ztížené podmínky provádění tam, kde se vyskytují omezující vlivy konkrétního prostředí, které mají prokazatelný vliv na</v>
      </c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17"/>
      <c r="B28" s="218"/>
      <c r="C28" s="252" t="s">
        <v>1343</v>
      </c>
      <c r="D28" s="246"/>
      <c r="E28" s="246"/>
      <c r="F28" s="246"/>
      <c r="G28" s="246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174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44" t="str">
        <f>C28</f>
        <v>provádění stavebních prací, Jedná se zejména o náklady související s extrémními podmínkami místa provádění.</v>
      </c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6">
        <v>15</v>
      </c>
      <c r="B29" s="237" t="s">
        <v>1344</v>
      </c>
      <c r="C29" s="248" t="s">
        <v>1345</v>
      </c>
      <c r="D29" s="238" t="s">
        <v>689</v>
      </c>
      <c r="E29" s="239">
        <v>1</v>
      </c>
      <c r="F29" s="240"/>
      <c r="G29" s="241">
        <f>ROUND(E29*F29,2)</f>
        <v>0</v>
      </c>
      <c r="H29" s="240"/>
      <c r="I29" s="241">
        <f>ROUND(E29*H29,2)</f>
        <v>0</v>
      </c>
      <c r="J29" s="240"/>
      <c r="K29" s="241">
        <f>ROUND(E29*J29,2)</f>
        <v>0</v>
      </c>
      <c r="L29" s="241">
        <v>21</v>
      </c>
      <c r="M29" s="241">
        <f>G29*(1+L29/100)</f>
        <v>0</v>
      </c>
      <c r="N29" s="239">
        <v>0</v>
      </c>
      <c r="O29" s="239">
        <f>ROUND(E29*N29,2)</f>
        <v>0</v>
      </c>
      <c r="P29" s="239">
        <v>0</v>
      </c>
      <c r="Q29" s="239">
        <f>ROUND(E29*P29,2)</f>
        <v>0</v>
      </c>
      <c r="R29" s="241"/>
      <c r="S29" s="241" t="s">
        <v>169</v>
      </c>
      <c r="T29" s="242" t="s">
        <v>322</v>
      </c>
      <c r="U29" s="220">
        <v>0</v>
      </c>
      <c r="V29" s="220">
        <f>ROUND(E29*U29,2)</f>
        <v>0</v>
      </c>
      <c r="W29" s="220"/>
      <c r="X29" s="220" t="s">
        <v>690</v>
      </c>
      <c r="Y29" s="220" t="s">
        <v>171</v>
      </c>
      <c r="Z29" s="210"/>
      <c r="AA29" s="210"/>
      <c r="AB29" s="210"/>
      <c r="AC29" s="210"/>
      <c r="AD29" s="210"/>
      <c r="AE29" s="210"/>
      <c r="AF29" s="210"/>
      <c r="AG29" s="210" t="s">
        <v>691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2" x14ac:dyDescent="0.2">
      <c r="A30" s="217"/>
      <c r="B30" s="218"/>
      <c r="C30" s="249" t="s">
        <v>1346</v>
      </c>
      <c r="D30" s="243"/>
      <c r="E30" s="243"/>
      <c r="F30" s="243"/>
      <c r="G30" s="243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174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44" t="str">
        <f>C30</f>
        <v>Náklady na ztížené provádění stavebních prací v důsledku nepřerušeného provozu na staveništi nebo v případech nepřerušeného provozu v objektech v nichž se stavební práce provádí.</v>
      </c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8">
        <v>16</v>
      </c>
      <c r="B31" s="259" t="s">
        <v>1347</v>
      </c>
      <c r="C31" s="265" t="s">
        <v>1348</v>
      </c>
      <c r="D31" s="260" t="s">
        <v>689</v>
      </c>
      <c r="E31" s="261">
        <v>1</v>
      </c>
      <c r="F31" s="262"/>
      <c r="G31" s="263">
        <f>ROUND(E31*F31,2)</f>
        <v>0</v>
      </c>
      <c r="H31" s="262"/>
      <c r="I31" s="263">
        <f>ROUND(E31*H31,2)</f>
        <v>0</v>
      </c>
      <c r="J31" s="262"/>
      <c r="K31" s="263">
        <f>ROUND(E31*J31,2)</f>
        <v>0</v>
      </c>
      <c r="L31" s="263">
        <v>21</v>
      </c>
      <c r="M31" s="263">
        <f>G31*(1+L31/100)</f>
        <v>0</v>
      </c>
      <c r="N31" s="261">
        <v>0</v>
      </c>
      <c r="O31" s="261">
        <f>ROUND(E31*N31,2)</f>
        <v>0</v>
      </c>
      <c r="P31" s="261">
        <v>0</v>
      </c>
      <c r="Q31" s="261">
        <f>ROUND(E31*P31,2)</f>
        <v>0</v>
      </c>
      <c r="R31" s="263"/>
      <c r="S31" s="263" t="s">
        <v>169</v>
      </c>
      <c r="T31" s="264" t="s">
        <v>322</v>
      </c>
      <c r="U31" s="220">
        <v>0</v>
      </c>
      <c r="V31" s="220">
        <f>ROUND(E31*U31,2)</f>
        <v>0</v>
      </c>
      <c r="W31" s="220"/>
      <c r="X31" s="220" t="s">
        <v>690</v>
      </c>
      <c r="Y31" s="220" t="s">
        <v>171</v>
      </c>
      <c r="Z31" s="210"/>
      <c r="AA31" s="210"/>
      <c r="AB31" s="210"/>
      <c r="AC31" s="210"/>
      <c r="AD31" s="210"/>
      <c r="AE31" s="210"/>
      <c r="AF31" s="210"/>
      <c r="AG31" s="210" t="s">
        <v>691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6">
        <v>17</v>
      </c>
      <c r="B32" s="237" t="s">
        <v>1349</v>
      </c>
      <c r="C32" s="248" t="s">
        <v>1350</v>
      </c>
      <c r="D32" s="238" t="s">
        <v>689</v>
      </c>
      <c r="E32" s="239">
        <v>1</v>
      </c>
      <c r="F32" s="240"/>
      <c r="G32" s="241">
        <f>ROUND(E32*F32,2)</f>
        <v>0</v>
      </c>
      <c r="H32" s="240"/>
      <c r="I32" s="241">
        <f>ROUND(E32*H32,2)</f>
        <v>0</v>
      </c>
      <c r="J32" s="240"/>
      <c r="K32" s="241">
        <f>ROUND(E32*J32,2)</f>
        <v>0</v>
      </c>
      <c r="L32" s="241">
        <v>21</v>
      </c>
      <c r="M32" s="241">
        <f>G32*(1+L32/100)</f>
        <v>0</v>
      </c>
      <c r="N32" s="239">
        <v>0</v>
      </c>
      <c r="O32" s="239">
        <f>ROUND(E32*N32,2)</f>
        <v>0</v>
      </c>
      <c r="P32" s="239">
        <v>0</v>
      </c>
      <c r="Q32" s="239">
        <f>ROUND(E32*P32,2)</f>
        <v>0</v>
      </c>
      <c r="R32" s="241"/>
      <c r="S32" s="241" t="s">
        <v>169</v>
      </c>
      <c r="T32" s="242" t="s">
        <v>322</v>
      </c>
      <c r="U32" s="220">
        <v>0</v>
      </c>
      <c r="V32" s="220">
        <f>ROUND(E32*U32,2)</f>
        <v>0</v>
      </c>
      <c r="W32" s="220"/>
      <c r="X32" s="220" t="s">
        <v>690</v>
      </c>
      <c r="Y32" s="220" t="s">
        <v>171</v>
      </c>
      <c r="Z32" s="210"/>
      <c r="AA32" s="210"/>
      <c r="AB32" s="210"/>
      <c r="AC32" s="210"/>
      <c r="AD32" s="210"/>
      <c r="AE32" s="210"/>
      <c r="AF32" s="210"/>
      <c r="AG32" s="210" t="s">
        <v>691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49" t="s">
        <v>1342</v>
      </c>
      <c r="D33" s="243"/>
      <c r="E33" s="243"/>
      <c r="F33" s="243"/>
      <c r="G33" s="243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174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44" t="str">
        <f>C33</f>
        <v>Náklady na ztížené podmínky provádění tam, kde se vyskytují omezující vlivy konkrétního prostředí, které mají prokazatelný vliv na</v>
      </c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52" t="s">
        <v>1343</v>
      </c>
      <c r="D34" s="246"/>
      <c r="E34" s="246"/>
      <c r="F34" s="246"/>
      <c r="G34" s="246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174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44" t="str">
        <f>C34</f>
        <v>provádění stavebních prací, Jedná se zejména o náklady související s extrémními podmínkami místa provádění.</v>
      </c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6">
        <v>18</v>
      </c>
      <c r="B35" s="237" t="s">
        <v>1351</v>
      </c>
      <c r="C35" s="248" t="s">
        <v>1352</v>
      </c>
      <c r="D35" s="238" t="s">
        <v>689</v>
      </c>
      <c r="E35" s="239">
        <v>1</v>
      </c>
      <c r="F35" s="240"/>
      <c r="G35" s="241">
        <f>ROUND(E35*F35,2)</f>
        <v>0</v>
      </c>
      <c r="H35" s="240"/>
      <c r="I35" s="241">
        <f>ROUND(E35*H35,2)</f>
        <v>0</v>
      </c>
      <c r="J35" s="240"/>
      <c r="K35" s="241">
        <f>ROUND(E35*J35,2)</f>
        <v>0</v>
      </c>
      <c r="L35" s="241">
        <v>21</v>
      </c>
      <c r="M35" s="241">
        <f>G35*(1+L35/100)</f>
        <v>0</v>
      </c>
      <c r="N35" s="239">
        <v>0</v>
      </c>
      <c r="O35" s="239">
        <f>ROUND(E35*N35,2)</f>
        <v>0</v>
      </c>
      <c r="P35" s="239">
        <v>0</v>
      </c>
      <c r="Q35" s="239">
        <f>ROUND(E35*P35,2)</f>
        <v>0</v>
      </c>
      <c r="R35" s="241"/>
      <c r="S35" s="241" t="s">
        <v>169</v>
      </c>
      <c r="T35" s="242" t="s">
        <v>322</v>
      </c>
      <c r="U35" s="220">
        <v>0</v>
      </c>
      <c r="V35" s="220">
        <f>ROUND(E35*U35,2)</f>
        <v>0</v>
      </c>
      <c r="W35" s="220"/>
      <c r="X35" s="220" t="s">
        <v>690</v>
      </c>
      <c r="Y35" s="220" t="s">
        <v>171</v>
      </c>
      <c r="Z35" s="210"/>
      <c r="AA35" s="210"/>
      <c r="AB35" s="210"/>
      <c r="AC35" s="210"/>
      <c r="AD35" s="210"/>
      <c r="AE35" s="210"/>
      <c r="AF35" s="210"/>
      <c r="AG35" s="210" t="s">
        <v>691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49" t="s">
        <v>1353</v>
      </c>
      <c r="D36" s="243"/>
      <c r="E36" s="243"/>
      <c r="F36" s="243"/>
      <c r="G36" s="243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174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6">
        <v>19</v>
      </c>
      <c r="B37" s="237" t="s">
        <v>1354</v>
      </c>
      <c r="C37" s="248" t="s">
        <v>1355</v>
      </c>
      <c r="D37" s="238" t="s">
        <v>689</v>
      </c>
      <c r="E37" s="239">
        <v>1</v>
      </c>
      <c r="F37" s="240"/>
      <c r="G37" s="241">
        <f>ROUND(E37*F37,2)</f>
        <v>0</v>
      </c>
      <c r="H37" s="240"/>
      <c r="I37" s="241">
        <f>ROUND(E37*H37,2)</f>
        <v>0</v>
      </c>
      <c r="J37" s="240"/>
      <c r="K37" s="241">
        <f>ROUND(E37*J37,2)</f>
        <v>0</v>
      </c>
      <c r="L37" s="241">
        <v>21</v>
      </c>
      <c r="M37" s="241">
        <f>G37*(1+L37/100)</f>
        <v>0</v>
      </c>
      <c r="N37" s="239">
        <v>0</v>
      </c>
      <c r="O37" s="239">
        <f>ROUND(E37*N37,2)</f>
        <v>0</v>
      </c>
      <c r="P37" s="239">
        <v>0</v>
      </c>
      <c r="Q37" s="239">
        <f>ROUND(E37*P37,2)</f>
        <v>0</v>
      </c>
      <c r="R37" s="241"/>
      <c r="S37" s="241" t="s">
        <v>169</v>
      </c>
      <c r="T37" s="242" t="s">
        <v>322</v>
      </c>
      <c r="U37" s="220">
        <v>0</v>
      </c>
      <c r="V37" s="220">
        <f>ROUND(E37*U37,2)</f>
        <v>0</v>
      </c>
      <c r="W37" s="220"/>
      <c r="X37" s="220" t="s">
        <v>690</v>
      </c>
      <c r="Y37" s="220" t="s">
        <v>171</v>
      </c>
      <c r="Z37" s="210"/>
      <c r="AA37" s="210"/>
      <c r="AB37" s="210"/>
      <c r="AC37" s="210"/>
      <c r="AD37" s="210"/>
      <c r="AE37" s="210"/>
      <c r="AF37" s="210"/>
      <c r="AG37" s="210" t="s">
        <v>691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2" x14ac:dyDescent="0.2">
      <c r="A38" s="217"/>
      <c r="B38" s="218"/>
      <c r="C38" s="249" t="s">
        <v>1356</v>
      </c>
      <c r="D38" s="243"/>
      <c r="E38" s="243"/>
      <c r="F38" s="243"/>
      <c r="G38" s="243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174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44" t="str">
        <f>C38</f>
        <v>Náklady zhotovitele, související s prováděním zkoušek a revizí předepsaných technickými normami nebo objednatelem a které jsou pro provedení díla nezbytné.</v>
      </c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58">
        <v>20</v>
      </c>
      <c r="B39" s="259" t="s">
        <v>1357</v>
      </c>
      <c r="C39" s="265" t="s">
        <v>1358</v>
      </c>
      <c r="D39" s="260" t="s">
        <v>339</v>
      </c>
      <c r="E39" s="261">
        <v>1</v>
      </c>
      <c r="F39" s="262"/>
      <c r="G39" s="263">
        <f>ROUND(E39*F39,2)</f>
        <v>0</v>
      </c>
      <c r="H39" s="262"/>
      <c r="I39" s="263">
        <f>ROUND(E39*H39,2)</f>
        <v>0</v>
      </c>
      <c r="J39" s="262"/>
      <c r="K39" s="263">
        <f>ROUND(E39*J39,2)</f>
        <v>0</v>
      </c>
      <c r="L39" s="263">
        <v>21</v>
      </c>
      <c r="M39" s="263">
        <f>G39*(1+L39/100)</f>
        <v>0</v>
      </c>
      <c r="N39" s="261">
        <v>0</v>
      </c>
      <c r="O39" s="261">
        <f>ROUND(E39*N39,2)</f>
        <v>0</v>
      </c>
      <c r="P39" s="261">
        <v>0</v>
      </c>
      <c r="Q39" s="261">
        <f>ROUND(E39*P39,2)</f>
        <v>0</v>
      </c>
      <c r="R39" s="263"/>
      <c r="S39" s="263" t="s">
        <v>321</v>
      </c>
      <c r="T39" s="264" t="s">
        <v>322</v>
      </c>
      <c r="U39" s="220">
        <v>0</v>
      </c>
      <c r="V39" s="220">
        <f>ROUND(E39*U39,2)</f>
        <v>0</v>
      </c>
      <c r="W39" s="220"/>
      <c r="X39" s="220" t="s">
        <v>690</v>
      </c>
      <c r="Y39" s="220" t="s">
        <v>171</v>
      </c>
      <c r="Z39" s="210"/>
      <c r="AA39" s="210"/>
      <c r="AB39" s="210"/>
      <c r="AC39" s="210"/>
      <c r="AD39" s="210"/>
      <c r="AE39" s="210"/>
      <c r="AF39" s="210"/>
      <c r="AG39" s="210" t="s">
        <v>691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29" t="s">
        <v>163</v>
      </c>
      <c r="B40" s="230" t="s">
        <v>134</v>
      </c>
      <c r="C40" s="247" t="s">
        <v>28</v>
      </c>
      <c r="D40" s="231"/>
      <c r="E40" s="232"/>
      <c r="F40" s="233"/>
      <c r="G40" s="233">
        <f>SUMIF(AG41:AG68,"&lt;&gt;NOR",G41:G68)</f>
        <v>0</v>
      </c>
      <c r="H40" s="233"/>
      <c r="I40" s="233">
        <f>SUM(I41:I68)</f>
        <v>0</v>
      </c>
      <c r="J40" s="233"/>
      <c r="K40" s="233">
        <f>SUM(K41:K68)</f>
        <v>0</v>
      </c>
      <c r="L40" s="233"/>
      <c r="M40" s="233">
        <f>SUM(M41:M68)</f>
        <v>0</v>
      </c>
      <c r="N40" s="232"/>
      <c r="O40" s="232">
        <f>SUM(O41:O68)</f>
        <v>0</v>
      </c>
      <c r="P40" s="232"/>
      <c r="Q40" s="232">
        <f>SUM(Q41:Q68)</f>
        <v>0</v>
      </c>
      <c r="R40" s="233"/>
      <c r="S40" s="233"/>
      <c r="T40" s="234"/>
      <c r="U40" s="228"/>
      <c r="V40" s="228">
        <f>SUM(V41:V68)</f>
        <v>0</v>
      </c>
      <c r="W40" s="228"/>
      <c r="X40" s="228"/>
      <c r="Y40" s="228"/>
      <c r="AG40" t="s">
        <v>164</v>
      </c>
    </row>
    <row r="41" spans="1:60" ht="22.5" outlineLevel="1" x14ac:dyDescent="0.2">
      <c r="A41" s="258">
        <v>21</v>
      </c>
      <c r="B41" s="259" t="s">
        <v>1359</v>
      </c>
      <c r="C41" s="265" t="s">
        <v>1360</v>
      </c>
      <c r="D41" s="260" t="s">
        <v>339</v>
      </c>
      <c r="E41" s="261">
        <v>1</v>
      </c>
      <c r="F41" s="262"/>
      <c r="G41" s="263">
        <f>ROUND(E41*F41,2)</f>
        <v>0</v>
      </c>
      <c r="H41" s="262"/>
      <c r="I41" s="263">
        <f>ROUND(E41*H41,2)</f>
        <v>0</v>
      </c>
      <c r="J41" s="262"/>
      <c r="K41" s="263">
        <f>ROUND(E41*J41,2)</f>
        <v>0</v>
      </c>
      <c r="L41" s="263">
        <v>21</v>
      </c>
      <c r="M41" s="263">
        <f>G41*(1+L41/100)</f>
        <v>0</v>
      </c>
      <c r="N41" s="261">
        <v>0</v>
      </c>
      <c r="O41" s="261">
        <f>ROUND(E41*N41,2)</f>
        <v>0</v>
      </c>
      <c r="P41" s="261">
        <v>0</v>
      </c>
      <c r="Q41" s="261">
        <f>ROUND(E41*P41,2)</f>
        <v>0</v>
      </c>
      <c r="R41" s="263"/>
      <c r="S41" s="263" t="s">
        <v>321</v>
      </c>
      <c r="T41" s="264" t="s">
        <v>322</v>
      </c>
      <c r="U41" s="220">
        <v>0</v>
      </c>
      <c r="V41" s="220">
        <f>ROUND(E41*U41,2)</f>
        <v>0</v>
      </c>
      <c r="W41" s="220"/>
      <c r="X41" s="220" t="s">
        <v>532</v>
      </c>
      <c r="Y41" s="220" t="s">
        <v>171</v>
      </c>
      <c r="Z41" s="210"/>
      <c r="AA41" s="210"/>
      <c r="AB41" s="210"/>
      <c r="AC41" s="210"/>
      <c r="AD41" s="210"/>
      <c r="AE41" s="210"/>
      <c r="AF41" s="210"/>
      <c r="AG41" s="210" t="s">
        <v>533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36">
        <v>22</v>
      </c>
      <c r="B42" s="237" t="s">
        <v>1361</v>
      </c>
      <c r="C42" s="248" t="s">
        <v>1362</v>
      </c>
      <c r="D42" s="238" t="s">
        <v>689</v>
      </c>
      <c r="E42" s="239">
        <v>1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39">
        <v>0</v>
      </c>
      <c r="O42" s="239">
        <f>ROUND(E42*N42,2)</f>
        <v>0</v>
      </c>
      <c r="P42" s="239">
        <v>0</v>
      </c>
      <c r="Q42" s="239">
        <f>ROUND(E42*P42,2)</f>
        <v>0</v>
      </c>
      <c r="R42" s="241"/>
      <c r="S42" s="241" t="s">
        <v>169</v>
      </c>
      <c r="T42" s="242" t="s">
        <v>322</v>
      </c>
      <c r="U42" s="220">
        <v>0</v>
      </c>
      <c r="V42" s="220">
        <f>ROUND(E42*U42,2)</f>
        <v>0</v>
      </c>
      <c r="W42" s="220"/>
      <c r="X42" s="220" t="s">
        <v>690</v>
      </c>
      <c r="Y42" s="220" t="s">
        <v>171</v>
      </c>
      <c r="Z42" s="210"/>
      <c r="AA42" s="210"/>
      <c r="AB42" s="210"/>
      <c r="AC42" s="210"/>
      <c r="AD42" s="210"/>
      <c r="AE42" s="210"/>
      <c r="AF42" s="210"/>
      <c r="AG42" s="210" t="s">
        <v>691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49" t="s">
        <v>1363</v>
      </c>
      <c r="D43" s="243"/>
      <c r="E43" s="243"/>
      <c r="F43" s="243"/>
      <c r="G43" s="243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174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44" t="str">
        <f>C43</f>
        <v>Náklady spojené s s předáním stavby, s vypracování oznámení změn a změnových listů, s převzetím staveniště, s kolaudací díla, apod.</v>
      </c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58">
        <v>23</v>
      </c>
      <c r="B44" s="259" t="s">
        <v>1364</v>
      </c>
      <c r="C44" s="265" t="s">
        <v>1365</v>
      </c>
      <c r="D44" s="260" t="s">
        <v>689</v>
      </c>
      <c r="E44" s="261">
        <v>1</v>
      </c>
      <c r="F44" s="262"/>
      <c r="G44" s="263">
        <f>ROUND(E44*F44,2)</f>
        <v>0</v>
      </c>
      <c r="H44" s="262"/>
      <c r="I44" s="263">
        <f>ROUND(E44*H44,2)</f>
        <v>0</v>
      </c>
      <c r="J44" s="262"/>
      <c r="K44" s="263">
        <f>ROUND(E44*J44,2)</f>
        <v>0</v>
      </c>
      <c r="L44" s="263">
        <v>21</v>
      </c>
      <c r="M44" s="263">
        <f>G44*(1+L44/100)</f>
        <v>0</v>
      </c>
      <c r="N44" s="261">
        <v>0</v>
      </c>
      <c r="O44" s="261">
        <f>ROUND(E44*N44,2)</f>
        <v>0</v>
      </c>
      <c r="P44" s="261">
        <v>0</v>
      </c>
      <c r="Q44" s="261">
        <f>ROUND(E44*P44,2)</f>
        <v>0</v>
      </c>
      <c r="R44" s="263"/>
      <c r="S44" s="263" t="s">
        <v>169</v>
      </c>
      <c r="T44" s="264" t="s">
        <v>322</v>
      </c>
      <c r="U44" s="220">
        <v>0</v>
      </c>
      <c r="V44" s="220">
        <f>ROUND(E44*U44,2)</f>
        <v>0</v>
      </c>
      <c r="W44" s="220"/>
      <c r="X44" s="220" t="s">
        <v>690</v>
      </c>
      <c r="Y44" s="220" t="s">
        <v>171</v>
      </c>
      <c r="Z44" s="210"/>
      <c r="AA44" s="210"/>
      <c r="AB44" s="210"/>
      <c r="AC44" s="210"/>
      <c r="AD44" s="210"/>
      <c r="AE44" s="210"/>
      <c r="AF44" s="210"/>
      <c r="AG44" s="210" t="s">
        <v>691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36">
        <v>24</v>
      </c>
      <c r="B45" s="237" t="s">
        <v>1366</v>
      </c>
      <c r="C45" s="248" t="s">
        <v>1367</v>
      </c>
      <c r="D45" s="238" t="s">
        <v>689</v>
      </c>
      <c r="E45" s="239">
        <v>1</v>
      </c>
      <c r="F45" s="240"/>
      <c r="G45" s="241">
        <f>ROUND(E45*F45,2)</f>
        <v>0</v>
      </c>
      <c r="H45" s="240"/>
      <c r="I45" s="241">
        <f>ROUND(E45*H45,2)</f>
        <v>0</v>
      </c>
      <c r="J45" s="240"/>
      <c r="K45" s="241">
        <f>ROUND(E45*J45,2)</f>
        <v>0</v>
      </c>
      <c r="L45" s="241">
        <v>21</v>
      </c>
      <c r="M45" s="241">
        <f>G45*(1+L45/100)</f>
        <v>0</v>
      </c>
      <c r="N45" s="239">
        <v>0</v>
      </c>
      <c r="O45" s="239">
        <f>ROUND(E45*N45,2)</f>
        <v>0</v>
      </c>
      <c r="P45" s="239">
        <v>0</v>
      </c>
      <c r="Q45" s="239">
        <f>ROUND(E45*P45,2)</f>
        <v>0</v>
      </c>
      <c r="R45" s="241"/>
      <c r="S45" s="241" t="s">
        <v>169</v>
      </c>
      <c r="T45" s="242" t="s">
        <v>322</v>
      </c>
      <c r="U45" s="220">
        <v>0</v>
      </c>
      <c r="V45" s="220">
        <f>ROUND(E45*U45,2)</f>
        <v>0</v>
      </c>
      <c r="W45" s="220"/>
      <c r="X45" s="220" t="s">
        <v>690</v>
      </c>
      <c r="Y45" s="220" t="s">
        <v>171</v>
      </c>
      <c r="Z45" s="210"/>
      <c r="AA45" s="210"/>
      <c r="AB45" s="210"/>
      <c r="AC45" s="210"/>
      <c r="AD45" s="210"/>
      <c r="AE45" s="210"/>
      <c r="AF45" s="210"/>
      <c r="AG45" s="210" t="s">
        <v>691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49" t="s">
        <v>1368</v>
      </c>
      <c r="D46" s="243"/>
      <c r="E46" s="243"/>
      <c r="F46" s="243"/>
      <c r="G46" s="243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174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44" t="str">
        <f>C46</f>
        <v>Náklady na ztížené podmínky bezpečnostních a hygienických opatření z důvodu extrémního místa provádění.</v>
      </c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58">
        <v>25</v>
      </c>
      <c r="B47" s="259" t="s">
        <v>1369</v>
      </c>
      <c r="C47" s="265" t="s">
        <v>1370</v>
      </c>
      <c r="D47" s="260" t="s">
        <v>689</v>
      </c>
      <c r="E47" s="261">
        <v>1</v>
      </c>
      <c r="F47" s="262"/>
      <c r="G47" s="263">
        <f>ROUND(E47*F47,2)</f>
        <v>0</v>
      </c>
      <c r="H47" s="262"/>
      <c r="I47" s="263">
        <f>ROUND(E47*H47,2)</f>
        <v>0</v>
      </c>
      <c r="J47" s="262"/>
      <c r="K47" s="263">
        <f>ROUND(E47*J47,2)</f>
        <v>0</v>
      </c>
      <c r="L47" s="263">
        <v>21</v>
      </c>
      <c r="M47" s="263">
        <f>G47*(1+L47/100)</f>
        <v>0</v>
      </c>
      <c r="N47" s="261">
        <v>0</v>
      </c>
      <c r="O47" s="261">
        <f>ROUND(E47*N47,2)</f>
        <v>0</v>
      </c>
      <c r="P47" s="261">
        <v>0</v>
      </c>
      <c r="Q47" s="261">
        <f>ROUND(E47*P47,2)</f>
        <v>0</v>
      </c>
      <c r="R47" s="263"/>
      <c r="S47" s="263" t="s">
        <v>169</v>
      </c>
      <c r="T47" s="264" t="s">
        <v>322</v>
      </c>
      <c r="U47" s="220">
        <v>0</v>
      </c>
      <c r="V47" s="220">
        <f>ROUND(E47*U47,2)</f>
        <v>0</v>
      </c>
      <c r="W47" s="220"/>
      <c r="X47" s="220" t="s">
        <v>690</v>
      </c>
      <c r="Y47" s="220" t="s">
        <v>171</v>
      </c>
      <c r="Z47" s="210"/>
      <c r="AA47" s="210"/>
      <c r="AB47" s="210"/>
      <c r="AC47" s="210"/>
      <c r="AD47" s="210"/>
      <c r="AE47" s="210"/>
      <c r="AF47" s="210"/>
      <c r="AG47" s="210" t="s">
        <v>691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36">
        <v>26</v>
      </c>
      <c r="B48" s="237" t="s">
        <v>687</v>
      </c>
      <c r="C48" s="248" t="s">
        <v>688</v>
      </c>
      <c r="D48" s="238" t="s">
        <v>689</v>
      </c>
      <c r="E48" s="239">
        <v>1</v>
      </c>
      <c r="F48" s="240"/>
      <c r="G48" s="241">
        <f>ROUND(E48*F48,2)</f>
        <v>0</v>
      </c>
      <c r="H48" s="240"/>
      <c r="I48" s="241">
        <f>ROUND(E48*H48,2)</f>
        <v>0</v>
      </c>
      <c r="J48" s="240"/>
      <c r="K48" s="241">
        <f>ROUND(E48*J48,2)</f>
        <v>0</v>
      </c>
      <c r="L48" s="241">
        <v>21</v>
      </c>
      <c r="M48" s="241">
        <f>G48*(1+L48/100)</f>
        <v>0</v>
      </c>
      <c r="N48" s="239">
        <v>0</v>
      </c>
      <c r="O48" s="239">
        <f>ROUND(E48*N48,2)</f>
        <v>0</v>
      </c>
      <c r="P48" s="239">
        <v>0</v>
      </c>
      <c r="Q48" s="239">
        <f>ROUND(E48*P48,2)</f>
        <v>0</v>
      </c>
      <c r="R48" s="241"/>
      <c r="S48" s="241" t="s">
        <v>169</v>
      </c>
      <c r="T48" s="242" t="s">
        <v>322</v>
      </c>
      <c r="U48" s="220">
        <v>0</v>
      </c>
      <c r="V48" s="220">
        <f>ROUND(E48*U48,2)</f>
        <v>0</v>
      </c>
      <c r="W48" s="220"/>
      <c r="X48" s="220" t="s">
        <v>690</v>
      </c>
      <c r="Y48" s="220" t="s">
        <v>171</v>
      </c>
      <c r="Z48" s="210"/>
      <c r="AA48" s="210"/>
      <c r="AB48" s="210"/>
      <c r="AC48" s="210"/>
      <c r="AD48" s="210"/>
      <c r="AE48" s="210"/>
      <c r="AF48" s="210"/>
      <c r="AG48" s="210" t="s">
        <v>691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49" t="s">
        <v>692</v>
      </c>
      <c r="D49" s="243"/>
      <c r="E49" s="243"/>
      <c r="F49" s="243"/>
      <c r="G49" s="243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174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44" t="str">
        <f>C49</f>
        <v>Náklady na vyhotovení dokumentace skutečného provedení stavby a její předání objednateli v požadované formě a požadovaném počtu.</v>
      </c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6">
        <v>27</v>
      </c>
      <c r="B50" s="237" t="s">
        <v>1371</v>
      </c>
      <c r="C50" s="248" t="s">
        <v>1372</v>
      </c>
      <c r="D50" s="238" t="s">
        <v>689</v>
      </c>
      <c r="E50" s="239">
        <v>1</v>
      </c>
      <c r="F50" s="240"/>
      <c r="G50" s="241">
        <f>ROUND(E50*F50,2)</f>
        <v>0</v>
      </c>
      <c r="H50" s="240"/>
      <c r="I50" s="241">
        <f>ROUND(E50*H50,2)</f>
        <v>0</v>
      </c>
      <c r="J50" s="240"/>
      <c r="K50" s="241">
        <f>ROUND(E50*J50,2)</f>
        <v>0</v>
      </c>
      <c r="L50" s="241">
        <v>21</v>
      </c>
      <c r="M50" s="241">
        <f>G50*(1+L50/100)</f>
        <v>0</v>
      </c>
      <c r="N50" s="239">
        <v>0</v>
      </c>
      <c r="O50" s="239">
        <f>ROUND(E50*N50,2)</f>
        <v>0</v>
      </c>
      <c r="P50" s="239">
        <v>0</v>
      </c>
      <c r="Q50" s="239">
        <f>ROUND(E50*P50,2)</f>
        <v>0</v>
      </c>
      <c r="R50" s="241"/>
      <c r="S50" s="241" t="s">
        <v>169</v>
      </c>
      <c r="T50" s="242" t="s">
        <v>322</v>
      </c>
      <c r="U50" s="220">
        <v>0</v>
      </c>
      <c r="V50" s="220">
        <f>ROUND(E50*U50,2)</f>
        <v>0</v>
      </c>
      <c r="W50" s="220"/>
      <c r="X50" s="220" t="s">
        <v>690</v>
      </c>
      <c r="Y50" s="220" t="s">
        <v>171</v>
      </c>
      <c r="Z50" s="210"/>
      <c r="AA50" s="210"/>
      <c r="AB50" s="210"/>
      <c r="AC50" s="210"/>
      <c r="AD50" s="210"/>
      <c r="AE50" s="210"/>
      <c r="AF50" s="210"/>
      <c r="AG50" s="210" t="s">
        <v>691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17"/>
      <c r="B51" s="218"/>
      <c r="C51" s="249" t="s">
        <v>1373</v>
      </c>
      <c r="D51" s="243"/>
      <c r="E51" s="243"/>
      <c r="F51" s="243"/>
      <c r="G51" s="243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174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58">
        <v>28</v>
      </c>
      <c r="B52" s="259" t="s">
        <v>1374</v>
      </c>
      <c r="C52" s="265" t="s">
        <v>1375</v>
      </c>
      <c r="D52" s="260" t="s">
        <v>339</v>
      </c>
      <c r="E52" s="261">
        <v>1</v>
      </c>
      <c r="F52" s="262"/>
      <c r="G52" s="263">
        <f>ROUND(E52*F52,2)</f>
        <v>0</v>
      </c>
      <c r="H52" s="262"/>
      <c r="I52" s="263">
        <f>ROUND(E52*H52,2)</f>
        <v>0</v>
      </c>
      <c r="J52" s="262"/>
      <c r="K52" s="263">
        <f>ROUND(E52*J52,2)</f>
        <v>0</v>
      </c>
      <c r="L52" s="263">
        <v>21</v>
      </c>
      <c r="M52" s="263">
        <f>G52*(1+L52/100)</f>
        <v>0</v>
      </c>
      <c r="N52" s="261">
        <v>0</v>
      </c>
      <c r="O52" s="261">
        <f>ROUND(E52*N52,2)</f>
        <v>0</v>
      </c>
      <c r="P52" s="261">
        <v>0</v>
      </c>
      <c r="Q52" s="261">
        <f>ROUND(E52*P52,2)</f>
        <v>0</v>
      </c>
      <c r="R52" s="263"/>
      <c r="S52" s="263" t="s">
        <v>321</v>
      </c>
      <c r="T52" s="264" t="s">
        <v>322</v>
      </c>
      <c r="U52" s="220">
        <v>0</v>
      </c>
      <c r="V52" s="220">
        <f>ROUND(E52*U52,2)</f>
        <v>0</v>
      </c>
      <c r="W52" s="220"/>
      <c r="X52" s="220" t="s">
        <v>690</v>
      </c>
      <c r="Y52" s="220" t="s">
        <v>171</v>
      </c>
      <c r="Z52" s="210"/>
      <c r="AA52" s="210"/>
      <c r="AB52" s="210"/>
      <c r="AC52" s="210"/>
      <c r="AD52" s="210"/>
      <c r="AE52" s="210"/>
      <c r="AF52" s="210"/>
      <c r="AG52" s="210" t="s">
        <v>691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36">
        <v>29</v>
      </c>
      <c r="B53" s="237" t="s">
        <v>1376</v>
      </c>
      <c r="C53" s="248" t="s">
        <v>1377</v>
      </c>
      <c r="D53" s="238" t="s">
        <v>339</v>
      </c>
      <c r="E53" s="239">
        <v>1</v>
      </c>
      <c r="F53" s="240"/>
      <c r="G53" s="241">
        <f>ROUND(E53*F53,2)</f>
        <v>0</v>
      </c>
      <c r="H53" s="240"/>
      <c r="I53" s="241">
        <f>ROUND(E53*H53,2)</f>
        <v>0</v>
      </c>
      <c r="J53" s="240"/>
      <c r="K53" s="241">
        <f>ROUND(E53*J53,2)</f>
        <v>0</v>
      </c>
      <c r="L53" s="241">
        <v>21</v>
      </c>
      <c r="M53" s="241">
        <f>G53*(1+L53/100)</f>
        <v>0</v>
      </c>
      <c r="N53" s="239">
        <v>0</v>
      </c>
      <c r="O53" s="239">
        <f>ROUND(E53*N53,2)</f>
        <v>0</v>
      </c>
      <c r="P53" s="239">
        <v>0</v>
      </c>
      <c r="Q53" s="239">
        <f>ROUND(E53*P53,2)</f>
        <v>0</v>
      </c>
      <c r="R53" s="241"/>
      <c r="S53" s="241" t="s">
        <v>321</v>
      </c>
      <c r="T53" s="242" t="s">
        <v>322</v>
      </c>
      <c r="U53" s="220">
        <v>0</v>
      </c>
      <c r="V53" s="220">
        <f>ROUND(E53*U53,2)</f>
        <v>0</v>
      </c>
      <c r="W53" s="220"/>
      <c r="X53" s="220" t="s">
        <v>690</v>
      </c>
      <c r="Y53" s="220" t="s">
        <v>171</v>
      </c>
      <c r="Z53" s="210"/>
      <c r="AA53" s="210"/>
      <c r="AB53" s="210"/>
      <c r="AC53" s="210"/>
      <c r="AD53" s="210"/>
      <c r="AE53" s="210"/>
      <c r="AF53" s="210"/>
      <c r="AG53" s="210" t="s">
        <v>691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17"/>
      <c r="B54" s="218"/>
      <c r="C54" s="249" t="s">
        <v>1378</v>
      </c>
      <c r="D54" s="243"/>
      <c r="E54" s="243"/>
      <c r="F54" s="243"/>
      <c r="G54" s="243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174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1" x14ac:dyDescent="0.2">
      <c r="A55" s="258">
        <v>30</v>
      </c>
      <c r="B55" s="259" t="s">
        <v>1379</v>
      </c>
      <c r="C55" s="265" t="s">
        <v>1380</v>
      </c>
      <c r="D55" s="260" t="s">
        <v>339</v>
      </c>
      <c r="E55" s="261">
        <v>1</v>
      </c>
      <c r="F55" s="262"/>
      <c r="G55" s="263">
        <f>ROUND(E55*F55,2)</f>
        <v>0</v>
      </c>
      <c r="H55" s="262"/>
      <c r="I55" s="263">
        <f>ROUND(E55*H55,2)</f>
        <v>0</v>
      </c>
      <c r="J55" s="262"/>
      <c r="K55" s="263">
        <f>ROUND(E55*J55,2)</f>
        <v>0</v>
      </c>
      <c r="L55" s="263">
        <v>21</v>
      </c>
      <c r="M55" s="263">
        <f>G55*(1+L55/100)</f>
        <v>0</v>
      </c>
      <c r="N55" s="261">
        <v>0</v>
      </c>
      <c r="O55" s="261">
        <f>ROUND(E55*N55,2)</f>
        <v>0</v>
      </c>
      <c r="P55" s="261">
        <v>0</v>
      </c>
      <c r="Q55" s="261">
        <f>ROUND(E55*P55,2)</f>
        <v>0</v>
      </c>
      <c r="R55" s="263"/>
      <c r="S55" s="263" t="s">
        <v>321</v>
      </c>
      <c r="T55" s="264" t="s">
        <v>322</v>
      </c>
      <c r="U55" s="220">
        <v>0</v>
      </c>
      <c r="V55" s="220">
        <f>ROUND(E55*U55,2)</f>
        <v>0</v>
      </c>
      <c r="W55" s="220"/>
      <c r="X55" s="220" t="s">
        <v>690</v>
      </c>
      <c r="Y55" s="220" t="s">
        <v>171</v>
      </c>
      <c r="Z55" s="210"/>
      <c r="AA55" s="210"/>
      <c r="AB55" s="210"/>
      <c r="AC55" s="210"/>
      <c r="AD55" s="210"/>
      <c r="AE55" s="210"/>
      <c r="AF55" s="210"/>
      <c r="AG55" s="210" t="s">
        <v>691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22.5" outlineLevel="1" x14ac:dyDescent="0.2">
      <c r="A56" s="258">
        <v>31</v>
      </c>
      <c r="B56" s="259" t="s">
        <v>1381</v>
      </c>
      <c r="C56" s="265" t="s">
        <v>1382</v>
      </c>
      <c r="D56" s="260" t="s">
        <v>339</v>
      </c>
      <c r="E56" s="261">
        <v>1</v>
      </c>
      <c r="F56" s="262"/>
      <c r="G56" s="263">
        <f>ROUND(E56*F56,2)</f>
        <v>0</v>
      </c>
      <c r="H56" s="262"/>
      <c r="I56" s="263">
        <f>ROUND(E56*H56,2)</f>
        <v>0</v>
      </c>
      <c r="J56" s="262"/>
      <c r="K56" s="263">
        <f>ROUND(E56*J56,2)</f>
        <v>0</v>
      </c>
      <c r="L56" s="263">
        <v>21</v>
      </c>
      <c r="M56" s="263">
        <f>G56*(1+L56/100)</f>
        <v>0</v>
      </c>
      <c r="N56" s="261">
        <v>0</v>
      </c>
      <c r="O56" s="261">
        <f>ROUND(E56*N56,2)</f>
        <v>0</v>
      </c>
      <c r="P56" s="261">
        <v>0</v>
      </c>
      <c r="Q56" s="261">
        <f>ROUND(E56*P56,2)</f>
        <v>0</v>
      </c>
      <c r="R56" s="263"/>
      <c r="S56" s="263" t="s">
        <v>321</v>
      </c>
      <c r="T56" s="264" t="s">
        <v>322</v>
      </c>
      <c r="U56" s="220">
        <v>0</v>
      </c>
      <c r="V56" s="220">
        <f>ROUND(E56*U56,2)</f>
        <v>0</v>
      </c>
      <c r="W56" s="220"/>
      <c r="X56" s="220" t="s">
        <v>690</v>
      </c>
      <c r="Y56" s="220" t="s">
        <v>171</v>
      </c>
      <c r="Z56" s="210"/>
      <c r="AA56" s="210"/>
      <c r="AB56" s="210"/>
      <c r="AC56" s="210"/>
      <c r="AD56" s="210"/>
      <c r="AE56" s="210"/>
      <c r="AF56" s="210"/>
      <c r="AG56" s="210" t="s">
        <v>691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33.75" outlineLevel="1" x14ac:dyDescent="0.2">
      <c r="A57" s="258">
        <v>32</v>
      </c>
      <c r="B57" s="259" t="s">
        <v>1383</v>
      </c>
      <c r="C57" s="265" t="s">
        <v>1384</v>
      </c>
      <c r="D57" s="260" t="s">
        <v>339</v>
      </c>
      <c r="E57" s="261">
        <v>1</v>
      </c>
      <c r="F57" s="262"/>
      <c r="G57" s="263">
        <f>ROUND(E57*F57,2)</f>
        <v>0</v>
      </c>
      <c r="H57" s="262"/>
      <c r="I57" s="263">
        <f>ROUND(E57*H57,2)</f>
        <v>0</v>
      </c>
      <c r="J57" s="262"/>
      <c r="K57" s="263">
        <f>ROUND(E57*J57,2)</f>
        <v>0</v>
      </c>
      <c r="L57" s="263">
        <v>21</v>
      </c>
      <c r="M57" s="263">
        <f>G57*(1+L57/100)</f>
        <v>0</v>
      </c>
      <c r="N57" s="261">
        <v>0</v>
      </c>
      <c r="O57" s="261">
        <f>ROUND(E57*N57,2)</f>
        <v>0</v>
      </c>
      <c r="P57" s="261">
        <v>0</v>
      </c>
      <c r="Q57" s="261">
        <f>ROUND(E57*P57,2)</f>
        <v>0</v>
      </c>
      <c r="R57" s="263"/>
      <c r="S57" s="263" t="s">
        <v>321</v>
      </c>
      <c r="T57" s="264" t="s">
        <v>322</v>
      </c>
      <c r="U57" s="220">
        <v>0</v>
      </c>
      <c r="V57" s="220">
        <f>ROUND(E57*U57,2)</f>
        <v>0</v>
      </c>
      <c r="W57" s="220"/>
      <c r="X57" s="220" t="s">
        <v>690</v>
      </c>
      <c r="Y57" s="220" t="s">
        <v>171</v>
      </c>
      <c r="Z57" s="210"/>
      <c r="AA57" s="210"/>
      <c r="AB57" s="210"/>
      <c r="AC57" s="210"/>
      <c r="AD57" s="210"/>
      <c r="AE57" s="210"/>
      <c r="AF57" s="210"/>
      <c r="AG57" s="210" t="s">
        <v>691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58">
        <v>33</v>
      </c>
      <c r="B58" s="259" t="s">
        <v>1385</v>
      </c>
      <c r="C58" s="265" t="s">
        <v>1386</v>
      </c>
      <c r="D58" s="260" t="s">
        <v>339</v>
      </c>
      <c r="E58" s="261">
        <v>1</v>
      </c>
      <c r="F58" s="262"/>
      <c r="G58" s="263">
        <f>ROUND(E58*F58,2)</f>
        <v>0</v>
      </c>
      <c r="H58" s="262"/>
      <c r="I58" s="263">
        <f>ROUND(E58*H58,2)</f>
        <v>0</v>
      </c>
      <c r="J58" s="262"/>
      <c r="K58" s="263">
        <f>ROUND(E58*J58,2)</f>
        <v>0</v>
      </c>
      <c r="L58" s="263">
        <v>21</v>
      </c>
      <c r="M58" s="263">
        <f>G58*(1+L58/100)</f>
        <v>0</v>
      </c>
      <c r="N58" s="261">
        <v>0</v>
      </c>
      <c r="O58" s="261">
        <f>ROUND(E58*N58,2)</f>
        <v>0</v>
      </c>
      <c r="P58" s="261">
        <v>0</v>
      </c>
      <c r="Q58" s="261">
        <f>ROUND(E58*P58,2)</f>
        <v>0</v>
      </c>
      <c r="R58" s="263"/>
      <c r="S58" s="263" t="s">
        <v>321</v>
      </c>
      <c r="T58" s="264" t="s">
        <v>322</v>
      </c>
      <c r="U58" s="220">
        <v>0</v>
      </c>
      <c r="V58" s="220">
        <f>ROUND(E58*U58,2)</f>
        <v>0</v>
      </c>
      <c r="W58" s="220"/>
      <c r="X58" s="220" t="s">
        <v>690</v>
      </c>
      <c r="Y58" s="220" t="s">
        <v>171</v>
      </c>
      <c r="Z58" s="210"/>
      <c r="AA58" s="210"/>
      <c r="AB58" s="210"/>
      <c r="AC58" s="210"/>
      <c r="AD58" s="210"/>
      <c r="AE58" s="210"/>
      <c r="AF58" s="210"/>
      <c r="AG58" s="210" t="s">
        <v>691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1" x14ac:dyDescent="0.2">
      <c r="A59" s="258">
        <v>34</v>
      </c>
      <c r="B59" s="259" t="s">
        <v>1387</v>
      </c>
      <c r="C59" s="265" t="s">
        <v>1388</v>
      </c>
      <c r="D59" s="260" t="s">
        <v>339</v>
      </c>
      <c r="E59" s="261">
        <v>1</v>
      </c>
      <c r="F59" s="262"/>
      <c r="G59" s="263">
        <f>ROUND(E59*F59,2)</f>
        <v>0</v>
      </c>
      <c r="H59" s="262"/>
      <c r="I59" s="263">
        <f>ROUND(E59*H59,2)</f>
        <v>0</v>
      </c>
      <c r="J59" s="262"/>
      <c r="K59" s="263">
        <f>ROUND(E59*J59,2)</f>
        <v>0</v>
      </c>
      <c r="L59" s="263">
        <v>21</v>
      </c>
      <c r="M59" s="263">
        <f>G59*(1+L59/100)</f>
        <v>0</v>
      </c>
      <c r="N59" s="261">
        <v>0</v>
      </c>
      <c r="O59" s="261">
        <f>ROUND(E59*N59,2)</f>
        <v>0</v>
      </c>
      <c r="P59" s="261">
        <v>0</v>
      </c>
      <c r="Q59" s="261">
        <f>ROUND(E59*P59,2)</f>
        <v>0</v>
      </c>
      <c r="R59" s="263"/>
      <c r="S59" s="263" t="s">
        <v>321</v>
      </c>
      <c r="T59" s="264" t="s">
        <v>322</v>
      </c>
      <c r="U59" s="220">
        <v>0</v>
      </c>
      <c r="V59" s="220">
        <f>ROUND(E59*U59,2)</f>
        <v>0</v>
      </c>
      <c r="W59" s="220"/>
      <c r="X59" s="220" t="s">
        <v>690</v>
      </c>
      <c r="Y59" s="220" t="s">
        <v>171</v>
      </c>
      <c r="Z59" s="210"/>
      <c r="AA59" s="210"/>
      <c r="AB59" s="210"/>
      <c r="AC59" s="210"/>
      <c r="AD59" s="210"/>
      <c r="AE59" s="210"/>
      <c r="AF59" s="210"/>
      <c r="AG59" s="210" t="s">
        <v>691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1" x14ac:dyDescent="0.2">
      <c r="A60" s="258">
        <v>35</v>
      </c>
      <c r="B60" s="259" t="s">
        <v>1389</v>
      </c>
      <c r="C60" s="265" t="s">
        <v>1390</v>
      </c>
      <c r="D60" s="260" t="s">
        <v>339</v>
      </c>
      <c r="E60" s="261">
        <v>1</v>
      </c>
      <c r="F60" s="262"/>
      <c r="G60" s="263">
        <f>ROUND(E60*F60,2)</f>
        <v>0</v>
      </c>
      <c r="H60" s="262"/>
      <c r="I60" s="263">
        <f>ROUND(E60*H60,2)</f>
        <v>0</v>
      </c>
      <c r="J60" s="262"/>
      <c r="K60" s="263">
        <f>ROUND(E60*J60,2)</f>
        <v>0</v>
      </c>
      <c r="L60" s="263">
        <v>21</v>
      </c>
      <c r="M60" s="263">
        <f>G60*(1+L60/100)</f>
        <v>0</v>
      </c>
      <c r="N60" s="261">
        <v>0</v>
      </c>
      <c r="O60" s="261">
        <f>ROUND(E60*N60,2)</f>
        <v>0</v>
      </c>
      <c r="P60" s="261">
        <v>0</v>
      </c>
      <c r="Q60" s="261">
        <f>ROUND(E60*P60,2)</f>
        <v>0</v>
      </c>
      <c r="R60" s="263"/>
      <c r="S60" s="263" t="s">
        <v>321</v>
      </c>
      <c r="T60" s="264" t="s">
        <v>322</v>
      </c>
      <c r="U60" s="220">
        <v>0</v>
      </c>
      <c r="V60" s="220">
        <f>ROUND(E60*U60,2)</f>
        <v>0</v>
      </c>
      <c r="W60" s="220"/>
      <c r="X60" s="220" t="s">
        <v>690</v>
      </c>
      <c r="Y60" s="220" t="s">
        <v>171</v>
      </c>
      <c r="Z60" s="210"/>
      <c r="AA60" s="210"/>
      <c r="AB60" s="210"/>
      <c r="AC60" s="210"/>
      <c r="AD60" s="210"/>
      <c r="AE60" s="210"/>
      <c r="AF60" s="210"/>
      <c r="AG60" s="210" t="s">
        <v>691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58">
        <v>36</v>
      </c>
      <c r="B61" s="259" t="s">
        <v>1391</v>
      </c>
      <c r="C61" s="265" t="s">
        <v>1392</v>
      </c>
      <c r="D61" s="260" t="s">
        <v>339</v>
      </c>
      <c r="E61" s="261">
        <v>1</v>
      </c>
      <c r="F61" s="262"/>
      <c r="G61" s="263">
        <f>ROUND(E61*F61,2)</f>
        <v>0</v>
      </c>
      <c r="H61" s="262"/>
      <c r="I61" s="263">
        <f>ROUND(E61*H61,2)</f>
        <v>0</v>
      </c>
      <c r="J61" s="262"/>
      <c r="K61" s="263">
        <f>ROUND(E61*J61,2)</f>
        <v>0</v>
      </c>
      <c r="L61" s="263">
        <v>21</v>
      </c>
      <c r="M61" s="263">
        <f>G61*(1+L61/100)</f>
        <v>0</v>
      </c>
      <c r="N61" s="261">
        <v>0</v>
      </c>
      <c r="O61" s="261">
        <f>ROUND(E61*N61,2)</f>
        <v>0</v>
      </c>
      <c r="P61" s="261">
        <v>0</v>
      </c>
      <c r="Q61" s="261">
        <f>ROUND(E61*P61,2)</f>
        <v>0</v>
      </c>
      <c r="R61" s="263"/>
      <c r="S61" s="263" t="s">
        <v>321</v>
      </c>
      <c r="T61" s="264" t="s">
        <v>322</v>
      </c>
      <c r="U61" s="220">
        <v>0</v>
      </c>
      <c r="V61" s="220">
        <f>ROUND(E61*U61,2)</f>
        <v>0</v>
      </c>
      <c r="W61" s="220"/>
      <c r="X61" s="220" t="s">
        <v>690</v>
      </c>
      <c r="Y61" s="220" t="s">
        <v>171</v>
      </c>
      <c r="Z61" s="210"/>
      <c r="AA61" s="210"/>
      <c r="AB61" s="210"/>
      <c r="AC61" s="210"/>
      <c r="AD61" s="210"/>
      <c r="AE61" s="210"/>
      <c r="AF61" s="210"/>
      <c r="AG61" s="210" t="s">
        <v>691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58">
        <v>37</v>
      </c>
      <c r="B62" s="259" t="s">
        <v>1393</v>
      </c>
      <c r="C62" s="265" t="s">
        <v>1394</v>
      </c>
      <c r="D62" s="260" t="s">
        <v>339</v>
      </c>
      <c r="E62" s="261">
        <v>1</v>
      </c>
      <c r="F62" s="262"/>
      <c r="G62" s="263">
        <f>ROUND(E62*F62,2)</f>
        <v>0</v>
      </c>
      <c r="H62" s="262"/>
      <c r="I62" s="263">
        <f>ROUND(E62*H62,2)</f>
        <v>0</v>
      </c>
      <c r="J62" s="262"/>
      <c r="K62" s="263">
        <f>ROUND(E62*J62,2)</f>
        <v>0</v>
      </c>
      <c r="L62" s="263">
        <v>21</v>
      </c>
      <c r="M62" s="263">
        <f>G62*(1+L62/100)</f>
        <v>0</v>
      </c>
      <c r="N62" s="261">
        <v>0</v>
      </c>
      <c r="O62" s="261">
        <f>ROUND(E62*N62,2)</f>
        <v>0</v>
      </c>
      <c r="P62" s="261">
        <v>0</v>
      </c>
      <c r="Q62" s="261">
        <f>ROUND(E62*P62,2)</f>
        <v>0</v>
      </c>
      <c r="R62" s="263"/>
      <c r="S62" s="263" t="s">
        <v>321</v>
      </c>
      <c r="T62" s="264" t="s">
        <v>322</v>
      </c>
      <c r="U62" s="220">
        <v>0</v>
      </c>
      <c r="V62" s="220">
        <f>ROUND(E62*U62,2)</f>
        <v>0</v>
      </c>
      <c r="W62" s="220"/>
      <c r="X62" s="220" t="s">
        <v>690</v>
      </c>
      <c r="Y62" s="220" t="s">
        <v>171</v>
      </c>
      <c r="Z62" s="210"/>
      <c r="AA62" s="210"/>
      <c r="AB62" s="210"/>
      <c r="AC62" s="210"/>
      <c r="AD62" s="210"/>
      <c r="AE62" s="210"/>
      <c r="AF62" s="210"/>
      <c r="AG62" s="210" t="s">
        <v>691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58">
        <v>38</v>
      </c>
      <c r="B63" s="259" t="s">
        <v>1395</v>
      </c>
      <c r="C63" s="265" t="s">
        <v>1396</v>
      </c>
      <c r="D63" s="260" t="s">
        <v>339</v>
      </c>
      <c r="E63" s="261">
        <v>1</v>
      </c>
      <c r="F63" s="262"/>
      <c r="G63" s="263">
        <f>ROUND(E63*F63,2)</f>
        <v>0</v>
      </c>
      <c r="H63" s="262"/>
      <c r="I63" s="263">
        <f>ROUND(E63*H63,2)</f>
        <v>0</v>
      </c>
      <c r="J63" s="262"/>
      <c r="K63" s="263">
        <f>ROUND(E63*J63,2)</f>
        <v>0</v>
      </c>
      <c r="L63" s="263">
        <v>21</v>
      </c>
      <c r="M63" s="263">
        <f>G63*(1+L63/100)</f>
        <v>0</v>
      </c>
      <c r="N63" s="261">
        <v>0</v>
      </c>
      <c r="O63" s="261">
        <f>ROUND(E63*N63,2)</f>
        <v>0</v>
      </c>
      <c r="P63" s="261">
        <v>0</v>
      </c>
      <c r="Q63" s="261">
        <f>ROUND(E63*P63,2)</f>
        <v>0</v>
      </c>
      <c r="R63" s="263"/>
      <c r="S63" s="263" t="s">
        <v>321</v>
      </c>
      <c r="T63" s="264" t="s">
        <v>322</v>
      </c>
      <c r="U63" s="220">
        <v>0</v>
      </c>
      <c r="V63" s="220">
        <f>ROUND(E63*U63,2)</f>
        <v>0</v>
      </c>
      <c r="W63" s="220"/>
      <c r="X63" s="220" t="s">
        <v>690</v>
      </c>
      <c r="Y63" s="220" t="s">
        <v>171</v>
      </c>
      <c r="Z63" s="210"/>
      <c r="AA63" s="210"/>
      <c r="AB63" s="210"/>
      <c r="AC63" s="210"/>
      <c r="AD63" s="210"/>
      <c r="AE63" s="210"/>
      <c r="AF63" s="210"/>
      <c r="AG63" s="210" t="s">
        <v>691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58">
        <v>39</v>
      </c>
      <c r="B64" s="259" t="s">
        <v>1397</v>
      </c>
      <c r="C64" s="265" t="s">
        <v>1398</v>
      </c>
      <c r="D64" s="260" t="s">
        <v>339</v>
      </c>
      <c r="E64" s="261">
        <v>1</v>
      </c>
      <c r="F64" s="262"/>
      <c r="G64" s="263">
        <f>ROUND(E64*F64,2)</f>
        <v>0</v>
      </c>
      <c r="H64" s="262"/>
      <c r="I64" s="263">
        <f>ROUND(E64*H64,2)</f>
        <v>0</v>
      </c>
      <c r="J64" s="262"/>
      <c r="K64" s="263">
        <f>ROUND(E64*J64,2)</f>
        <v>0</v>
      </c>
      <c r="L64" s="263">
        <v>21</v>
      </c>
      <c r="M64" s="263">
        <f>G64*(1+L64/100)</f>
        <v>0</v>
      </c>
      <c r="N64" s="261">
        <v>0</v>
      </c>
      <c r="O64" s="261">
        <f>ROUND(E64*N64,2)</f>
        <v>0</v>
      </c>
      <c r="P64" s="261">
        <v>0</v>
      </c>
      <c r="Q64" s="261">
        <f>ROUND(E64*P64,2)</f>
        <v>0</v>
      </c>
      <c r="R64" s="263"/>
      <c r="S64" s="263" t="s">
        <v>321</v>
      </c>
      <c r="T64" s="264" t="s">
        <v>322</v>
      </c>
      <c r="U64" s="220">
        <v>0</v>
      </c>
      <c r="V64" s="220">
        <f>ROUND(E64*U64,2)</f>
        <v>0</v>
      </c>
      <c r="W64" s="220"/>
      <c r="X64" s="220" t="s">
        <v>690</v>
      </c>
      <c r="Y64" s="220" t="s">
        <v>171</v>
      </c>
      <c r="Z64" s="210"/>
      <c r="AA64" s="210"/>
      <c r="AB64" s="210"/>
      <c r="AC64" s="210"/>
      <c r="AD64" s="210"/>
      <c r="AE64" s="210"/>
      <c r="AF64" s="210"/>
      <c r="AG64" s="210" t="s">
        <v>691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58">
        <v>40</v>
      </c>
      <c r="B65" s="259" t="s">
        <v>1399</v>
      </c>
      <c r="C65" s="265" t="s">
        <v>1400</v>
      </c>
      <c r="D65" s="260" t="s">
        <v>339</v>
      </c>
      <c r="E65" s="261">
        <v>1</v>
      </c>
      <c r="F65" s="262"/>
      <c r="G65" s="263">
        <f>ROUND(E65*F65,2)</f>
        <v>0</v>
      </c>
      <c r="H65" s="262"/>
      <c r="I65" s="263">
        <f>ROUND(E65*H65,2)</f>
        <v>0</v>
      </c>
      <c r="J65" s="262"/>
      <c r="K65" s="263">
        <f>ROUND(E65*J65,2)</f>
        <v>0</v>
      </c>
      <c r="L65" s="263">
        <v>21</v>
      </c>
      <c r="M65" s="263">
        <f>G65*(1+L65/100)</f>
        <v>0</v>
      </c>
      <c r="N65" s="261">
        <v>0</v>
      </c>
      <c r="O65" s="261">
        <f>ROUND(E65*N65,2)</f>
        <v>0</v>
      </c>
      <c r="P65" s="261">
        <v>0</v>
      </c>
      <c r="Q65" s="261">
        <f>ROUND(E65*P65,2)</f>
        <v>0</v>
      </c>
      <c r="R65" s="263"/>
      <c r="S65" s="263" t="s">
        <v>321</v>
      </c>
      <c r="T65" s="264" t="s">
        <v>322</v>
      </c>
      <c r="U65" s="220">
        <v>0</v>
      </c>
      <c r="V65" s="220">
        <f>ROUND(E65*U65,2)</f>
        <v>0</v>
      </c>
      <c r="W65" s="220"/>
      <c r="X65" s="220" t="s">
        <v>690</v>
      </c>
      <c r="Y65" s="220" t="s">
        <v>171</v>
      </c>
      <c r="Z65" s="210"/>
      <c r="AA65" s="210"/>
      <c r="AB65" s="210"/>
      <c r="AC65" s="210"/>
      <c r="AD65" s="210"/>
      <c r="AE65" s="210"/>
      <c r="AF65" s="210"/>
      <c r="AG65" s="210" t="s">
        <v>691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58">
        <v>41</v>
      </c>
      <c r="B66" s="259" t="s">
        <v>1401</v>
      </c>
      <c r="C66" s="265" t="s">
        <v>1402</v>
      </c>
      <c r="D66" s="260" t="s">
        <v>339</v>
      </c>
      <c r="E66" s="261">
        <v>1</v>
      </c>
      <c r="F66" s="262"/>
      <c r="G66" s="263">
        <f>ROUND(E66*F66,2)</f>
        <v>0</v>
      </c>
      <c r="H66" s="262"/>
      <c r="I66" s="263">
        <f>ROUND(E66*H66,2)</f>
        <v>0</v>
      </c>
      <c r="J66" s="262"/>
      <c r="K66" s="263">
        <f>ROUND(E66*J66,2)</f>
        <v>0</v>
      </c>
      <c r="L66" s="263">
        <v>21</v>
      </c>
      <c r="M66" s="263">
        <f>G66*(1+L66/100)</f>
        <v>0</v>
      </c>
      <c r="N66" s="261">
        <v>0</v>
      </c>
      <c r="O66" s="261">
        <f>ROUND(E66*N66,2)</f>
        <v>0</v>
      </c>
      <c r="P66" s="261">
        <v>0</v>
      </c>
      <c r="Q66" s="261">
        <f>ROUND(E66*P66,2)</f>
        <v>0</v>
      </c>
      <c r="R66" s="263"/>
      <c r="S66" s="263" t="s">
        <v>321</v>
      </c>
      <c r="T66" s="264" t="s">
        <v>322</v>
      </c>
      <c r="U66" s="220">
        <v>0</v>
      </c>
      <c r="V66" s="220">
        <f>ROUND(E66*U66,2)</f>
        <v>0</v>
      </c>
      <c r="W66" s="220"/>
      <c r="X66" s="220" t="s">
        <v>690</v>
      </c>
      <c r="Y66" s="220" t="s">
        <v>171</v>
      </c>
      <c r="Z66" s="210"/>
      <c r="AA66" s="210"/>
      <c r="AB66" s="210"/>
      <c r="AC66" s="210"/>
      <c r="AD66" s="210"/>
      <c r="AE66" s="210"/>
      <c r="AF66" s="210"/>
      <c r="AG66" s="210" t="s">
        <v>691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58">
        <v>42</v>
      </c>
      <c r="B67" s="259" t="s">
        <v>1403</v>
      </c>
      <c r="C67" s="265" t="s">
        <v>1404</v>
      </c>
      <c r="D67" s="260" t="s">
        <v>302</v>
      </c>
      <c r="E67" s="261">
        <v>1</v>
      </c>
      <c r="F67" s="262"/>
      <c r="G67" s="263">
        <f>ROUND(E67*F67,2)</f>
        <v>0</v>
      </c>
      <c r="H67" s="262"/>
      <c r="I67" s="263">
        <f>ROUND(E67*H67,2)</f>
        <v>0</v>
      </c>
      <c r="J67" s="262"/>
      <c r="K67" s="263">
        <f>ROUND(E67*J67,2)</f>
        <v>0</v>
      </c>
      <c r="L67" s="263">
        <v>21</v>
      </c>
      <c r="M67" s="263">
        <f>G67*(1+L67/100)</f>
        <v>0</v>
      </c>
      <c r="N67" s="261">
        <v>0</v>
      </c>
      <c r="O67" s="261">
        <f>ROUND(E67*N67,2)</f>
        <v>0</v>
      </c>
      <c r="P67" s="261">
        <v>0</v>
      </c>
      <c r="Q67" s="261">
        <f>ROUND(E67*P67,2)</f>
        <v>0</v>
      </c>
      <c r="R67" s="263"/>
      <c r="S67" s="263" t="s">
        <v>321</v>
      </c>
      <c r="T67" s="264" t="s">
        <v>322</v>
      </c>
      <c r="U67" s="220">
        <v>0</v>
      </c>
      <c r="V67" s="220">
        <f>ROUND(E67*U67,2)</f>
        <v>0</v>
      </c>
      <c r="W67" s="220"/>
      <c r="X67" s="220" t="s">
        <v>690</v>
      </c>
      <c r="Y67" s="220" t="s">
        <v>171</v>
      </c>
      <c r="Z67" s="210"/>
      <c r="AA67" s="210"/>
      <c r="AB67" s="210"/>
      <c r="AC67" s="210"/>
      <c r="AD67" s="210"/>
      <c r="AE67" s="210"/>
      <c r="AF67" s="210"/>
      <c r="AG67" s="210" t="s">
        <v>691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36">
        <v>43</v>
      </c>
      <c r="B68" s="237" t="s">
        <v>1405</v>
      </c>
      <c r="C68" s="248" t="s">
        <v>1406</v>
      </c>
      <c r="D68" s="238" t="s">
        <v>339</v>
      </c>
      <c r="E68" s="239">
        <v>1</v>
      </c>
      <c r="F68" s="240"/>
      <c r="G68" s="241">
        <f>ROUND(E68*F68,2)</f>
        <v>0</v>
      </c>
      <c r="H68" s="240"/>
      <c r="I68" s="241">
        <f>ROUND(E68*H68,2)</f>
        <v>0</v>
      </c>
      <c r="J68" s="240"/>
      <c r="K68" s="241">
        <f>ROUND(E68*J68,2)</f>
        <v>0</v>
      </c>
      <c r="L68" s="241">
        <v>21</v>
      </c>
      <c r="M68" s="241">
        <f>G68*(1+L68/100)</f>
        <v>0</v>
      </c>
      <c r="N68" s="239">
        <v>0</v>
      </c>
      <c r="O68" s="239">
        <f>ROUND(E68*N68,2)</f>
        <v>0</v>
      </c>
      <c r="P68" s="239">
        <v>0</v>
      </c>
      <c r="Q68" s="239">
        <f>ROUND(E68*P68,2)</f>
        <v>0</v>
      </c>
      <c r="R68" s="241"/>
      <c r="S68" s="241" t="s">
        <v>321</v>
      </c>
      <c r="T68" s="242" t="s">
        <v>322</v>
      </c>
      <c r="U68" s="220">
        <v>0</v>
      </c>
      <c r="V68" s="220">
        <f>ROUND(E68*U68,2)</f>
        <v>0</v>
      </c>
      <c r="W68" s="220"/>
      <c r="X68" s="220" t="s">
        <v>690</v>
      </c>
      <c r="Y68" s="220" t="s">
        <v>171</v>
      </c>
      <c r="Z68" s="210"/>
      <c r="AA68" s="210"/>
      <c r="AB68" s="210"/>
      <c r="AC68" s="210"/>
      <c r="AD68" s="210"/>
      <c r="AE68" s="210"/>
      <c r="AF68" s="210"/>
      <c r="AG68" s="210" t="s">
        <v>691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x14ac:dyDescent="0.2">
      <c r="A69" s="3"/>
      <c r="B69" s="4"/>
      <c r="C69" s="255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E69">
        <v>15</v>
      </c>
      <c r="AF69">
        <v>21</v>
      </c>
      <c r="AG69" t="s">
        <v>149</v>
      </c>
    </row>
    <row r="70" spans="1:60" x14ac:dyDescent="0.2">
      <c r="A70" s="213"/>
      <c r="B70" s="214" t="s">
        <v>29</v>
      </c>
      <c r="C70" s="256"/>
      <c r="D70" s="215"/>
      <c r="E70" s="216"/>
      <c r="F70" s="216"/>
      <c r="G70" s="235">
        <f>G8+G40</f>
        <v>0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AE70">
        <f>SUMIF(L7:L68,AE69,G7:G68)</f>
        <v>0</v>
      </c>
      <c r="AF70">
        <f>SUMIF(L7:L68,AF69,G7:G68)</f>
        <v>0</v>
      </c>
      <c r="AG70" t="s">
        <v>693</v>
      </c>
    </row>
    <row r="71" spans="1:60" x14ac:dyDescent="0.2">
      <c r="C71" s="257"/>
      <c r="D71" s="10"/>
      <c r="AG71" t="s">
        <v>695</v>
      </c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PmThCkQDEOE/ku2OImpBLEQYgGloXPVqVNu5ywJIyUm9ehqmInULlkF+QAqk44YQJPum7sZq+2qYxKSPuTC1KA==" saltValue="u7l3TzvqvvViqURrIb8N5g==" spinCount="100000" sheet="1" formatRows="0"/>
  <mergeCells count="20">
    <mergeCell ref="C51:G51"/>
    <mergeCell ref="C54:G54"/>
    <mergeCell ref="C34:G34"/>
    <mergeCell ref="C36:G36"/>
    <mergeCell ref="C38:G38"/>
    <mergeCell ref="C43:G43"/>
    <mergeCell ref="C46:G46"/>
    <mergeCell ref="C49:G49"/>
    <mergeCell ref="C20:G20"/>
    <mergeCell ref="C25:G25"/>
    <mergeCell ref="C27:G27"/>
    <mergeCell ref="C28:G28"/>
    <mergeCell ref="C30:G30"/>
    <mergeCell ref="C33:G33"/>
    <mergeCell ref="A1:G1"/>
    <mergeCell ref="C2:G2"/>
    <mergeCell ref="C3:G3"/>
    <mergeCell ref="C4:G4"/>
    <mergeCell ref="C14:G14"/>
    <mergeCell ref="C18:G1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IO01 01 Pol</vt:lpstr>
      <vt:lpstr>IO01 02 Pol</vt:lpstr>
      <vt:lpstr>IO01 03 Pol</vt:lpstr>
      <vt:lpstr>IO01 04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'IO01 01 Pol'!Názvy_tisku</vt:lpstr>
      <vt:lpstr>'IO01 02 Pol'!Názvy_tisku</vt:lpstr>
      <vt:lpstr>'IO01 03 Pol'!Názvy_tisku</vt:lpstr>
      <vt:lpstr>'IO01 04 Pol'!Názvy_tisku</vt:lpstr>
      <vt:lpstr>oadresa</vt:lpstr>
      <vt:lpstr>Stavba!Objednatel</vt:lpstr>
      <vt:lpstr>Stavba!Objekt</vt:lpstr>
      <vt:lpstr>'IO01 01 Pol'!Oblast_tisku</vt:lpstr>
      <vt:lpstr>'IO01 02 Pol'!Oblast_tisku</vt:lpstr>
      <vt:lpstr>'IO01 03 Pol'!Oblast_tisku</vt:lpstr>
      <vt:lpstr>'IO01 04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Skorpik Matej</dc:creator>
  <cp:lastModifiedBy>Skorpik Matej</cp:lastModifiedBy>
  <cp:lastPrinted>2019-03-19T12:27:02Z</cp:lastPrinted>
  <dcterms:created xsi:type="dcterms:W3CDTF">2009-04-08T07:15:50Z</dcterms:created>
  <dcterms:modified xsi:type="dcterms:W3CDTF">2025-01-31T13:41:40Z</dcterms:modified>
</cp:coreProperties>
</file>