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Hlavní chodník" sheetId="2" r:id="rId2"/>
    <sheet name="02 - Vedlejší chodník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Hlavní chodník'!$C$88:$K$136</definedName>
    <definedName name="_xlnm.Print_Area" localSheetId="1">'01 - Hlavní chodník'!$C$4:$J$39,'01 - Hlavní chodník'!$C$45:$J$70,'01 - Hlavní chodník'!$C$76:$K$136</definedName>
    <definedName name="_xlnm.Print_Titles" localSheetId="1">'01 - Hlavní chodník'!$88:$88</definedName>
    <definedName name="_xlnm._FilterDatabase" localSheetId="2" hidden="1">'02 - Vedlejší chodník'!$C$84:$K$132</definedName>
    <definedName name="_xlnm.Print_Area" localSheetId="2">'02 - Vedlejší chodník'!$C$4:$J$39,'02 - Vedlejší chodník'!$C$45:$J$66,'02 - Vedlejší chodník'!$C$72:$K$132</definedName>
    <definedName name="_xlnm.Print_Titles" localSheetId="2">'02 - Vedlejší chodník'!$84:$84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J82"/>
  <c r="F81"/>
  <c r="F79"/>
  <c r="E77"/>
  <c r="J55"/>
  <c r="F54"/>
  <c r="F52"/>
  <c r="E50"/>
  <c r="J21"/>
  <c r="E21"/>
  <c r="J54"/>
  <c r="J20"/>
  <c r="J18"/>
  <c r="E18"/>
  <c r="F82"/>
  <c r="J17"/>
  <c r="J12"/>
  <c r="J79"/>
  <c r="E7"/>
  <c r="E48"/>
  <c i="2" r="J37"/>
  <c r="J36"/>
  <c i="1" r="AY55"/>
  <c i="2" r="J35"/>
  <c i="1" r="AX55"/>
  <c i="2" r="BI135"/>
  <c r="BH135"/>
  <c r="BG135"/>
  <c r="BF135"/>
  <c r="T135"/>
  <c r="T134"/>
  <c r="R135"/>
  <c r="R134"/>
  <c r="P135"/>
  <c r="P134"/>
  <c r="BI133"/>
  <c r="BH133"/>
  <c r="BG133"/>
  <c r="BF133"/>
  <c r="T133"/>
  <c r="T132"/>
  <c r="R133"/>
  <c r="R132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92"/>
  <c r="BH92"/>
  <c r="BG92"/>
  <c r="BF92"/>
  <c r="T92"/>
  <c r="T91"/>
  <c r="R92"/>
  <c r="R91"/>
  <c r="P92"/>
  <c r="P91"/>
  <c r="J86"/>
  <c r="F85"/>
  <c r="F83"/>
  <c r="E81"/>
  <c r="J55"/>
  <c r="F54"/>
  <c r="F52"/>
  <c r="E50"/>
  <c r="J21"/>
  <c r="E21"/>
  <c r="J85"/>
  <c r="J20"/>
  <c r="J18"/>
  <c r="E18"/>
  <c r="F86"/>
  <c r="J17"/>
  <c r="J12"/>
  <c r="J52"/>
  <c r="E7"/>
  <c r="E48"/>
  <c i="1" r="L50"/>
  <c r="AM50"/>
  <c r="AM49"/>
  <c r="L49"/>
  <c r="AM47"/>
  <c r="L47"/>
  <c r="L45"/>
  <c r="L44"/>
  <c i="2" r="BK109"/>
  <c r="J103"/>
  <c i="3" r="BK126"/>
  <c i="2" r="J135"/>
  <c r="BK111"/>
  <c i="3" r="BK112"/>
  <c i="2" r="J92"/>
  <c i="3" r="BK129"/>
  <c r="BK116"/>
  <c i="2" r="J106"/>
  <c i="3" r="F35"/>
  <c i="2" r="BK126"/>
  <c i="3" r="J116"/>
  <c r="BK88"/>
  <c i="2" r="J102"/>
  <c i="3" r="J105"/>
  <c r="J101"/>
  <c i="2" r="J119"/>
  <c i="3" r="BK105"/>
  <c r="J123"/>
  <c i="2" r="BK105"/>
  <c i="3" r="J108"/>
  <c i="2" r="BK133"/>
  <c i="3" r="J98"/>
  <c r="BK108"/>
  <c i="2" r="BK135"/>
  <c r="BK92"/>
  <c i="3" r="BK132"/>
  <c i="2" r="BK104"/>
  <c r="J117"/>
  <c i="3" r="BK93"/>
  <c r="J91"/>
  <c i="1" r="AS54"/>
  <c i="3" r="J95"/>
  <c i="2" r="J105"/>
  <c r="J133"/>
  <c r="BK106"/>
  <c i="3" r="BK119"/>
  <c i="2" r="BK122"/>
  <c i="3" r="BK101"/>
  <c r="BK98"/>
  <c i="2" r="J129"/>
  <c r="BK103"/>
  <c i="3" r="BK91"/>
  <c i="2" r="J109"/>
  <c r="J104"/>
  <c i="3" r="J129"/>
  <c i="2" r="BK102"/>
  <c r="J122"/>
  <c r="BK114"/>
  <c r="J111"/>
  <c i="3" r="J126"/>
  <c i="2" r="BK129"/>
  <c r="J114"/>
  <c i="3" r="J112"/>
  <c r="J119"/>
  <c i="2" r="BK117"/>
  <c i="3" r="J93"/>
  <c r="BK95"/>
  <c i="2" r="BK119"/>
  <c i="3" r="J132"/>
  <c i="2" r="J126"/>
  <c i="3" r="BK123"/>
  <c r="J88"/>
  <c i="2" l="1" r="P132"/>
  <c r="T110"/>
  <c r="BK125"/>
  <c r="J125"/>
  <c r="J67"/>
  <c i="3" r="P87"/>
  <c i="2" r="P101"/>
  <c r="BK110"/>
  <c r="J110"/>
  <c r="J64"/>
  <c r="P116"/>
  <c r="T125"/>
  <c r="T124"/>
  <c i="3" r="BK87"/>
  <c r="R107"/>
  <c i="2" r="R101"/>
  <c r="P110"/>
  <c r="R116"/>
  <c r="P125"/>
  <c r="P124"/>
  <c i="3" r="T87"/>
  <c r="T107"/>
  <c r="R122"/>
  <c i="2" r="T101"/>
  <c r="BK116"/>
  <c r="J116"/>
  <c r="J65"/>
  <c r="R125"/>
  <c r="R124"/>
  <c i="3" r="R87"/>
  <c r="R86"/>
  <c r="R85"/>
  <c r="P107"/>
  <c r="P122"/>
  <c r="T122"/>
  <c i="2" r="BK101"/>
  <c r="J101"/>
  <c r="J62"/>
  <c r="R110"/>
  <c r="T116"/>
  <c i="3" r="BK107"/>
  <c r="J107"/>
  <c r="J62"/>
  <c r="BK122"/>
  <c r="J122"/>
  <c r="J63"/>
  <c i="2" r="BK108"/>
  <c r="J108"/>
  <c r="J63"/>
  <c r="BK91"/>
  <c r="J91"/>
  <c r="J61"/>
  <c r="BK134"/>
  <c r="J134"/>
  <c r="J69"/>
  <c i="3" r="BK128"/>
  <c r="J128"/>
  <c r="J64"/>
  <c r="BK131"/>
  <c r="J131"/>
  <c r="J65"/>
  <c i="2" r="BK124"/>
  <c i="3" r="E75"/>
  <c r="J81"/>
  <c r="BE91"/>
  <c r="BE101"/>
  <c r="BE105"/>
  <c r="F55"/>
  <c r="BE98"/>
  <c r="BE112"/>
  <c r="J52"/>
  <c r="BE108"/>
  <c r="BE93"/>
  <c r="BE95"/>
  <c r="BE119"/>
  <c r="BE126"/>
  <c r="BE88"/>
  <c r="BE116"/>
  <c r="BE123"/>
  <c r="BE129"/>
  <c r="BE132"/>
  <c i="1" r="BB56"/>
  <c i="2" r="F55"/>
  <c r="J83"/>
  <c r="BE129"/>
  <c r="BE102"/>
  <c r="BE119"/>
  <c r="BE109"/>
  <c r="J54"/>
  <c r="E79"/>
  <c r="BE92"/>
  <c r="BE104"/>
  <c r="BE114"/>
  <c r="BE117"/>
  <c r="BE133"/>
  <c r="BE135"/>
  <c r="BE103"/>
  <c r="BE105"/>
  <c r="BE106"/>
  <c r="BE111"/>
  <c r="BE122"/>
  <c r="BE126"/>
  <c i="3" r="F36"/>
  <c i="1" r="BC56"/>
  <c i="3" r="F34"/>
  <c i="1" r="BA56"/>
  <c i="3" r="J34"/>
  <c i="1" r="AW56"/>
  <c i="2" r="F34"/>
  <c i="1" r="BA55"/>
  <c i="3" r="F37"/>
  <c i="1" r="BD56"/>
  <c i="2" r="J34"/>
  <c i="1" r="AW55"/>
  <c i="2" r="F35"/>
  <c i="1" r="BB55"/>
  <c r="BB54"/>
  <c r="W31"/>
  <c i="2" r="F36"/>
  <c i="1" r="BC55"/>
  <c i="2" r="F37"/>
  <c i="1" r="BD55"/>
  <c i="2" l="1" r="T90"/>
  <c r="T89"/>
  <c i="3" r="BK86"/>
  <c r="J86"/>
  <c r="J60"/>
  <c i="2" r="P90"/>
  <c r="P89"/>
  <c i="1" r="AU55"/>
  <c i="2" r="R90"/>
  <c r="R89"/>
  <c i="3" r="T86"/>
  <c r="T85"/>
  <c r="P86"/>
  <c r="P85"/>
  <c i="1" r="AU56"/>
  <c i="2" r="BK132"/>
  <c r="J132"/>
  <c r="J68"/>
  <c r="BK90"/>
  <c r="J90"/>
  <c r="J60"/>
  <c i="3" r="J87"/>
  <c r="J61"/>
  <c r="BK85"/>
  <c r="J85"/>
  <c i="2" r="J124"/>
  <c r="J66"/>
  <c r="J33"/>
  <c i="1" r="AV55"/>
  <c r="AT55"/>
  <c i="3" r="F33"/>
  <c i="1" r="AZ56"/>
  <c i="3" r="J30"/>
  <c i="1" r="AG56"/>
  <c i="2" r="F33"/>
  <c i="1" r="AZ55"/>
  <c r="AX54"/>
  <c r="AU54"/>
  <c r="BA54"/>
  <c r="AW54"/>
  <c r="AK30"/>
  <c r="BC54"/>
  <c r="AY54"/>
  <c i="3" r="J33"/>
  <c i="1" r="AV56"/>
  <c r="AT56"/>
  <c r="AN56"/>
  <c r="BD54"/>
  <c r="W33"/>
  <c i="3" l="1" r="J59"/>
  <c i="2" r="BK89"/>
  <c r="J89"/>
  <c i="3" r="J39"/>
  <c i="2" r="J30"/>
  <c i="1" r="AG55"/>
  <c r="AG54"/>
  <c r="AK26"/>
  <c r="AZ54"/>
  <c r="W29"/>
  <c r="W30"/>
  <c r="W32"/>
  <c i="2" l="1" r="J39"/>
  <c r="J59"/>
  <c i="1"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<sst xmlns="http://schemas.openxmlformats.org/spreadsheetml/2006/main">
  <si>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</si>
  <si>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</si>
  <si>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</si>
  <si>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</si>
  <si>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</si>
  <si>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{7ac3eafd-79d4-43c3-b2a1-d834e1f35f1d}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</si>
  <si>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</si>
  <si>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</si>
  <si>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</si>
  <si>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</si>
  <si>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</si>
  <si>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</si>
  <si>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</si>
  <si>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</si>
  <si>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</si>
  <si>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</si>
  <si>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</si>
  <si>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Alšova - oprava chodníků před učebními budovami</t>
  </si>
  <si>
    <t>KSO:</t>
  </si>
  <si>
    <t/>
  </si>
  <si>
    <t>CC-CZ:</t>
  </si>
  <si>
    <t>Místo:</t>
  </si>
  <si>
    <t>Sokolov, Mánesova 1746</t>
  </si>
  <si>
    <t>Datum:</t>
  </si>
  <si>
    <t>27. 5. 2025</t>
  </si>
  <si>
    <t>Zadavatel:</t>
  </si>
  <si>
    <t>IČ:</t>
  </si>
  <si>
    <t>Město Sokolov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</si>
  <si>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</si>
  <si>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</si>
  <si>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</si>
  <si>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</si>
  <si>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</si>
  <si>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</si>
  <si>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</si>
  <si>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</si>
  <si>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</si>
  <si>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</si>
  <si>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</si>
  <si>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</si>
  <si>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</si>
  <si>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</si>
  <si>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</si>
  <si>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</si>
  <si>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</si>
  <si>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</si>
  <si>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</si>
  <si>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</si>
  <si>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</si>
  <si>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</si>
  <si>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</si>
  <si>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</si>
  <si>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</si>
  <si>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</si>
  <si>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</si>
  <si>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</si>
  <si>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</si>
  <si>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</si>
  <si>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</si>
  <si>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</si>
  <si>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</si>
  <si>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</si>
  <si>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</si>
  <si>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</si>
  <si>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</si>
  <si>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</si>
  <si>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</si>
  <si>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</si>
  <si>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</si>
  <si>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</si>
  <si>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</si>
  <si>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</si>
  <si>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</si>
  <si>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</si>
  <si>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</si>
  <si>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</si>
  <si>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</si>
  <si>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</si>
  <si>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Hlavní chodník</t>
  </si>
  <si>
    <t>STA</t>
  </si>
  <si>
    <t>1</t>
  </si>
  <si>
    <t>{efc9223e-eb45-4e69-8490-92f602b756d0}</t>
  </si>
  <si>
    <t>2</t>
  </si>
  <si>
    <t>02</t>
  </si>
  <si>
    <t>Vedlejší chodník</t>
  </si>
  <si>
    <t>{8d476672-503c-427a-ac32-fea3293a20e2}</t>
  </si>
  <si>
    <t>KRYCÍ LIST SOUPISU PRACÍ</t>
  </si>
  <si>
    <t>Objekt:</t>
  </si>
  <si>
    <t>01 - Hlavní chodník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</si>
  <si>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</si>
  <si>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</si>
  <si>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</si>
  <si>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</si>
  <si>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</si>
  <si>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</si>
  <si>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</si>
  <si>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</si>
  <si>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</si>
  <si>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</si>
  <si>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</si>
  <si>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767 - Konstrukce zámečnické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</si>
  <si>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</si>
  <si>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</si>
  <si>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</si>
  <si>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</si>
  <si>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</si>
  <si>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</si>
  <si>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</si>
  <si>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</si>
  <si>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</si>
  <si>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</si>
  <si>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</si>
  <si>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</si>
  <si>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</si>
  <si>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</si>
  <si>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</si>
  <si>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</si>
  <si>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</si>
  <si>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</si>
  <si>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</si>
  <si>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</si>
  <si>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</si>
  <si>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</si>
  <si>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m2</t>
  </si>
  <si>
    <t>CS ÚRS 2025 01</t>
  </si>
  <si>
    <t>4</t>
  </si>
  <si>
    <t>330473282</t>
  </si>
  <si>
    <t>Online PSC</t>
  </si>
  <si>
    <t>https://podminky.urs.cz/item/CS_URS_2025_01/113107241</t>
  </si>
  <si>
    <t>VV</t>
  </si>
  <si>
    <t>57,2*3,1</t>
  </si>
  <si>
    <t>3*3*2</t>
  </si>
  <si>
    <t>1,7*1,8</t>
  </si>
  <si>
    <t>6,1*1,5</t>
  </si>
  <si>
    <t>3,1*1,8</t>
  </si>
  <si>
    <t>3,5*1</t>
  </si>
  <si>
    <t>Součet</t>
  </si>
  <si>
    <t>5</t>
  </si>
  <si>
    <t>Komunikace pozemní</t>
  </si>
  <si>
    <t>005-x2</t>
  </si>
  <si>
    <t>Lokální bourání nesoudržné podkladní betonové vrstvy vč. likvidace odpadu</t>
  </si>
  <si>
    <t>m3</t>
  </si>
  <si>
    <t>928133105</t>
  </si>
  <si>
    <t>3</t>
  </si>
  <si>
    <t>005-x1</t>
  </si>
  <si>
    <t>Zametení podkladu vč. likvidace odpadu</t>
  </si>
  <si>
    <t>-1366247745</t>
  </si>
  <si>
    <t>005-x3</t>
  </si>
  <si>
    <t>D+M+PH Lokální doplnění a vyrovnání podkladní betonové vrstvy</t>
  </si>
  <si>
    <t>1686346226</t>
  </si>
  <si>
    <t>57311111/R</t>
  </si>
  <si>
    <t>Postřik infiltrační PI z asfaltu silničního, v množství 2,50 kg/m2</t>
  </si>
  <si>
    <t>-665685557</t>
  </si>
  <si>
    <t>6</t>
  </si>
  <si>
    <t>577143121</t>
  </si>
  <si>
    <t>Asfaltový beton vrstva obrusná ACO 8 (ABJ) s rozprostřením a se zhutněním z nemodifikovaného asfaltu v pruhu šířky přes 3 m, po zhutnění tl. 50 mm</t>
  </si>
  <si>
    <t>-971282067</t>
  </si>
  <si>
    <t>https://podminky.urs.cz/item/CS_URS_2025_01/577143121</t>
  </si>
  <si>
    <t>8</t>
  </si>
  <si>
    <t>Vedení trubní dálková a přípojná</t>
  </si>
  <si>
    <t>7</t>
  </si>
  <si>
    <t>008-x1</t>
  </si>
  <si>
    <t>Výšková úprava kanalizačního poklopu vč. dodávky prstenců</t>
  </si>
  <si>
    <t>kus</t>
  </si>
  <si>
    <t>1134000003</t>
  </si>
  <si>
    <t>9</t>
  </si>
  <si>
    <t>Ostatní konstrukce a práce, bourání</t>
  </si>
  <si>
    <t>919112213</t>
  </si>
  <si>
    <t>Řezání dilatačních spár v živičném krytu vytvoření komůrky pro těsnící zálivku šířky 10 mm, hloubky 25 mm</t>
  </si>
  <si>
    <t>m</t>
  </si>
  <si>
    <t>1038756599</t>
  </si>
  <si>
    <t>https://podminky.urs.cz/item/CS_URS_2025_01/919112213</t>
  </si>
  <si>
    <t>1,8+1,8+3,1</t>
  </si>
  <si>
    <t>919122112</t>
  </si>
  <si>
    <t>Utěsnění dilatačních spár zálivkou za tepla v cementobetonovém nebo živičném krytu včetně adhezního nátěru s těsnicím profilem pod zálivkou, pro komůrky šířky 10 mm, hloubky 25 mm</t>
  </si>
  <si>
    <t>-1844993507</t>
  </si>
  <si>
    <t>https://podminky.urs.cz/item/CS_URS_2025_01/919122112</t>
  </si>
  <si>
    <t>997</t>
  </si>
  <si>
    <t>Doprava suti a vybouraných hmot</t>
  </si>
  <si>
    <t>10</t>
  </si>
  <si>
    <t>997221561</t>
  </si>
  <si>
    <t>Vodorovná doprava suti bez naložení, ale se složením a s hrubým urovnáním z kusových materiálů, na vzdálenost do 1 km</t>
  </si>
  <si>
    <t>t</t>
  </si>
  <si>
    <t>1773358405</t>
  </si>
  <si>
    <t>https://podminky.urs.cz/item/CS_URS_2025_01/997221561</t>
  </si>
  <si>
    <t>11</t>
  </si>
  <si>
    <t>997221569</t>
  </si>
  <si>
    <t>Vodorovná doprava suti bez naložení, ale se složením a s hrubým urovnáním Příplatek k ceně za každý další započatý 1 km přes 1 km</t>
  </si>
  <si>
    <t>1026742233</t>
  </si>
  <si>
    <t>https://podminky.urs.cz/item/CS_URS_2025_01/997221569</t>
  </si>
  <si>
    <t>21,239*9</t>
  </si>
  <si>
    <t>997221645</t>
  </si>
  <si>
    <t>Poplatek za uložení stavebního odpadu na skládce (skládkovné) asfaltového bez obsahu dehtu zatříděného do Katalogu odpadů pod kódem 17 03 02</t>
  </si>
  <si>
    <t>1585751729</t>
  </si>
  <si>
    <t>https://podminky.urs.cz/item/CS_URS_2025_01/997221645</t>
  </si>
  <si>
    <t>PSV</t>
  </si>
  <si>
    <t>Práce a dodávky PSV</t>
  </si>
  <si>
    <t>767</t>
  </si>
  <si>
    <t>Konstrukce zámečnické</t>
  </si>
  <si>
    <t>13</t>
  </si>
  <si>
    <t>767531811</t>
  </si>
  <si>
    <t>Demontáž vstupních čisticích zón rohoží kovových nebo plastových</t>
  </si>
  <si>
    <t>16</t>
  </si>
  <si>
    <t>196349026</t>
  </si>
  <si>
    <t>https://podminky.urs.cz/item/CS_URS_2025_01/767531811</t>
  </si>
  <si>
    <t>0,6*0,45*2</t>
  </si>
  <si>
    <t>14</t>
  </si>
  <si>
    <t>767531821</t>
  </si>
  <si>
    <t>Demontáž vstupních čisticích zón rámů zapuštěných nebo náběhových</t>
  </si>
  <si>
    <t>500157995</t>
  </si>
  <si>
    <t>https://podminky.urs.cz/item/CS_URS_2025_01/767531821</t>
  </si>
  <si>
    <t>0,6*4+0,45*4</t>
  </si>
  <si>
    <t>VRN</t>
  </si>
  <si>
    <t>Vedlejší rozpočtové náklady</t>
  </si>
  <si>
    <t>15</t>
  </si>
  <si>
    <t>VRN-x1</t>
  </si>
  <si>
    <t>%</t>
  </si>
  <si>
    <t>1467933711</t>
  </si>
  <si>
    <t>VRN6</t>
  </si>
  <si>
    <t>Územní vlivy</t>
  </si>
  <si>
    <t>065203000</t>
  </si>
  <si>
    <t>Mimostaveništní doprava strojů</t>
  </si>
  <si>
    <t>…</t>
  </si>
  <si>
    <t>1024</t>
  </si>
  <si>
    <t>1128550398</t>
  </si>
  <si>
    <t>https://podminky.urs.cz/item/CS_URS_2025_01/065203000</t>
  </si>
  <si>
    <t>02 - Vedlejší chodník</t>
  </si>
  <si>
    <t xml:space="preserve">    998 - Přesun hmot</t>
  </si>
  <si>
    <t>122251101</t>
  </si>
  <si>
    <t>Odkopávky a prokopávky nezapažené strojně v hornině třídy těžitelnosti I skupiny 3 do 20 m3</t>
  </si>
  <si>
    <t>1593324830</t>
  </si>
  <si>
    <t>https://podminky.urs.cz/item/CS_URS_2025_01/122251101</t>
  </si>
  <si>
    <t>49*1,2*0,25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</si>
  <si>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</si>
  <si>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</si>
  <si>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-2076007440</t>
  </si>
  <si>
    <t>https://podminky.urs.cz/item/CS_URS_2025_01/162751117</t>
  </si>
  <si>
    <t>171251201</t>
  </si>
  <si>
    <t>Uložení sypaniny na skládky nebo meziskládky bez hutnění s upravením uložené sypaniny do předepsaného tvaru</t>
  </si>
  <si>
    <t>-423401213</t>
  </si>
  <si>
    <t>https://podminky.urs.cz/item/CS_URS_2025_01/171251201</t>
  </si>
  <si>
    <t>171201221</t>
  </si>
  <si>
    <t>Poplatek za uložení stavebního odpadu na skládce (skládkovné) zeminy a kamení zatříděného do Katalogu odpadů pod kódem 17 05 04</t>
  </si>
  <si>
    <t>-1642664475</t>
  </si>
  <si>
    <t>https://podminky.urs.cz/item/CS_URS_2025_01/171201221</t>
  </si>
  <si>
    <t>14,7*1,8</t>
  </si>
  <si>
    <t>181951112</t>
  </si>
  <si>
    <t>Úprava pláně vyrovnáním výškových rozdílů strojně v hornině třídy těžitelnosti I, skupiny 1 až 3 se zhutněním</t>
  </si>
  <si>
    <t>-665069679</t>
  </si>
  <si>
    <t>https://podminky.urs.cz/item/CS_URS_2025_01/181951112</t>
  </si>
  <si>
    <t>174151101</t>
  </si>
  <si>
    <t>Zásyp sypaninou z jakékoliv horniny strojně s uložením výkopku ve vrstvách se zhutněním jam, šachet, rýh nebo kolem objektů v těchto vykopávkách</t>
  </si>
  <si>
    <t>-357353556</t>
  </si>
  <si>
    <t>https://podminky.urs.cz/item/CS_URS_2025_01/174151101</t>
  </si>
  <si>
    <t>Za obrubami</t>
  </si>
  <si>
    <t>(49+49)*0,1*0,2</t>
  </si>
  <si>
    <t>M</t>
  </si>
  <si>
    <t>58337302</t>
  </si>
  <si>
    <t>štěrkopísek frakce 0/16</t>
  </si>
  <si>
    <t>-2084413353</t>
  </si>
  <si>
    <t>1,96*2 'Přepočtené koeficientem množství</t>
  </si>
  <si>
    <t>564710101</t>
  </si>
  <si>
    <t>Podklad nebo kryt z kameniva hrubého drceného vel. 16-32 mm s rozprostřením a zhutněním plochy jednotlivě do 100 m2, po zhutnění tl. 50 mm</t>
  </si>
  <si>
    <t>-813998915</t>
  </si>
  <si>
    <t>https://podminky.urs.cz/item/CS_URS_2025_01/564710101</t>
  </si>
  <si>
    <t>Pod obruby</t>
  </si>
  <si>
    <t>(49+49+1)*0,25</t>
  </si>
  <si>
    <t>564750101</t>
  </si>
  <si>
    <t>Podklad nebo kryt z kameniva hrubého drceného vel. 16-32 mm s rozprostřením a zhutněním plochy jednotlivě do 100 m2, po zhutnění tl. 150 mm</t>
  </si>
  <si>
    <t>268712945</t>
  </si>
  <si>
    <t>https://podminky.urs.cz/item/CS_URS_2025_01/564750101</t>
  </si>
  <si>
    <t>Pod chodník</t>
  </si>
  <si>
    <t>49*0,8</t>
  </si>
  <si>
    <t>596811220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</si>
  <si>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</si>
  <si>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2098317797</t>
  </si>
  <si>
    <t>https://podminky.urs.cz/item/CS_URS_2025_01/596811220</t>
  </si>
  <si>
    <t>59245716</t>
  </si>
  <si>
    <t>dlažba plošná terasová betonová 400x400mm tl 40mm vymývaný povrch</t>
  </si>
  <si>
    <t>403080032</t>
  </si>
  <si>
    <t>P</t>
  </si>
  <si>
    <t>Poznámka k položce:_x000d_
Výběr dle investora</t>
  </si>
  <si>
    <t>39,2*1,03 'Přepočtené koeficientem množství</t>
  </si>
  <si>
    <t>916331112</t>
  </si>
  <si>
    <t>Osazení zahradního obrubníku betonového s ložem tl. od 50 do 100 mm z betonu prostého tř. C 12/15 s boční opěrou z betonu prostého tř. C 12/15</t>
  </si>
  <si>
    <t>942315336</t>
  </si>
  <si>
    <t>https://podminky.urs.cz/item/CS_URS_2025_01/916331112</t>
  </si>
  <si>
    <t>49+49+1</t>
  </si>
  <si>
    <t>59217001</t>
  </si>
  <si>
    <t>obrubník zahradní betonový 1000x50x250mm</t>
  </si>
  <si>
    <t>-979080439</t>
  </si>
  <si>
    <t>99*1,05 'Přepočtené koeficientem množství</t>
  </si>
  <si>
    <t>998</t>
  </si>
  <si>
    <t>Přesun hmot</t>
  </si>
  <si>
    <t>998223011</t>
  </si>
  <si>
    <t>Přesun hmot pro pozemní komunikace s krytem dlážděným dopravní vzdálenost do 200 m jakékoliv délky objektu</t>
  </si>
  <si>
    <t>872306255</t>
  </si>
  <si>
    <t>https://podminky.urs.cz/item/CS_URS_2025_01/998223011</t>
  </si>
  <si>
    <t>1701737146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</si>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</sst>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241" TargetMode="External" /><Relationship Id="rId2" Type="http://schemas.openxmlformats.org/officeDocument/2006/relationships/hyperlink" Target="https://podminky.urs.cz/item/CS_URS_2025_01/577143121" TargetMode="External" /><Relationship Id="rId3" Type="http://schemas.openxmlformats.org/officeDocument/2006/relationships/hyperlink" Target="https://podminky.urs.cz/item/CS_URS_2025_01/919112213" TargetMode="External" /><Relationship Id="rId4" Type="http://schemas.openxmlformats.org/officeDocument/2006/relationships/hyperlink" Target="https://podminky.urs.cz/item/CS_URS_2025_01/919122112" TargetMode="External" /><Relationship Id="rId5" Type="http://schemas.openxmlformats.org/officeDocument/2006/relationships/hyperlink" Target="https://podminky.urs.cz/item/CS_URS_2025_01/997221561" TargetMode="External" /><Relationship Id="rId6" Type="http://schemas.openxmlformats.org/officeDocument/2006/relationships/hyperlink" Target="https://podminky.urs.cz/item/CS_URS_2025_01/997221569" TargetMode="External" /><Relationship Id="rId7" Type="http://schemas.openxmlformats.org/officeDocument/2006/relationships/hyperlink" Target="https://podminky.urs.cz/item/CS_URS_2025_01/997221645" TargetMode="External" /><Relationship Id="rId8" Type="http://schemas.openxmlformats.org/officeDocument/2006/relationships/hyperlink" Target="https://podminky.urs.cz/item/CS_URS_2025_01/767531811" TargetMode="External" /><Relationship Id="rId9" Type="http://schemas.openxmlformats.org/officeDocument/2006/relationships/hyperlink" Target="https://podminky.urs.cz/item/CS_URS_2025_01/767531821" TargetMode="External" /><Relationship Id="rId10" Type="http://schemas.openxmlformats.org/officeDocument/2006/relationships/hyperlink" Target="https://podminky.urs.cz/item/CS_URS_2025_01/065203000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110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51201" TargetMode="External" /><Relationship Id="rId4" Type="http://schemas.openxmlformats.org/officeDocument/2006/relationships/hyperlink" Target="https://podminky.urs.cz/item/CS_URS_2025_01/171201221" TargetMode="External" /><Relationship Id="rId5" Type="http://schemas.openxmlformats.org/officeDocument/2006/relationships/hyperlink" Target="https://podminky.urs.cz/item/CS_URS_2025_01/181951112" TargetMode="External" /><Relationship Id="rId6" Type="http://schemas.openxmlformats.org/officeDocument/2006/relationships/hyperlink" Target="https://podminky.urs.cz/item/CS_URS_2025_01/174151101" TargetMode="External" /><Relationship Id="rId7" Type="http://schemas.openxmlformats.org/officeDocument/2006/relationships/hyperlink" Target="https://podminky.urs.cz/item/CS_URS_2025_01/564710101" TargetMode="External" /><Relationship Id="rId8" Type="http://schemas.openxmlformats.org/officeDocument/2006/relationships/hyperlink" Target="https://podminky.urs.cz/item/CS_URS_2025_01/564750101" TargetMode="External" /><Relationship Id="rId9" Type="http://schemas.openxmlformats.org/officeDocument/2006/relationships/hyperlink" Target="https://podminky.urs.cz/item/CS_URS_2025_01/596811220" TargetMode="External" /><Relationship Id="rId10" Type="http://schemas.openxmlformats.org/officeDocument/2006/relationships/hyperlink" Target="https://podminky.urs.cz/item/CS_URS_2025_01/916331112" TargetMode="External" /><Relationship Id="rId11" Type="http://schemas.openxmlformats.org/officeDocument/2006/relationships/hyperlink" Target="https://podminky.urs.cz/item/CS_URS_2025_01/998223011" TargetMode="External" /><Relationship Id="rId1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MŠ Alšova - oprava chodníků před učebními budovami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Sokolov, Mánesova 1746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27. 5. 2025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Sokolov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Michal Kubelka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Hlavní chodník'!J30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Hlavní chodník'!P89</f>
        <v>0</v>
      </c>
      <c r="AV55" s="122">
        <f>'01 - Hlavní chodník'!J33</f>
        <v>0</v>
      </c>
      <c r="AW55" s="122">
        <f>'01 - Hlavní chodník'!J34</f>
        <v>0</v>
      </c>
      <c r="AX55" s="122">
        <f>'01 - Hlavní chodník'!J35</f>
        <v>0</v>
      </c>
      <c r="AY55" s="122">
        <f>'01 - Hlavní chodník'!J36</f>
        <v>0</v>
      </c>
      <c r="AZ55" s="122">
        <f>'01 - Hlavní chodník'!F33</f>
        <v>0</v>
      </c>
      <c r="BA55" s="122">
        <f>'01 - Hlavní chodník'!F34</f>
        <v>0</v>
      </c>
      <c r="BB55" s="122">
        <f>'01 - Hlavní chodník'!F35</f>
        <v>0</v>
      </c>
      <c r="BC55" s="122">
        <f>'01 - Hlavní chodník'!F36</f>
        <v>0</v>
      </c>
      <c r="BD55" s="124">
        <f>'01 - Hlavní chodník'!F37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Vedlejší chodník'!J30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6">
        <v>0</v>
      </c>
      <c r="AT56" s="127">
        <f>ROUND(SUM(AV56:AW56),2)</f>
        <v>0</v>
      </c>
      <c r="AU56" s="128">
        <f>'02 - Vedlejší chodník'!P85</f>
        <v>0</v>
      </c>
      <c r="AV56" s="127">
        <f>'02 - Vedlejší chodník'!J33</f>
        <v>0</v>
      </c>
      <c r="AW56" s="127">
        <f>'02 - Vedlejší chodník'!J34</f>
        <v>0</v>
      </c>
      <c r="AX56" s="127">
        <f>'02 - Vedlejší chodník'!J35</f>
        <v>0</v>
      </c>
      <c r="AY56" s="127">
        <f>'02 - Vedlejší chodník'!J36</f>
        <v>0</v>
      </c>
      <c r="AZ56" s="127">
        <f>'02 - Vedlejší chodník'!F33</f>
        <v>0</v>
      </c>
      <c r="BA56" s="127">
        <f>'02 - Vedlejší chodník'!F34</f>
        <v>0</v>
      </c>
      <c r="BB56" s="127">
        <f>'02 - Vedlejší chodník'!F35</f>
        <v>0</v>
      </c>
      <c r="BC56" s="127">
        <f>'02 - Vedlejší chodník'!F36</f>
        <v>0</v>
      </c>
      <c r="BD56" s="129">
        <f>'02 - Vedlejší chodník'!F37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uMmcIWBnQOqJRZwqCBvgLM/AiIgm1ZRVssz9KoJLiUT5uYyyjuYs9M+OT9UlbvU9yi6PlMuWi21/LU5+j3F2gw==" hashValue="1btpd6QrwVc/l5m0e2AH3TLlL4NG5PjOY5boUbzlUQrWuzDprGhsOTA+ZyzJTO9QvuSWLftSl2xkgi1qyuCowg==" algorithmName="SHA-512" password="80EB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Hlavní chodník'!C2" display="/"/>
    <hyperlink ref="A56" location="'02 - Vedlejší chodník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MŠ Alšova - oprava chodníků před učebními budovami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ROUND((SUM(BE89:BE136)),  2)</f>
        <v>0</v>
      </c>
      <c r="G33" s="40"/>
      <c r="H33" s="40"/>
      <c r="I33" s="150">
        <v>0.20999999999999999</v>
      </c>
      <c r="J33" s="149">
        <f>ROUND(((SUM(BE89:BE136))*I33),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ROUND((SUM(BF89:BF136)),  2)</f>
        <v>0</v>
      </c>
      <c r="G34" s="40"/>
      <c r="H34" s="40"/>
      <c r="I34" s="150">
        <v>0.12</v>
      </c>
      <c r="J34" s="149">
        <f>ROUND(((SUM(BF89:BF136))*I34),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ROUND((SUM(BG89:BG136)),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ROUND((SUM(BH89:BH136)),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ROUND((SUM(BI89:BI136)),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MŠ Alšova - oprava chodníků před učebními budovami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Hlavní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Sokolov, Mánesova 1746</v>
      </c>
      <c r="G52" s="42"/>
      <c r="H52" s="42"/>
      <c r="I52" s="34" t="s">
        <v>23</v>
      </c>
      <c r="J52" s="74" t="str">
        <f>IF(J12="","",J12)</f>
        <v>27. 5. 2025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Sokolov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Michal Kubelka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93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95</v>
      </c>
      <c r="E62" s="176"/>
      <c r="F62" s="176"/>
      <c r="G62" s="176"/>
      <c r="H62" s="176"/>
      <c r="I62" s="176"/>
      <c r="J62" s="177">
        <f>J101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96</v>
      </c>
      <c r="E63" s="176"/>
      <c r="F63" s="176"/>
      <c r="G63" s="176"/>
      <c r="H63" s="176"/>
      <c r="I63" s="176"/>
      <c r="J63" s="177">
        <f>J108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97</v>
      </c>
      <c r="E64" s="176"/>
      <c r="F64" s="176"/>
      <c r="G64" s="176"/>
      <c r="H64" s="176"/>
      <c r="I64" s="176"/>
      <c r="J64" s="177">
        <f>J110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98</v>
      </c>
      <c r="E65" s="176"/>
      <c r="F65" s="176"/>
      <c r="G65" s="176"/>
      <c r="H65" s="176"/>
      <c r="I65" s="176"/>
      <c r="J65" s="177">
        <f>J116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99</v>
      </c>
      <c r="E66" s="170"/>
      <c r="F66" s="170"/>
      <c r="G66" s="170"/>
      <c r="H66" s="170"/>
      <c r="I66" s="170"/>
      <c r="J66" s="171">
        <f>J124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100</v>
      </c>
      <c r="E67" s="176"/>
      <c r="F67" s="176"/>
      <c r="G67" s="176"/>
      <c r="H67" s="176"/>
      <c r="I67" s="176"/>
      <c r="J67" s="177">
        <f>J125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101</v>
      </c>
      <c r="E68" s="170"/>
      <c r="F68" s="170"/>
      <c r="G68" s="170"/>
      <c r="H68" s="170"/>
      <c r="I68" s="170"/>
      <c r="J68" s="171">
        <f>J132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102</v>
      </c>
      <c r="E69" s="176"/>
      <c r="F69" s="176"/>
      <c r="G69" s="176"/>
      <c r="H69" s="176"/>
      <c r="I69" s="176"/>
      <c r="J69" s="177">
        <f>J134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MŠ Alšova - oprava chodníků před učebními budovami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87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01 - Hlavní chodník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Sokolov, Mánesova 1746</v>
      </c>
      <c r="G83" s="42"/>
      <c r="H83" s="42"/>
      <c r="I83" s="34" t="s">
        <v>23</v>
      </c>
      <c r="J83" s="74" t="str">
        <f>IF(J12="","",J12)</f>
        <v>27. 5. 2025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Město Sokolov</v>
      </c>
      <c r="G85" s="42"/>
      <c r="H85" s="42"/>
      <c r="I85" s="34" t="s">
        <v>31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>Michal Kubelka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104</v>
      </c>
      <c r="D88" s="182" t="s">
        <v>57</v>
      </c>
      <c r="E88" s="182" t="s">
        <v>53</v>
      </c>
      <c r="F88" s="182" t="s">
        <v>54</v>
      </c>
      <c r="G88" s="182" t="s">
        <v>105</v>
      </c>
      <c r="H88" s="182" t="s">
        <v>106</v>
      </c>
      <c r="I88" s="182" t="s">
        <v>107</v>
      </c>
      <c r="J88" s="182" t="s">
        <v>91</v>
      </c>
      <c r="K88" s="183" t="s">
        <v>108</v>
      </c>
      <c r="L88" s="184"/>
      <c r="M88" s="94" t="s">
        <v>19</v>
      </c>
      <c r="N88" s="95" t="s">
        <v>42</v>
      </c>
      <c r="O88" s="95" t="s">
        <v>109</v>
      </c>
      <c r="P88" s="95" t="s">
        <v>110</v>
      </c>
      <c r="Q88" s="95" t="s">
        <v>111</v>
      </c>
      <c r="R88" s="95" t="s">
        <v>112</v>
      </c>
      <c r="S88" s="95" t="s">
        <v>113</v>
      </c>
      <c r="T88" s="96" t="s">
        <v>114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115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P90+P124+P132</f>
        <v>0</v>
      </c>
      <c r="Q89" s="98"/>
      <c r="R89" s="187">
        <f>R90+R124+R132</f>
        <v>0.0014070000000000001</v>
      </c>
      <c r="S89" s="98"/>
      <c r="T89" s="188">
        <f>T90+T124+T132</f>
        <v>21.239420000000003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92</v>
      </c>
      <c r="BK89" s="189">
        <f>BK90+BK124+BK132</f>
        <v>0</v>
      </c>
    </row>
    <row r="90" s="12" customFormat="1" ht="25.92" customHeight="1">
      <c r="A90" s="12"/>
      <c r="B90" s="190"/>
      <c r="C90" s="191"/>
      <c r="D90" s="192" t="s">
        <v>71</v>
      </c>
      <c r="E90" s="193" t="s">
        <v>116</v>
      </c>
      <c r="F90" s="193" t="s">
        <v>117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P91+P101+P108+P110+P116</f>
        <v>0</v>
      </c>
      <c r="Q90" s="198"/>
      <c r="R90" s="199">
        <f>R91+R101+R108+R110+R116</f>
        <v>0.0014070000000000001</v>
      </c>
      <c r="S90" s="198"/>
      <c r="T90" s="200">
        <f>T91+T101+T108+T110+T116</f>
        <v>21.227780000000003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80</v>
      </c>
      <c r="AT90" s="202" t="s">
        <v>71</v>
      </c>
      <c r="AU90" s="202" t="s">
        <v>72</v>
      </c>
      <c r="AY90" s="201" t="s">
        <v>118</v>
      </c>
      <c r="BK90" s="203">
        <f>BK91+BK101+BK108+BK110+BK116</f>
        <v>0</v>
      </c>
    </row>
    <row r="91" s="12" customFormat="1" ht="22.8" customHeight="1">
      <c r="A91" s="12"/>
      <c r="B91" s="190"/>
      <c r="C91" s="191"/>
      <c r="D91" s="192" t="s">
        <v>71</v>
      </c>
      <c r="E91" s="204" t="s">
        <v>80</v>
      </c>
      <c r="F91" s="204" t="s">
        <v>119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SUM(P92:P100)</f>
        <v>0</v>
      </c>
      <c r="Q91" s="198"/>
      <c r="R91" s="199">
        <f>SUM(R92:R100)</f>
        <v>0</v>
      </c>
      <c r="S91" s="198"/>
      <c r="T91" s="200">
        <f>SUM(T92:T100)</f>
        <v>21.227780000000003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80</v>
      </c>
      <c r="AY91" s="201" t="s">
        <v>118</v>
      </c>
      <c r="BK91" s="203">
        <f>SUM(BK92:BK100)</f>
        <v>0</v>
      </c>
    </row>
    <row r="92" s="2" customFormat="1" ht="33" customHeight="1">
      <c r="A92" s="40"/>
      <c r="B92" s="41"/>
      <c r="C92" s="206" t="s">
        <v>80</v>
      </c>
      <c r="D92" s="206" t="s">
        <v>120</v>
      </c>
      <c r="E92" s="207" t="s">
        <v>121</v>
      </c>
      <c r="F92" s="208" t="s">
        <v>122</v>
      </c>
      <c r="G92" s="209" t="s">
        <v>123</v>
      </c>
      <c r="H92" s="210">
        <v>216.61000000000001</v>
      </c>
      <c r="I92" s="211"/>
      <c r="J92" s="212">
        <f>ROUND(I92*H92,2)</f>
        <v>0</v>
      </c>
      <c r="K92" s="208" t="s">
        <v>124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0.098000000000000004</v>
      </c>
      <c r="T92" s="216">
        <f>S92*H92</f>
        <v>21.227780000000003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125</v>
      </c>
      <c r="AT92" s="217" t="s">
        <v>120</v>
      </c>
      <c r="AU92" s="217" t="s">
        <v>82</v>
      </c>
      <c r="AY92" s="19" t="s">
        <v>118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125</v>
      </c>
      <c r="BM92" s="217" t="s">
        <v>126</v>
      </c>
    </row>
    <row r="93" s="2" customFormat="1">
      <c r="A93" s="40"/>
      <c r="B93" s="41"/>
      <c r="C93" s="42"/>
      <c r="D93" s="219" t="s">
        <v>127</v>
      </c>
      <c r="E93" s="42"/>
      <c r="F93" s="220" t="s">
        <v>128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127</v>
      </c>
      <c r="AU93" s="19" t="s">
        <v>82</v>
      </c>
    </row>
    <row r="94" s="13" customFormat="1">
      <c r="A94" s="13"/>
      <c r="B94" s="224"/>
      <c r="C94" s="225"/>
      <c r="D94" s="226" t="s">
        <v>129</v>
      </c>
      <c r="E94" s="227" t="s">
        <v>19</v>
      </c>
      <c r="F94" s="228" t="s">
        <v>130</v>
      </c>
      <c r="G94" s="225"/>
      <c r="H94" s="229">
        <v>177.31999999999999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129</v>
      </c>
      <c r="AU94" s="235" t="s">
        <v>82</v>
      </c>
      <c r="AV94" s="13" t="s">
        <v>82</v>
      </c>
      <c r="AW94" s="13" t="s">
        <v>33</v>
      </c>
      <c r="AX94" s="13" t="s">
        <v>72</v>
      </c>
      <c r="AY94" s="235" t="s">
        <v>118</v>
      </c>
    </row>
    <row r="95" s="13" customFormat="1">
      <c r="A95" s="13"/>
      <c r="B95" s="224"/>
      <c r="C95" s="225"/>
      <c r="D95" s="226" t="s">
        <v>129</v>
      </c>
      <c r="E95" s="227" t="s">
        <v>19</v>
      </c>
      <c r="F95" s="228" t="s">
        <v>131</v>
      </c>
      <c r="G95" s="225"/>
      <c r="H95" s="229">
        <v>18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129</v>
      </c>
      <c r="AU95" s="235" t="s">
        <v>82</v>
      </c>
      <c r="AV95" s="13" t="s">
        <v>82</v>
      </c>
      <c r="AW95" s="13" t="s">
        <v>33</v>
      </c>
      <c r="AX95" s="13" t="s">
        <v>72</v>
      </c>
      <c r="AY95" s="235" t="s">
        <v>118</v>
      </c>
    </row>
    <row r="96" s="13" customFormat="1">
      <c r="A96" s="13"/>
      <c r="B96" s="224"/>
      <c r="C96" s="225"/>
      <c r="D96" s="226" t="s">
        <v>129</v>
      </c>
      <c r="E96" s="227" t="s">
        <v>19</v>
      </c>
      <c r="F96" s="228" t="s">
        <v>132</v>
      </c>
      <c r="G96" s="225"/>
      <c r="H96" s="229">
        <v>3.0600000000000001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129</v>
      </c>
      <c r="AU96" s="235" t="s">
        <v>82</v>
      </c>
      <c r="AV96" s="13" t="s">
        <v>82</v>
      </c>
      <c r="AW96" s="13" t="s">
        <v>33</v>
      </c>
      <c r="AX96" s="13" t="s">
        <v>72</v>
      </c>
      <c r="AY96" s="235" t="s">
        <v>118</v>
      </c>
    </row>
    <row r="97" s="13" customFormat="1">
      <c r="A97" s="13"/>
      <c r="B97" s="224"/>
      <c r="C97" s="225"/>
      <c r="D97" s="226" t="s">
        <v>129</v>
      </c>
      <c r="E97" s="227" t="s">
        <v>19</v>
      </c>
      <c r="F97" s="228" t="s">
        <v>133</v>
      </c>
      <c r="G97" s="225"/>
      <c r="H97" s="229">
        <v>9.1500000000000004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129</v>
      </c>
      <c r="AU97" s="235" t="s">
        <v>82</v>
      </c>
      <c r="AV97" s="13" t="s">
        <v>82</v>
      </c>
      <c r="AW97" s="13" t="s">
        <v>33</v>
      </c>
      <c r="AX97" s="13" t="s">
        <v>72</v>
      </c>
      <c r="AY97" s="235" t="s">
        <v>118</v>
      </c>
    </row>
    <row r="98" s="13" customFormat="1">
      <c r="A98" s="13"/>
      <c r="B98" s="224"/>
      <c r="C98" s="225"/>
      <c r="D98" s="226" t="s">
        <v>129</v>
      </c>
      <c r="E98" s="227" t="s">
        <v>19</v>
      </c>
      <c r="F98" s="228" t="s">
        <v>134</v>
      </c>
      <c r="G98" s="225"/>
      <c r="H98" s="229">
        <v>5.5800000000000001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129</v>
      </c>
      <c r="AU98" s="235" t="s">
        <v>82</v>
      </c>
      <c r="AV98" s="13" t="s">
        <v>82</v>
      </c>
      <c r="AW98" s="13" t="s">
        <v>33</v>
      </c>
      <c r="AX98" s="13" t="s">
        <v>72</v>
      </c>
      <c r="AY98" s="235" t="s">
        <v>118</v>
      </c>
    </row>
    <row r="99" s="13" customFormat="1">
      <c r="A99" s="13"/>
      <c r="B99" s="224"/>
      <c r="C99" s="225"/>
      <c r="D99" s="226" t="s">
        <v>129</v>
      </c>
      <c r="E99" s="227" t="s">
        <v>19</v>
      </c>
      <c r="F99" s="228" t="s">
        <v>135</v>
      </c>
      <c r="G99" s="225"/>
      <c r="H99" s="229">
        <v>3.5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129</v>
      </c>
      <c r="AU99" s="235" t="s">
        <v>82</v>
      </c>
      <c r="AV99" s="13" t="s">
        <v>82</v>
      </c>
      <c r="AW99" s="13" t="s">
        <v>33</v>
      </c>
      <c r="AX99" s="13" t="s">
        <v>72</v>
      </c>
      <c r="AY99" s="235" t="s">
        <v>118</v>
      </c>
    </row>
    <row r="100" s="14" customFormat="1">
      <c r="A100" s="14"/>
      <c r="B100" s="236"/>
      <c r="C100" s="237"/>
      <c r="D100" s="226" t="s">
        <v>129</v>
      </c>
      <c r="E100" s="238" t="s">
        <v>19</v>
      </c>
      <c r="F100" s="239" t="s">
        <v>136</v>
      </c>
      <c r="G100" s="237"/>
      <c r="H100" s="240">
        <v>216.61000000000001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129</v>
      </c>
      <c r="AU100" s="246" t="s">
        <v>82</v>
      </c>
      <c r="AV100" s="14" t="s">
        <v>125</v>
      </c>
      <c r="AW100" s="14" t="s">
        <v>33</v>
      </c>
      <c r="AX100" s="14" t="s">
        <v>80</v>
      </c>
      <c r="AY100" s="246" t="s">
        <v>118</v>
      </c>
    </row>
    <row r="101" s="12" customFormat="1" ht="22.8" customHeight="1">
      <c r="A101" s="12"/>
      <c r="B101" s="190"/>
      <c r="C101" s="191"/>
      <c r="D101" s="192" t="s">
        <v>71</v>
      </c>
      <c r="E101" s="204" t="s">
        <v>137</v>
      </c>
      <c r="F101" s="204" t="s">
        <v>138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SUM(P102:P107)</f>
        <v>0</v>
      </c>
      <c r="Q101" s="198"/>
      <c r="R101" s="199">
        <f>SUM(R102:R107)</f>
        <v>0</v>
      </c>
      <c r="S101" s="198"/>
      <c r="T101" s="200">
        <f>SUM(T102:T107)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80</v>
      </c>
      <c r="AT101" s="202" t="s">
        <v>71</v>
      </c>
      <c r="AU101" s="202" t="s">
        <v>80</v>
      </c>
      <c r="AY101" s="201" t="s">
        <v>118</v>
      </c>
      <c r="BK101" s="203">
        <f>SUM(BK102:BK107)</f>
        <v>0</v>
      </c>
    </row>
    <row r="102" s="2" customFormat="1" ht="16.5" customHeight="1">
      <c r="A102" s="40"/>
      <c r="B102" s="41"/>
      <c r="C102" s="206" t="s">
        <v>82</v>
      </c>
      <c r="D102" s="206" t="s">
        <v>120</v>
      </c>
      <c r="E102" s="207" t="s">
        <v>139</v>
      </c>
      <c r="F102" s="208" t="s">
        <v>140</v>
      </c>
      <c r="G102" s="209" t="s">
        <v>141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125</v>
      </c>
      <c r="AT102" s="217" t="s">
        <v>120</v>
      </c>
      <c r="AU102" s="217" t="s">
        <v>82</v>
      </c>
      <c r="AY102" s="19" t="s">
        <v>118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125</v>
      </c>
      <c r="BM102" s="217" t="s">
        <v>142</v>
      </c>
    </row>
    <row r="103" s="2" customFormat="1" ht="16.5" customHeight="1">
      <c r="A103" s="40"/>
      <c r="B103" s="41"/>
      <c r="C103" s="206" t="s">
        <v>143</v>
      </c>
      <c r="D103" s="206" t="s">
        <v>120</v>
      </c>
      <c r="E103" s="207" t="s">
        <v>144</v>
      </c>
      <c r="F103" s="208" t="s">
        <v>145</v>
      </c>
      <c r="G103" s="209" t="s">
        <v>123</v>
      </c>
      <c r="H103" s="210">
        <v>216.61000000000001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125</v>
      </c>
      <c r="AT103" s="217" t="s">
        <v>120</v>
      </c>
      <c r="AU103" s="217" t="s">
        <v>82</v>
      </c>
      <c r="AY103" s="19" t="s">
        <v>118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125</v>
      </c>
      <c r="BM103" s="217" t="s">
        <v>146</v>
      </c>
    </row>
    <row r="104" s="2" customFormat="1" ht="16.5" customHeight="1">
      <c r="A104" s="40"/>
      <c r="B104" s="41"/>
      <c r="C104" s="206" t="s">
        <v>125</v>
      </c>
      <c r="D104" s="206" t="s">
        <v>120</v>
      </c>
      <c r="E104" s="207" t="s">
        <v>147</v>
      </c>
      <c r="F104" s="208" t="s">
        <v>148</v>
      </c>
      <c r="G104" s="209" t="s">
        <v>141</v>
      </c>
      <c r="H104" s="210">
        <v>3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125</v>
      </c>
      <c r="AT104" s="217" t="s">
        <v>120</v>
      </c>
      <c r="AU104" s="217" t="s">
        <v>82</v>
      </c>
      <c r="AY104" s="19" t="s">
        <v>118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125</v>
      </c>
      <c r="BM104" s="217" t="s">
        <v>149</v>
      </c>
    </row>
    <row r="105" s="2" customFormat="1" ht="16.5" customHeight="1">
      <c r="A105" s="40"/>
      <c r="B105" s="41"/>
      <c r="C105" s="206" t="s">
        <v>137</v>
      </c>
      <c r="D105" s="206" t="s">
        <v>120</v>
      </c>
      <c r="E105" s="207" t="s">
        <v>150</v>
      </c>
      <c r="F105" s="208" t="s">
        <v>151</v>
      </c>
      <c r="G105" s="209" t="s">
        <v>123</v>
      </c>
      <c r="H105" s="210">
        <v>216.61000000000001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125</v>
      </c>
      <c r="AT105" s="217" t="s">
        <v>120</v>
      </c>
      <c r="AU105" s="217" t="s">
        <v>82</v>
      </c>
      <c r="AY105" s="19" t="s">
        <v>118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125</v>
      </c>
      <c r="BM105" s="217" t="s">
        <v>152</v>
      </c>
    </row>
    <row r="106" s="2" customFormat="1" ht="24.15" customHeight="1">
      <c r="A106" s="40"/>
      <c r="B106" s="41"/>
      <c r="C106" s="206" t="s">
        <v>153</v>
      </c>
      <c r="D106" s="206" t="s">
        <v>120</v>
      </c>
      <c r="E106" s="207" t="s">
        <v>154</v>
      </c>
      <c r="F106" s="208" t="s">
        <v>155</v>
      </c>
      <c r="G106" s="209" t="s">
        <v>123</v>
      </c>
      <c r="H106" s="210">
        <v>216.61000000000001</v>
      </c>
      <c r="I106" s="211"/>
      <c r="J106" s="212">
        <f>ROUND(I106*H106,2)</f>
        <v>0</v>
      </c>
      <c r="K106" s="208" t="s">
        <v>124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125</v>
      </c>
      <c r="AT106" s="217" t="s">
        <v>120</v>
      </c>
      <c r="AU106" s="217" t="s">
        <v>82</v>
      </c>
      <c r="AY106" s="19" t="s">
        <v>118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125</v>
      </c>
      <c r="BM106" s="217" t="s">
        <v>156</v>
      </c>
    </row>
    <row r="107" s="2" customFormat="1">
      <c r="A107" s="40"/>
      <c r="B107" s="41"/>
      <c r="C107" s="42"/>
      <c r="D107" s="219" t="s">
        <v>127</v>
      </c>
      <c r="E107" s="42"/>
      <c r="F107" s="220" t="s">
        <v>157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127</v>
      </c>
      <c r="AU107" s="19" t="s">
        <v>82</v>
      </c>
    </row>
    <row r="108" s="12" customFormat="1" ht="22.8" customHeight="1">
      <c r="A108" s="12"/>
      <c r="B108" s="190"/>
      <c r="C108" s="191"/>
      <c r="D108" s="192" t="s">
        <v>71</v>
      </c>
      <c r="E108" s="204" t="s">
        <v>158</v>
      </c>
      <c r="F108" s="204" t="s">
        <v>159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P109</f>
        <v>0</v>
      </c>
      <c r="Q108" s="198"/>
      <c r="R108" s="199">
        <f>R109</f>
        <v>0</v>
      </c>
      <c r="S108" s="198"/>
      <c r="T108" s="200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80</v>
      </c>
      <c r="AT108" s="202" t="s">
        <v>71</v>
      </c>
      <c r="AU108" s="202" t="s">
        <v>80</v>
      </c>
      <c r="AY108" s="201" t="s">
        <v>118</v>
      </c>
      <c r="BK108" s="203">
        <f>BK109</f>
        <v>0</v>
      </c>
    </row>
    <row r="109" s="2" customFormat="1" ht="16.5" customHeight="1">
      <c r="A109" s="40"/>
      <c r="B109" s="41"/>
      <c r="C109" s="206" t="s">
        <v>160</v>
      </c>
      <c r="D109" s="206" t="s">
        <v>120</v>
      </c>
      <c r="E109" s="207" t="s">
        <v>161</v>
      </c>
      <c r="F109" s="208" t="s">
        <v>162</v>
      </c>
      <c r="G109" s="209" t="s">
        <v>163</v>
      </c>
      <c r="H109" s="210">
        <v>3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125</v>
      </c>
      <c r="AT109" s="217" t="s">
        <v>120</v>
      </c>
      <c r="AU109" s="217" t="s">
        <v>82</v>
      </c>
      <c r="AY109" s="19" t="s">
        <v>118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125</v>
      </c>
      <c r="BM109" s="217" t="s">
        <v>164</v>
      </c>
    </row>
    <row r="110" s="12" customFormat="1" ht="22.8" customHeight="1">
      <c r="A110" s="12"/>
      <c r="B110" s="190"/>
      <c r="C110" s="191"/>
      <c r="D110" s="192" t="s">
        <v>71</v>
      </c>
      <c r="E110" s="204" t="s">
        <v>165</v>
      </c>
      <c r="F110" s="204" t="s">
        <v>166</v>
      </c>
      <c r="G110" s="191"/>
      <c r="H110" s="191"/>
      <c r="I110" s="194"/>
      <c r="J110" s="205">
        <f>BK110</f>
        <v>0</v>
      </c>
      <c r="K110" s="191"/>
      <c r="L110" s="196"/>
      <c r="M110" s="197"/>
      <c r="N110" s="198"/>
      <c r="O110" s="198"/>
      <c r="P110" s="199">
        <f>SUM(P111:P115)</f>
        <v>0</v>
      </c>
      <c r="Q110" s="198"/>
      <c r="R110" s="199">
        <f>SUM(R111:R115)</f>
        <v>0.0014070000000000001</v>
      </c>
      <c r="S110" s="198"/>
      <c r="T110" s="200">
        <f>SUM(T111:T115)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1" t="s">
        <v>80</v>
      </c>
      <c r="AT110" s="202" t="s">
        <v>71</v>
      </c>
      <c r="AU110" s="202" t="s">
        <v>80</v>
      </c>
      <c r="AY110" s="201" t="s">
        <v>118</v>
      </c>
      <c r="BK110" s="203">
        <f>SUM(BK111:BK115)</f>
        <v>0</v>
      </c>
    </row>
    <row r="111" s="2" customFormat="1" ht="21.75" customHeight="1">
      <c r="A111" s="40"/>
      <c r="B111" s="41"/>
      <c r="C111" s="206" t="s">
        <v>158</v>
      </c>
      <c r="D111" s="206" t="s">
        <v>120</v>
      </c>
      <c r="E111" s="207" t="s">
        <v>167</v>
      </c>
      <c r="F111" s="208" t="s">
        <v>168</v>
      </c>
      <c r="G111" s="209" t="s">
        <v>169</v>
      </c>
      <c r="H111" s="210">
        <v>6.7000000000000002</v>
      </c>
      <c r="I111" s="211"/>
      <c r="J111" s="212">
        <f>ROUND(I111*H111,2)</f>
        <v>0</v>
      </c>
      <c r="K111" s="208" t="s">
        <v>124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125</v>
      </c>
      <c r="AT111" s="217" t="s">
        <v>120</v>
      </c>
      <c r="AU111" s="217" t="s">
        <v>82</v>
      </c>
      <c r="AY111" s="19" t="s">
        <v>118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125</v>
      </c>
      <c r="BM111" s="217" t="s">
        <v>170</v>
      </c>
    </row>
    <row r="112" s="2" customFormat="1">
      <c r="A112" s="40"/>
      <c r="B112" s="41"/>
      <c r="C112" s="42"/>
      <c r="D112" s="219" t="s">
        <v>127</v>
      </c>
      <c r="E112" s="42"/>
      <c r="F112" s="220" t="s">
        <v>171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127</v>
      </c>
      <c r="AU112" s="19" t="s">
        <v>82</v>
      </c>
    </row>
    <row r="113" s="13" customFormat="1">
      <c r="A113" s="13"/>
      <c r="B113" s="224"/>
      <c r="C113" s="225"/>
      <c r="D113" s="226" t="s">
        <v>129</v>
      </c>
      <c r="E113" s="227" t="s">
        <v>19</v>
      </c>
      <c r="F113" s="228" t="s">
        <v>172</v>
      </c>
      <c r="G113" s="225"/>
      <c r="H113" s="229">
        <v>6.7000000000000002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129</v>
      </c>
      <c r="AU113" s="235" t="s">
        <v>82</v>
      </c>
      <c r="AV113" s="13" t="s">
        <v>82</v>
      </c>
      <c r="AW113" s="13" t="s">
        <v>33</v>
      </c>
      <c r="AX113" s="13" t="s">
        <v>80</v>
      </c>
      <c r="AY113" s="235" t="s">
        <v>118</v>
      </c>
    </row>
    <row r="114" s="2" customFormat="1" ht="24.15" customHeight="1">
      <c r="A114" s="40"/>
      <c r="B114" s="41"/>
      <c r="C114" s="206" t="s">
        <v>165</v>
      </c>
      <c r="D114" s="206" t="s">
        <v>120</v>
      </c>
      <c r="E114" s="207" t="s">
        <v>173</v>
      </c>
      <c r="F114" s="208" t="s">
        <v>174</v>
      </c>
      <c r="G114" s="209" t="s">
        <v>169</v>
      </c>
      <c r="H114" s="210">
        <v>6.7000000000000002</v>
      </c>
      <c r="I114" s="211"/>
      <c r="J114" s="212">
        <f>ROUND(I114*H114,2)</f>
        <v>0</v>
      </c>
      <c r="K114" s="208" t="s">
        <v>124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0.00021000000000000001</v>
      </c>
      <c r="R114" s="215">
        <f>Q114*H114</f>
        <v>0.0014070000000000001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125</v>
      </c>
      <c r="AT114" s="217" t="s">
        <v>120</v>
      </c>
      <c r="AU114" s="217" t="s">
        <v>82</v>
      </c>
      <c r="AY114" s="19" t="s">
        <v>118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125</v>
      </c>
      <c r="BM114" s="217" t="s">
        <v>175</v>
      </c>
    </row>
    <row r="115" s="2" customFormat="1">
      <c r="A115" s="40"/>
      <c r="B115" s="41"/>
      <c r="C115" s="42"/>
      <c r="D115" s="219" t="s">
        <v>127</v>
      </c>
      <c r="E115" s="42"/>
      <c r="F115" s="220" t="s">
        <v>176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127</v>
      </c>
      <c r="AU115" s="19" t="s">
        <v>82</v>
      </c>
    </row>
    <row r="116" s="12" customFormat="1" ht="22.8" customHeight="1">
      <c r="A116" s="12"/>
      <c r="B116" s="190"/>
      <c r="C116" s="191"/>
      <c r="D116" s="192" t="s">
        <v>71</v>
      </c>
      <c r="E116" s="204" t="s">
        <v>177</v>
      </c>
      <c r="F116" s="204" t="s">
        <v>178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SUM(P117:P123)</f>
        <v>0</v>
      </c>
      <c r="Q116" s="198"/>
      <c r="R116" s="199">
        <f>SUM(R117:R123)</f>
        <v>0</v>
      </c>
      <c r="S116" s="198"/>
      <c r="T116" s="200">
        <f>SUM(T117:T123)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80</v>
      </c>
      <c r="AT116" s="202" t="s">
        <v>71</v>
      </c>
      <c r="AU116" s="202" t="s">
        <v>80</v>
      </c>
      <c r="AY116" s="201" t="s">
        <v>118</v>
      </c>
      <c r="BK116" s="203">
        <f>SUM(BK117:BK123)</f>
        <v>0</v>
      </c>
    </row>
    <row r="117" s="2" customFormat="1" ht="24.15" customHeight="1">
      <c r="A117" s="40"/>
      <c r="B117" s="41"/>
      <c r="C117" s="206" t="s">
        <v>179</v>
      </c>
      <c r="D117" s="206" t="s">
        <v>120</v>
      </c>
      <c r="E117" s="207" t="s">
        <v>180</v>
      </c>
      <c r="F117" s="208" t="s">
        <v>181</v>
      </c>
      <c r="G117" s="209" t="s">
        <v>182</v>
      </c>
      <c r="H117" s="210">
        <v>21.239000000000001</v>
      </c>
      <c r="I117" s="211"/>
      <c r="J117" s="212">
        <f>ROUND(I117*H117,2)</f>
        <v>0</v>
      </c>
      <c r="K117" s="208" t="s">
        <v>124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125</v>
      </c>
      <c r="AT117" s="217" t="s">
        <v>120</v>
      </c>
      <c r="AU117" s="217" t="s">
        <v>82</v>
      </c>
      <c r="AY117" s="19" t="s">
        <v>118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125</v>
      </c>
      <c r="BM117" s="217" t="s">
        <v>183</v>
      </c>
    </row>
    <row r="118" s="2" customFormat="1">
      <c r="A118" s="40"/>
      <c r="B118" s="41"/>
      <c r="C118" s="42"/>
      <c r="D118" s="219" t="s">
        <v>127</v>
      </c>
      <c r="E118" s="42"/>
      <c r="F118" s="220" t="s">
        <v>184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127</v>
      </c>
      <c r="AU118" s="19" t="s">
        <v>82</v>
      </c>
    </row>
    <row r="119" s="2" customFormat="1" ht="24.15" customHeight="1">
      <c r="A119" s="40"/>
      <c r="B119" s="41"/>
      <c r="C119" s="206" t="s">
        <v>185</v>
      </c>
      <c r="D119" s="206" t="s">
        <v>120</v>
      </c>
      <c r="E119" s="207" t="s">
        <v>186</v>
      </c>
      <c r="F119" s="208" t="s">
        <v>187</v>
      </c>
      <c r="G119" s="209" t="s">
        <v>182</v>
      </c>
      <c r="H119" s="210">
        <v>191.15100000000001</v>
      </c>
      <c r="I119" s="211"/>
      <c r="J119" s="212">
        <f>ROUND(I119*H119,2)</f>
        <v>0</v>
      </c>
      <c r="K119" s="208" t="s">
        <v>124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125</v>
      </c>
      <c r="AT119" s="217" t="s">
        <v>120</v>
      </c>
      <c r="AU119" s="217" t="s">
        <v>82</v>
      </c>
      <c r="AY119" s="19" t="s">
        <v>118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125</v>
      </c>
      <c r="BM119" s="217" t="s">
        <v>188</v>
      </c>
    </row>
    <row r="120" s="2" customFormat="1">
      <c r="A120" s="40"/>
      <c r="B120" s="41"/>
      <c r="C120" s="42"/>
      <c r="D120" s="219" t="s">
        <v>127</v>
      </c>
      <c r="E120" s="42"/>
      <c r="F120" s="220" t="s">
        <v>189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127</v>
      </c>
      <c r="AU120" s="19" t="s">
        <v>82</v>
      </c>
    </row>
    <row r="121" s="13" customFormat="1">
      <c r="A121" s="13"/>
      <c r="B121" s="224"/>
      <c r="C121" s="225"/>
      <c r="D121" s="226" t="s">
        <v>129</v>
      </c>
      <c r="E121" s="227" t="s">
        <v>19</v>
      </c>
      <c r="F121" s="228" t="s">
        <v>190</v>
      </c>
      <c r="G121" s="225"/>
      <c r="H121" s="229">
        <v>191.15100000000001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129</v>
      </c>
      <c r="AU121" s="235" t="s">
        <v>82</v>
      </c>
      <c r="AV121" s="13" t="s">
        <v>82</v>
      </c>
      <c r="AW121" s="13" t="s">
        <v>33</v>
      </c>
      <c r="AX121" s="13" t="s">
        <v>80</v>
      </c>
      <c r="AY121" s="235" t="s">
        <v>118</v>
      </c>
    </row>
    <row r="122" s="2" customFormat="1" ht="24.15" customHeight="1">
      <c r="A122" s="40"/>
      <c r="B122" s="41"/>
      <c r="C122" s="206" t="s">
        <v>8</v>
      </c>
      <c r="D122" s="206" t="s">
        <v>120</v>
      </c>
      <c r="E122" s="207" t="s">
        <v>191</v>
      </c>
      <c r="F122" s="208" t="s">
        <v>192</v>
      </c>
      <c r="G122" s="209" t="s">
        <v>182</v>
      </c>
      <c r="H122" s="210">
        <v>21.228000000000002</v>
      </c>
      <c r="I122" s="211"/>
      <c r="J122" s="212">
        <f>ROUND(I122*H122,2)</f>
        <v>0</v>
      </c>
      <c r="K122" s="208" t="s">
        <v>124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125</v>
      </c>
      <c r="AT122" s="217" t="s">
        <v>120</v>
      </c>
      <c r="AU122" s="217" t="s">
        <v>82</v>
      </c>
      <c r="AY122" s="19" t="s">
        <v>118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125</v>
      </c>
      <c r="BM122" s="217" t="s">
        <v>193</v>
      </c>
    </row>
    <row r="123" s="2" customFormat="1">
      <c r="A123" s="40"/>
      <c r="B123" s="41"/>
      <c r="C123" s="42"/>
      <c r="D123" s="219" t="s">
        <v>127</v>
      </c>
      <c r="E123" s="42"/>
      <c r="F123" s="220" t="s">
        <v>194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127</v>
      </c>
      <c r="AU123" s="19" t="s">
        <v>82</v>
      </c>
    </row>
    <row r="124" s="12" customFormat="1" ht="25.92" customHeight="1">
      <c r="A124" s="12"/>
      <c r="B124" s="190"/>
      <c r="C124" s="191"/>
      <c r="D124" s="192" t="s">
        <v>71</v>
      </c>
      <c r="E124" s="193" t="s">
        <v>195</v>
      </c>
      <c r="F124" s="193" t="s">
        <v>196</v>
      </c>
      <c r="G124" s="191"/>
      <c r="H124" s="191"/>
      <c r="I124" s="194"/>
      <c r="J124" s="195">
        <f>BK124</f>
        <v>0</v>
      </c>
      <c r="K124" s="191"/>
      <c r="L124" s="196"/>
      <c r="M124" s="197"/>
      <c r="N124" s="198"/>
      <c r="O124" s="198"/>
      <c r="P124" s="199">
        <f>P125</f>
        <v>0</v>
      </c>
      <c r="Q124" s="198"/>
      <c r="R124" s="199">
        <f>R125</f>
        <v>0</v>
      </c>
      <c r="S124" s="198"/>
      <c r="T124" s="200">
        <f>T125</f>
        <v>0.011640000000000001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82</v>
      </c>
      <c r="AT124" s="202" t="s">
        <v>71</v>
      </c>
      <c r="AU124" s="202" t="s">
        <v>72</v>
      </c>
      <c r="AY124" s="201" t="s">
        <v>118</v>
      </c>
      <c r="BK124" s="203">
        <f>BK125</f>
        <v>0</v>
      </c>
    </row>
    <row r="125" s="12" customFormat="1" ht="22.8" customHeight="1">
      <c r="A125" s="12"/>
      <c r="B125" s="190"/>
      <c r="C125" s="191"/>
      <c r="D125" s="192" t="s">
        <v>71</v>
      </c>
      <c r="E125" s="204" t="s">
        <v>197</v>
      </c>
      <c r="F125" s="204" t="s">
        <v>198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SUM(P126:P131)</f>
        <v>0</v>
      </c>
      <c r="Q125" s="198"/>
      <c r="R125" s="199">
        <f>SUM(R126:R131)</f>
        <v>0</v>
      </c>
      <c r="S125" s="198"/>
      <c r="T125" s="200">
        <f>SUM(T126:T131)</f>
        <v>0.011640000000000001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1" t="s">
        <v>82</v>
      </c>
      <c r="AT125" s="202" t="s">
        <v>71</v>
      </c>
      <c r="AU125" s="202" t="s">
        <v>80</v>
      </c>
      <c r="AY125" s="201" t="s">
        <v>118</v>
      </c>
      <c r="BK125" s="203">
        <f>SUM(BK126:BK131)</f>
        <v>0</v>
      </c>
    </row>
    <row r="126" s="2" customFormat="1" ht="16.5" customHeight="1">
      <c r="A126" s="40"/>
      <c r="B126" s="41"/>
      <c r="C126" s="206" t="s">
        <v>199</v>
      </c>
      <c r="D126" s="206" t="s">
        <v>120</v>
      </c>
      <c r="E126" s="207" t="s">
        <v>200</v>
      </c>
      <c r="F126" s="208" t="s">
        <v>201</v>
      </c>
      <c r="G126" s="209" t="s">
        <v>123</v>
      </c>
      <c r="H126" s="210">
        <v>0.54000000000000004</v>
      </c>
      <c r="I126" s="211"/>
      <c r="J126" s="212">
        <f>ROUND(I126*H126,2)</f>
        <v>0</v>
      </c>
      <c r="K126" s="208" t="s">
        <v>124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0.02</v>
      </c>
      <c r="T126" s="216">
        <f>S126*H126</f>
        <v>0.010800000000000001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202</v>
      </c>
      <c r="AT126" s="217" t="s">
        <v>120</v>
      </c>
      <c r="AU126" s="217" t="s">
        <v>82</v>
      </c>
      <c r="AY126" s="19" t="s">
        <v>118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202</v>
      </c>
      <c r="BM126" s="217" t="s">
        <v>203</v>
      </c>
    </row>
    <row r="127" s="2" customFormat="1">
      <c r="A127" s="40"/>
      <c r="B127" s="41"/>
      <c r="C127" s="42"/>
      <c r="D127" s="219" t="s">
        <v>127</v>
      </c>
      <c r="E127" s="42"/>
      <c r="F127" s="220" t="s">
        <v>204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127</v>
      </c>
      <c r="AU127" s="19" t="s">
        <v>82</v>
      </c>
    </row>
    <row r="128" s="13" customFormat="1">
      <c r="A128" s="13"/>
      <c r="B128" s="224"/>
      <c r="C128" s="225"/>
      <c r="D128" s="226" t="s">
        <v>129</v>
      </c>
      <c r="E128" s="227" t="s">
        <v>19</v>
      </c>
      <c r="F128" s="228" t="s">
        <v>205</v>
      </c>
      <c r="G128" s="225"/>
      <c r="H128" s="229">
        <v>0.54000000000000004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129</v>
      </c>
      <c r="AU128" s="235" t="s">
        <v>82</v>
      </c>
      <c r="AV128" s="13" t="s">
        <v>82</v>
      </c>
      <c r="AW128" s="13" t="s">
        <v>33</v>
      </c>
      <c r="AX128" s="13" t="s">
        <v>80</v>
      </c>
      <c r="AY128" s="235" t="s">
        <v>118</v>
      </c>
    </row>
    <row r="129" s="2" customFormat="1" ht="16.5" customHeight="1">
      <c r="A129" s="40"/>
      <c r="B129" s="41"/>
      <c r="C129" s="206" t="s">
        <v>206</v>
      </c>
      <c r="D129" s="206" t="s">
        <v>120</v>
      </c>
      <c r="E129" s="207" t="s">
        <v>207</v>
      </c>
      <c r="F129" s="208" t="s">
        <v>208</v>
      </c>
      <c r="G129" s="209" t="s">
        <v>169</v>
      </c>
      <c r="H129" s="210">
        <v>4.2000000000000002</v>
      </c>
      <c r="I129" s="211"/>
      <c r="J129" s="212">
        <f>ROUND(I129*H129,2)</f>
        <v>0</v>
      </c>
      <c r="K129" s="208" t="s">
        <v>124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0.00020000000000000001</v>
      </c>
      <c r="T129" s="216">
        <f>S129*H129</f>
        <v>0.00084000000000000003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202</v>
      </c>
      <c r="AT129" s="217" t="s">
        <v>120</v>
      </c>
      <c r="AU129" s="217" t="s">
        <v>82</v>
      </c>
      <c r="AY129" s="19" t="s">
        <v>118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202</v>
      </c>
      <c r="BM129" s="217" t="s">
        <v>209</v>
      </c>
    </row>
    <row r="130" s="2" customFormat="1">
      <c r="A130" s="40"/>
      <c r="B130" s="41"/>
      <c r="C130" s="42"/>
      <c r="D130" s="219" t="s">
        <v>127</v>
      </c>
      <c r="E130" s="42"/>
      <c r="F130" s="220" t="s">
        <v>210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127</v>
      </c>
      <c r="AU130" s="19" t="s">
        <v>82</v>
      </c>
    </row>
    <row r="131" s="13" customFormat="1">
      <c r="A131" s="13"/>
      <c r="B131" s="224"/>
      <c r="C131" s="225"/>
      <c r="D131" s="226" t="s">
        <v>129</v>
      </c>
      <c r="E131" s="227" t="s">
        <v>19</v>
      </c>
      <c r="F131" s="228" t="s">
        <v>211</v>
      </c>
      <c r="G131" s="225"/>
      <c r="H131" s="229">
        <v>4.2000000000000002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129</v>
      </c>
      <c r="AU131" s="235" t="s">
        <v>82</v>
      </c>
      <c r="AV131" s="13" t="s">
        <v>82</v>
      </c>
      <c r="AW131" s="13" t="s">
        <v>33</v>
      </c>
      <c r="AX131" s="13" t="s">
        <v>80</v>
      </c>
      <c r="AY131" s="235" t="s">
        <v>118</v>
      </c>
    </row>
    <row r="132" s="12" customFormat="1" ht="25.92" customHeight="1">
      <c r="A132" s="12"/>
      <c r="B132" s="190"/>
      <c r="C132" s="191"/>
      <c r="D132" s="192" t="s">
        <v>71</v>
      </c>
      <c r="E132" s="193" t="s">
        <v>212</v>
      </c>
      <c r="F132" s="193" t="s">
        <v>213</v>
      </c>
      <c r="G132" s="191"/>
      <c r="H132" s="191"/>
      <c r="I132" s="194"/>
      <c r="J132" s="195">
        <f>BK132</f>
        <v>0</v>
      </c>
      <c r="K132" s="191"/>
      <c r="L132" s="196"/>
      <c r="M132" s="197"/>
      <c r="N132" s="198"/>
      <c r="O132" s="198"/>
      <c r="P132" s="199">
        <f>P133+P134</f>
        <v>0</v>
      </c>
      <c r="Q132" s="198"/>
      <c r="R132" s="199">
        <f>R133+R134</f>
        <v>0</v>
      </c>
      <c r="S132" s="198"/>
      <c r="T132" s="200">
        <f>T133+T134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137</v>
      </c>
      <c r="AT132" s="202" t="s">
        <v>71</v>
      </c>
      <c r="AU132" s="202" t="s">
        <v>72</v>
      </c>
      <c r="AY132" s="201" t="s">
        <v>118</v>
      </c>
      <c r="BK132" s="203">
        <f>BK133+BK134</f>
        <v>0</v>
      </c>
    </row>
    <row r="133" s="2" customFormat="1" ht="16.5" customHeight="1">
      <c r="A133" s="40"/>
      <c r="B133" s="41"/>
      <c r="C133" s="206" t="s">
        <v>214</v>
      </c>
      <c r="D133" s="206" t="s">
        <v>120</v>
      </c>
      <c r="E133" s="207" t="s">
        <v>215</v>
      </c>
      <c r="F133" s="208" t="s">
        <v>213</v>
      </c>
      <c r="G133" s="209" t="s">
        <v>216</v>
      </c>
      <c r="H133" s="247"/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125</v>
      </c>
      <c r="AT133" s="217" t="s">
        <v>120</v>
      </c>
      <c r="AU133" s="217" t="s">
        <v>80</v>
      </c>
      <c r="AY133" s="19" t="s">
        <v>118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125</v>
      </c>
      <c r="BM133" s="217" t="s">
        <v>217</v>
      </c>
    </row>
    <row r="134" s="12" customFormat="1" ht="22.8" customHeight="1">
      <c r="A134" s="12"/>
      <c r="B134" s="190"/>
      <c r="C134" s="191"/>
      <c r="D134" s="192" t="s">
        <v>71</v>
      </c>
      <c r="E134" s="204" t="s">
        <v>218</v>
      </c>
      <c r="F134" s="204" t="s">
        <v>219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SUM(P135:P136)</f>
        <v>0</v>
      </c>
      <c r="Q134" s="198"/>
      <c r="R134" s="199">
        <f>SUM(R135:R136)</f>
        <v>0</v>
      </c>
      <c r="S134" s="198"/>
      <c r="T134" s="20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137</v>
      </c>
      <c r="AT134" s="202" t="s">
        <v>71</v>
      </c>
      <c r="AU134" s="202" t="s">
        <v>80</v>
      </c>
      <c r="AY134" s="201" t="s">
        <v>118</v>
      </c>
      <c r="BK134" s="203">
        <f>SUM(BK135:BK136)</f>
        <v>0</v>
      </c>
    </row>
    <row r="135" s="2" customFormat="1" ht="16.5" customHeight="1">
      <c r="A135" s="40"/>
      <c r="B135" s="41"/>
      <c r="C135" s="206" t="s">
        <v>202</v>
      </c>
      <c r="D135" s="206" t="s">
        <v>120</v>
      </c>
      <c r="E135" s="207" t="s">
        <v>220</v>
      </c>
      <c r="F135" s="208" t="s">
        <v>221</v>
      </c>
      <c r="G135" s="209" t="s">
        <v>222</v>
      </c>
      <c r="H135" s="210">
        <v>1</v>
      </c>
      <c r="I135" s="211"/>
      <c r="J135" s="212">
        <f>ROUND(I135*H135,2)</f>
        <v>0</v>
      </c>
      <c r="K135" s="208" t="s">
        <v>124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223</v>
      </c>
      <c r="AT135" s="217" t="s">
        <v>120</v>
      </c>
      <c r="AU135" s="217" t="s">
        <v>82</v>
      </c>
      <c r="AY135" s="19" t="s">
        <v>118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223</v>
      </c>
      <c r="BM135" s="217" t="s">
        <v>224</v>
      </c>
    </row>
    <row r="136" s="2" customFormat="1">
      <c r="A136" s="40"/>
      <c r="B136" s="41"/>
      <c r="C136" s="42"/>
      <c r="D136" s="219" t="s">
        <v>127</v>
      </c>
      <c r="E136" s="42"/>
      <c r="F136" s="220" t="s">
        <v>225</v>
      </c>
      <c r="G136" s="42"/>
      <c r="H136" s="42"/>
      <c r="I136" s="221"/>
      <c r="J136" s="42"/>
      <c r="K136" s="42"/>
      <c r="L136" s="46"/>
      <c r="M136" s="248"/>
      <c r="N136" s="249"/>
      <c r="O136" s="250"/>
      <c r="P136" s="250"/>
      <c r="Q136" s="250"/>
      <c r="R136" s="250"/>
      <c r="S136" s="250"/>
      <c r="T136" s="251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127</v>
      </c>
      <c r="AU136" s="19" t="s">
        <v>82</v>
      </c>
    </row>
    <row r="137" s="2" customFormat="1" ht="6.96" customHeight="1">
      <c r="A137" s="40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46"/>
      <c r="M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</sheetData>
  <sheetProtection sheet="1" autoFilter="0" formatColumns="0" formatRows="0" objects="1" scenarios="1" spinCount="100000" saltValue="11txpjXkVOaNGuV12hOh83fCh6J45+6W+gWNKFZGYkDqy2dF2CwqGqjg9P9J4f/yXTAgXNp7P4RpttdK0w+CqQ==" hashValue="M1XxCntrBOhZEvnT6T83rTmg/2piLIxfrixPesq6zHXJGrh7I+jQx3mjml58Tws5dbpCXmPmRhatiQkWmcy8tg==" algorithmName="SHA-512" password="80EB"/>
  <autoFilter ref="C88:K13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1/113107241"/>
    <hyperlink ref="F107" r:id="rId2" display="https://podminky.urs.cz/item/CS_URS_2025_01/577143121"/>
    <hyperlink ref="F112" r:id="rId3" display="https://podminky.urs.cz/item/CS_URS_2025_01/919112213"/>
    <hyperlink ref="F115" r:id="rId4" display="https://podminky.urs.cz/item/CS_URS_2025_01/919122112"/>
    <hyperlink ref="F118" r:id="rId5" display="https://podminky.urs.cz/item/CS_URS_2025_01/997221561"/>
    <hyperlink ref="F120" r:id="rId6" display="https://podminky.urs.cz/item/CS_URS_2025_01/997221569"/>
    <hyperlink ref="F123" r:id="rId7" display="https://podminky.urs.cz/item/CS_URS_2025_01/997221645"/>
    <hyperlink ref="F127" r:id="rId8" display="https://podminky.urs.cz/item/CS_URS_2025_01/767531811"/>
    <hyperlink ref="F130" r:id="rId9" display="https://podminky.urs.cz/item/CS_URS_2025_01/767531821"/>
    <hyperlink ref="F136" r:id="rId10" display="https://podminky.urs.cz/item/CS_URS_2025_01/065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MŠ Alšova - oprava chodníků před učebními budovami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226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ROUND((SUM(BE85:BE132)),  2)</f>
        <v>0</v>
      </c>
      <c r="G33" s="40"/>
      <c r="H33" s="40"/>
      <c r="I33" s="150">
        <v>0.20999999999999999</v>
      </c>
      <c r="J33" s="149">
        <f>ROUND(((SUM(BE85:BE132))*I33),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ROUND((SUM(BF85:BF132)),  2)</f>
        <v>0</v>
      </c>
      <c r="G34" s="40"/>
      <c r="H34" s="40"/>
      <c r="I34" s="150">
        <v>0.12</v>
      </c>
      <c r="J34" s="149">
        <f>ROUND(((SUM(BF85:BF132))*I34),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ROUND((SUM(BG85:BG132)),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ROUND((SUM(BH85:BH132)),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ROUND((SUM(BI85:BI132)),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MŠ Alšova - oprava chodníků před učebními budovami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Vedlejší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Sokolov, Mánesova 1746</v>
      </c>
      <c r="G52" s="42"/>
      <c r="H52" s="42"/>
      <c r="I52" s="34" t="s">
        <v>23</v>
      </c>
      <c r="J52" s="74" t="str">
        <f>IF(J12="","",J12)</f>
        <v>27. 5. 2025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Sokolov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Michal Kubelka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93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95</v>
      </c>
      <c r="E62" s="176"/>
      <c r="F62" s="176"/>
      <c r="G62" s="176"/>
      <c r="H62" s="176"/>
      <c r="I62" s="176"/>
      <c r="J62" s="177">
        <f>J107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J122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227</v>
      </c>
      <c r="E64" s="176"/>
      <c r="F64" s="176"/>
      <c r="G64" s="176"/>
      <c r="H64" s="176"/>
      <c r="I64" s="176"/>
      <c r="J64" s="177">
        <f>J128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101</v>
      </c>
      <c r="E65" s="170"/>
      <c r="F65" s="170"/>
      <c r="G65" s="170"/>
      <c r="H65" s="170"/>
      <c r="I65" s="170"/>
      <c r="J65" s="171">
        <f>J131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103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MŠ Alšova - oprava chodníků před učebními budovami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87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02 - Vedlejší chodník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Sokolov, Mánesova 1746</v>
      </c>
      <c r="G79" s="42"/>
      <c r="H79" s="42"/>
      <c r="I79" s="34" t="s">
        <v>23</v>
      </c>
      <c r="J79" s="74" t="str">
        <f>IF(J12="","",J12)</f>
        <v>27. 5. 2025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Město Sokolov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Michal Kubelka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104</v>
      </c>
      <c r="D84" s="182" t="s">
        <v>57</v>
      </c>
      <c r="E84" s="182" t="s">
        <v>53</v>
      </c>
      <c r="F84" s="182" t="s">
        <v>54</v>
      </c>
      <c r="G84" s="182" t="s">
        <v>105</v>
      </c>
      <c r="H84" s="182" t="s">
        <v>106</v>
      </c>
      <c r="I84" s="182" t="s">
        <v>107</v>
      </c>
      <c r="J84" s="182" t="s">
        <v>91</v>
      </c>
      <c r="K84" s="183" t="s">
        <v>108</v>
      </c>
      <c r="L84" s="184"/>
      <c r="M84" s="94" t="s">
        <v>19</v>
      </c>
      <c r="N84" s="95" t="s">
        <v>42</v>
      </c>
      <c r="O84" s="95" t="s">
        <v>109</v>
      </c>
      <c r="P84" s="95" t="s">
        <v>110</v>
      </c>
      <c r="Q84" s="95" t="s">
        <v>111</v>
      </c>
      <c r="R84" s="95" t="s">
        <v>112</v>
      </c>
      <c r="S84" s="95" t="s">
        <v>113</v>
      </c>
      <c r="T84" s="96" t="s">
        <v>114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115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P86+P131</f>
        <v>0</v>
      </c>
      <c r="Q85" s="98"/>
      <c r="R85" s="187">
        <f>R86+R131</f>
        <v>24.336938</v>
      </c>
      <c r="S85" s="98"/>
      <c r="T85" s="188">
        <f>T86+T131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92</v>
      </c>
      <c r="BK85" s="189">
        <f>BK86+BK131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116</v>
      </c>
      <c r="F86" s="193" t="s">
        <v>117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P87+P107+P122+P128</f>
        <v>0</v>
      </c>
      <c r="Q86" s="198"/>
      <c r="R86" s="199">
        <f>R87+R107+R122+R128</f>
        <v>24.336938</v>
      </c>
      <c r="S86" s="198"/>
      <c r="T86" s="200">
        <f>T87+T107+T122+T128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80</v>
      </c>
      <c r="AT86" s="202" t="s">
        <v>71</v>
      </c>
      <c r="AU86" s="202" t="s">
        <v>72</v>
      </c>
      <c r="AY86" s="201" t="s">
        <v>118</v>
      </c>
      <c r="BK86" s="203">
        <f>BK87+BK107+BK122+BK128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80</v>
      </c>
      <c r="F87" s="204" t="s">
        <v>119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SUM(P88:P106)</f>
        <v>0</v>
      </c>
      <c r="Q87" s="198"/>
      <c r="R87" s="199">
        <f>SUM(R88:R106)</f>
        <v>3.9199999999999999</v>
      </c>
      <c r="S87" s="198"/>
      <c r="T87" s="200">
        <f>SUM(T88:T106)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80</v>
      </c>
      <c r="AY87" s="201" t="s">
        <v>118</v>
      </c>
      <c r="BK87" s="203">
        <f>SUM(BK88:BK106)</f>
        <v>0</v>
      </c>
    </row>
    <row r="88" s="2" customFormat="1" ht="16.5" customHeight="1">
      <c r="A88" s="40"/>
      <c r="B88" s="41"/>
      <c r="C88" s="206" t="s">
        <v>80</v>
      </c>
      <c r="D88" s="206" t="s">
        <v>120</v>
      </c>
      <c r="E88" s="207" t="s">
        <v>228</v>
      </c>
      <c r="F88" s="208" t="s">
        <v>229</v>
      </c>
      <c r="G88" s="209" t="s">
        <v>141</v>
      </c>
      <c r="H88" s="210">
        <v>14.699999999999999</v>
      </c>
      <c r="I88" s="211"/>
      <c r="J88" s="212">
        <f>ROUND(I88*H88,2)</f>
        <v>0</v>
      </c>
      <c r="K88" s="208" t="s">
        <v>124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125</v>
      </c>
      <c r="AT88" s="217" t="s">
        <v>120</v>
      </c>
      <c r="AU88" s="217" t="s">
        <v>82</v>
      </c>
      <c r="AY88" s="19" t="s">
        <v>118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125</v>
      </c>
      <c r="BM88" s="217" t="s">
        <v>230</v>
      </c>
    </row>
    <row r="89" s="2" customFormat="1">
      <c r="A89" s="40"/>
      <c r="B89" s="41"/>
      <c r="C89" s="42"/>
      <c r="D89" s="219" t="s">
        <v>127</v>
      </c>
      <c r="E89" s="42"/>
      <c r="F89" s="220" t="s">
        <v>231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127</v>
      </c>
      <c r="AU89" s="19" t="s">
        <v>82</v>
      </c>
    </row>
    <row r="90" s="13" customFormat="1">
      <c r="A90" s="13"/>
      <c r="B90" s="224"/>
      <c r="C90" s="225"/>
      <c r="D90" s="226" t="s">
        <v>129</v>
      </c>
      <c r="E90" s="227" t="s">
        <v>19</v>
      </c>
      <c r="F90" s="228" t="s">
        <v>232</v>
      </c>
      <c r="G90" s="225"/>
      <c r="H90" s="229">
        <v>14.699999999999999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129</v>
      </c>
      <c r="AU90" s="235" t="s">
        <v>82</v>
      </c>
      <c r="AV90" s="13" t="s">
        <v>82</v>
      </c>
      <c r="AW90" s="13" t="s">
        <v>33</v>
      </c>
      <c r="AX90" s="13" t="s">
        <v>80</v>
      </c>
      <c r="AY90" s="235" t="s">
        <v>118</v>
      </c>
    </row>
    <row r="91" s="2" customFormat="1" ht="37.8" customHeight="1">
      <c r="A91" s="40"/>
      <c r="B91" s="41"/>
      <c r="C91" s="206" t="s">
        <v>82</v>
      </c>
      <c r="D91" s="206" t="s">
        <v>120</v>
      </c>
      <c r="E91" s="207" t="s">
        <v>233</v>
      </c>
      <c r="F91" s="208" t="s">
        <v>234</v>
      </c>
      <c r="G91" s="209" t="s">
        <v>141</v>
      </c>
      <c r="H91" s="210">
        <v>14.699999999999999</v>
      </c>
      <c r="I91" s="211"/>
      <c r="J91" s="212">
        <f>ROUND(I91*H91,2)</f>
        <v>0</v>
      </c>
      <c r="K91" s="208" t="s">
        <v>124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125</v>
      </c>
      <c r="AT91" s="217" t="s">
        <v>120</v>
      </c>
      <c r="AU91" s="217" t="s">
        <v>82</v>
      </c>
      <c r="AY91" s="19" t="s">
        <v>118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125</v>
      </c>
      <c r="BM91" s="217" t="s">
        <v>235</v>
      </c>
    </row>
    <row r="92" s="2" customFormat="1">
      <c r="A92" s="40"/>
      <c r="B92" s="41"/>
      <c r="C92" s="42"/>
      <c r="D92" s="219" t="s">
        <v>127</v>
      </c>
      <c r="E92" s="42"/>
      <c r="F92" s="220" t="s">
        <v>236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127</v>
      </c>
      <c r="AU92" s="19" t="s">
        <v>82</v>
      </c>
    </row>
    <row r="93" s="2" customFormat="1" ht="24.15" customHeight="1">
      <c r="A93" s="40"/>
      <c r="B93" s="41"/>
      <c r="C93" s="206" t="s">
        <v>143</v>
      </c>
      <c r="D93" s="206" t="s">
        <v>120</v>
      </c>
      <c r="E93" s="207" t="s">
        <v>237</v>
      </c>
      <c r="F93" s="208" t="s">
        <v>238</v>
      </c>
      <c r="G93" s="209" t="s">
        <v>141</v>
      </c>
      <c r="H93" s="210">
        <v>14.699999999999999</v>
      </c>
      <c r="I93" s="211"/>
      <c r="J93" s="212">
        <f>ROUND(I93*H93,2)</f>
        <v>0</v>
      </c>
      <c r="K93" s="208" t="s">
        <v>124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125</v>
      </c>
      <c r="AT93" s="217" t="s">
        <v>120</v>
      </c>
      <c r="AU93" s="217" t="s">
        <v>82</v>
      </c>
      <c r="AY93" s="19" t="s">
        <v>118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125</v>
      </c>
      <c r="BM93" s="217" t="s">
        <v>239</v>
      </c>
    </row>
    <row r="94" s="2" customFormat="1">
      <c r="A94" s="40"/>
      <c r="B94" s="41"/>
      <c r="C94" s="42"/>
      <c r="D94" s="219" t="s">
        <v>127</v>
      </c>
      <c r="E94" s="42"/>
      <c r="F94" s="220" t="s">
        <v>240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127</v>
      </c>
      <c r="AU94" s="19" t="s">
        <v>82</v>
      </c>
    </row>
    <row r="95" s="2" customFormat="1" ht="24.15" customHeight="1">
      <c r="A95" s="40"/>
      <c r="B95" s="41"/>
      <c r="C95" s="206" t="s">
        <v>125</v>
      </c>
      <c r="D95" s="206" t="s">
        <v>120</v>
      </c>
      <c r="E95" s="207" t="s">
        <v>241</v>
      </c>
      <c r="F95" s="208" t="s">
        <v>242</v>
      </c>
      <c r="G95" s="209" t="s">
        <v>182</v>
      </c>
      <c r="H95" s="210">
        <v>26.460000000000001</v>
      </c>
      <c r="I95" s="211"/>
      <c r="J95" s="212">
        <f>ROUND(I95*H95,2)</f>
        <v>0</v>
      </c>
      <c r="K95" s="208" t="s">
        <v>124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125</v>
      </c>
      <c r="AT95" s="217" t="s">
        <v>120</v>
      </c>
      <c r="AU95" s="217" t="s">
        <v>82</v>
      </c>
      <c r="AY95" s="19" t="s">
        <v>118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125</v>
      </c>
      <c r="BM95" s="217" t="s">
        <v>243</v>
      </c>
    </row>
    <row r="96" s="2" customFormat="1">
      <c r="A96" s="40"/>
      <c r="B96" s="41"/>
      <c r="C96" s="42"/>
      <c r="D96" s="219" t="s">
        <v>127</v>
      </c>
      <c r="E96" s="42"/>
      <c r="F96" s="220" t="s">
        <v>244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127</v>
      </c>
      <c r="AU96" s="19" t="s">
        <v>82</v>
      </c>
    </row>
    <row r="97" s="13" customFormat="1">
      <c r="A97" s="13"/>
      <c r="B97" s="224"/>
      <c r="C97" s="225"/>
      <c r="D97" s="226" t="s">
        <v>129</v>
      </c>
      <c r="E97" s="227" t="s">
        <v>19</v>
      </c>
      <c r="F97" s="228" t="s">
        <v>245</v>
      </c>
      <c r="G97" s="225"/>
      <c r="H97" s="229">
        <v>26.460000000000001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129</v>
      </c>
      <c r="AU97" s="235" t="s">
        <v>82</v>
      </c>
      <c r="AV97" s="13" t="s">
        <v>82</v>
      </c>
      <c r="AW97" s="13" t="s">
        <v>33</v>
      </c>
      <c r="AX97" s="13" t="s">
        <v>80</v>
      </c>
      <c r="AY97" s="235" t="s">
        <v>118</v>
      </c>
    </row>
    <row r="98" s="2" customFormat="1" ht="21.75" customHeight="1">
      <c r="A98" s="40"/>
      <c r="B98" s="41"/>
      <c r="C98" s="206" t="s">
        <v>137</v>
      </c>
      <c r="D98" s="206" t="s">
        <v>120</v>
      </c>
      <c r="E98" s="207" t="s">
        <v>246</v>
      </c>
      <c r="F98" s="208" t="s">
        <v>247</v>
      </c>
      <c r="G98" s="209" t="s">
        <v>123</v>
      </c>
      <c r="H98" s="210">
        <v>14.699999999999999</v>
      </c>
      <c r="I98" s="211"/>
      <c r="J98" s="212">
        <f>ROUND(I98*H98,2)</f>
        <v>0</v>
      </c>
      <c r="K98" s="208" t="s">
        <v>124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125</v>
      </c>
      <c r="AT98" s="217" t="s">
        <v>120</v>
      </c>
      <c r="AU98" s="217" t="s">
        <v>82</v>
      </c>
      <c r="AY98" s="19" t="s">
        <v>118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125</v>
      </c>
      <c r="BM98" s="217" t="s">
        <v>248</v>
      </c>
    </row>
    <row r="99" s="2" customFormat="1">
      <c r="A99" s="40"/>
      <c r="B99" s="41"/>
      <c r="C99" s="42"/>
      <c r="D99" s="219" t="s">
        <v>127</v>
      </c>
      <c r="E99" s="42"/>
      <c r="F99" s="220" t="s">
        <v>249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127</v>
      </c>
      <c r="AU99" s="19" t="s">
        <v>82</v>
      </c>
    </row>
    <row r="100" s="13" customFormat="1">
      <c r="A100" s="13"/>
      <c r="B100" s="224"/>
      <c r="C100" s="225"/>
      <c r="D100" s="226" t="s">
        <v>129</v>
      </c>
      <c r="E100" s="227" t="s">
        <v>19</v>
      </c>
      <c r="F100" s="228" t="s">
        <v>232</v>
      </c>
      <c r="G100" s="225"/>
      <c r="H100" s="229">
        <v>14.699999999999999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129</v>
      </c>
      <c r="AU100" s="235" t="s">
        <v>82</v>
      </c>
      <c r="AV100" s="13" t="s">
        <v>82</v>
      </c>
      <c r="AW100" s="13" t="s">
        <v>33</v>
      </c>
      <c r="AX100" s="13" t="s">
        <v>80</v>
      </c>
      <c r="AY100" s="235" t="s">
        <v>118</v>
      </c>
    </row>
    <row r="101" s="2" customFormat="1" ht="24.15" customHeight="1">
      <c r="A101" s="40"/>
      <c r="B101" s="41"/>
      <c r="C101" s="206" t="s">
        <v>153</v>
      </c>
      <c r="D101" s="206" t="s">
        <v>120</v>
      </c>
      <c r="E101" s="207" t="s">
        <v>250</v>
      </c>
      <c r="F101" s="208" t="s">
        <v>251</v>
      </c>
      <c r="G101" s="209" t="s">
        <v>141</v>
      </c>
      <c r="H101" s="210">
        <v>1.96</v>
      </c>
      <c r="I101" s="211"/>
      <c r="J101" s="212">
        <f>ROUND(I101*H101,2)</f>
        <v>0</v>
      </c>
      <c r="K101" s="208" t="s">
        <v>124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125</v>
      </c>
      <c r="AT101" s="217" t="s">
        <v>120</v>
      </c>
      <c r="AU101" s="217" t="s">
        <v>82</v>
      </c>
      <c r="AY101" s="19" t="s">
        <v>118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125</v>
      </c>
      <c r="BM101" s="217" t="s">
        <v>252</v>
      </c>
    </row>
    <row r="102" s="2" customFormat="1">
      <c r="A102" s="40"/>
      <c r="B102" s="41"/>
      <c r="C102" s="42"/>
      <c r="D102" s="219" t="s">
        <v>127</v>
      </c>
      <c r="E102" s="42"/>
      <c r="F102" s="220" t="s">
        <v>253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127</v>
      </c>
      <c r="AU102" s="19" t="s">
        <v>82</v>
      </c>
    </row>
    <row r="103" s="15" customFormat="1">
      <c r="A103" s="15"/>
      <c r="B103" s="252"/>
      <c r="C103" s="253"/>
      <c r="D103" s="226" t="s">
        <v>129</v>
      </c>
      <c r="E103" s="254" t="s">
        <v>19</v>
      </c>
      <c r="F103" s="255" t="s">
        <v>254</v>
      </c>
      <c r="G103" s="253"/>
      <c r="H103" s="254" t="s">
        <v>19</v>
      </c>
      <c r="I103" s="256"/>
      <c r="J103" s="253"/>
      <c r="K103" s="253"/>
      <c r="L103" s="257"/>
      <c r="M103" s="258"/>
      <c r="N103" s="259"/>
      <c r="O103" s="259"/>
      <c r="P103" s="259"/>
      <c r="Q103" s="259"/>
      <c r="R103" s="259"/>
      <c r="S103" s="259"/>
      <c r="T103" s="260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1" t="s">
        <v>129</v>
      </c>
      <c r="AU103" s="261" t="s">
        <v>82</v>
      </c>
      <c r="AV103" s="15" t="s">
        <v>80</v>
      </c>
      <c r="AW103" s="15" t="s">
        <v>33</v>
      </c>
      <c r="AX103" s="15" t="s">
        <v>72</v>
      </c>
      <c r="AY103" s="261" t="s">
        <v>118</v>
      </c>
    </row>
    <row r="104" s="13" customFormat="1">
      <c r="A104" s="13"/>
      <c r="B104" s="224"/>
      <c r="C104" s="225"/>
      <c r="D104" s="226" t="s">
        <v>129</v>
      </c>
      <c r="E104" s="227" t="s">
        <v>19</v>
      </c>
      <c r="F104" s="228" t="s">
        <v>255</v>
      </c>
      <c r="G104" s="225"/>
      <c r="H104" s="229">
        <v>1.96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129</v>
      </c>
      <c r="AU104" s="235" t="s">
        <v>82</v>
      </c>
      <c r="AV104" s="13" t="s">
        <v>82</v>
      </c>
      <c r="AW104" s="13" t="s">
        <v>33</v>
      </c>
      <c r="AX104" s="13" t="s">
        <v>80</v>
      </c>
      <c r="AY104" s="235" t="s">
        <v>118</v>
      </c>
    </row>
    <row r="105" s="2" customFormat="1" ht="16.5" customHeight="1">
      <c r="A105" s="40"/>
      <c r="B105" s="41"/>
      <c r="C105" s="262" t="s">
        <v>160</v>
      </c>
      <c r="D105" s="262" t="s">
        <v>256</v>
      </c>
      <c r="E105" s="263" t="s">
        <v>257</v>
      </c>
      <c r="F105" s="264" t="s">
        <v>258</v>
      </c>
      <c r="G105" s="265" t="s">
        <v>182</v>
      </c>
      <c r="H105" s="266">
        <v>3.9199999999999999</v>
      </c>
      <c r="I105" s="267"/>
      <c r="J105" s="268">
        <f>ROUND(I105*H105,2)</f>
        <v>0</v>
      </c>
      <c r="K105" s="264" t="s">
        <v>124</v>
      </c>
      <c r="L105" s="269"/>
      <c r="M105" s="270" t="s">
        <v>19</v>
      </c>
      <c r="N105" s="271" t="s">
        <v>43</v>
      </c>
      <c r="O105" s="86"/>
      <c r="P105" s="215">
        <f>O105*H105</f>
        <v>0</v>
      </c>
      <c r="Q105" s="215">
        <v>1</v>
      </c>
      <c r="R105" s="215">
        <f>Q105*H105</f>
        <v>3.9199999999999999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256</v>
      </c>
      <c r="AU105" s="217" t="s">
        <v>82</v>
      </c>
      <c r="AY105" s="19" t="s">
        <v>118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125</v>
      </c>
      <c r="BM105" s="217" t="s">
        <v>259</v>
      </c>
    </row>
    <row r="106" s="13" customFormat="1">
      <c r="A106" s="13"/>
      <c r="B106" s="224"/>
      <c r="C106" s="225"/>
      <c r="D106" s="226" t="s">
        <v>129</v>
      </c>
      <c r="E106" s="225"/>
      <c r="F106" s="228" t="s">
        <v>260</v>
      </c>
      <c r="G106" s="225"/>
      <c r="H106" s="229">
        <v>3.9199999999999999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129</v>
      </c>
      <c r="AU106" s="235" t="s">
        <v>82</v>
      </c>
      <c r="AV106" s="13" t="s">
        <v>82</v>
      </c>
      <c r="AW106" s="13" t="s">
        <v>4</v>
      </c>
      <c r="AX106" s="13" t="s">
        <v>80</v>
      </c>
      <c r="AY106" s="235" t="s">
        <v>118</v>
      </c>
    </row>
    <row r="107" s="12" customFormat="1" ht="22.8" customHeight="1">
      <c r="A107" s="12"/>
      <c r="B107" s="190"/>
      <c r="C107" s="191"/>
      <c r="D107" s="192" t="s">
        <v>71</v>
      </c>
      <c r="E107" s="204" t="s">
        <v>137</v>
      </c>
      <c r="F107" s="204" t="s">
        <v>138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SUM(P108:P121)</f>
        <v>0</v>
      </c>
      <c r="Q107" s="198"/>
      <c r="R107" s="199">
        <f>SUM(R108:R121)</f>
        <v>7.5122879999999999</v>
      </c>
      <c r="S107" s="198"/>
      <c r="T107" s="200">
        <f>SUM(T108:T121)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80</v>
      </c>
      <c r="AT107" s="202" t="s">
        <v>71</v>
      </c>
      <c r="AU107" s="202" t="s">
        <v>80</v>
      </c>
      <c r="AY107" s="201" t="s">
        <v>118</v>
      </c>
      <c r="BK107" s="203">
        <f>SUM(BK108:BK121)</f>
        <v>0</v>
      </c>
    </row>
    <row r="108" s="2" customFormat="1" ht="24.15" customHeight="1">
      <c r="A108" s="40"/>
      <c r="B108" s="41"/>
      <c r="C108" s="206" t="s">
        <v>158</v>
      </c>
      <c r="D108" s="206" t="s">
        <v>120</v>
      </c>
      <c r="E108" s="207" t="s">
        <v>261</v>
      </c>
      <c r="F108" s="208" t="s">
        <v>262</v>
      </c>
      <c r="G108" s="209" t="s">
        <v>123</v>
      </c>
      <c r="H108" s="210">
        <v>24.75</v>
      </c>
      <c r="I108" s="211"/>
      <c r="J108" s="212">
        <f>ROUND(I108*H108,2)</f>
        <v>0</v>
      </c>
      <c r="K108" s="208" t="s">
        <v>124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125</v>
      </c>
      <c r="AT108" s="217" t="s">
        <v>120</v>
      </c>
      <c r="AU108" s="217" t="s">
        <v>82</v>
      </c>
      <c r="AY108" s="19" t="s">
        <v>118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125</v>
      </c>
      <c r="BM108" s="217" t="s">
        <v>263</v>
      </c>
    </row>
    <row r="109" s="2" customFormat="1">
      <c r="A109" s="40"/>
      <c r="B109" s="41"/>
      <c r="C109" s="42"/>
      <c r="D109" s="219" t="s">
        <v>127</v>
      </c>
      <c r="E109" s="42"/>
      <c r="F109" s="220" t="s">
        <v>264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127</v>
      </c>
      <c r="AU109" s="19" t="s">
        <v>82</v>
      </c>
    </row>
    <row r="110" s="15" customFormat="1">
      <c r="A110" s="15"/>
      <c r="B110" s="252"/>
      <c r="C110" s="253"/>
      <c r="D110" s="226" t="s">
        <v>129</v>
      </c>
      <c r="E110" s="254" t="s">
        <v>19</v>
      </c>
      <c r="F110" s="255" t="s">
        <v>265</v>
      </c>
      <c r="G110" s="253"/>
      <c r="H110" s="254" t="s">
        <v>19</v>
      </c>
      <c r="I110" s="256"/>
      <c r="J110" s="253"/>
      <c r="K110" s="253"/>
      <c r="L110" s="257"/>
      <c r="M110" s="258"/>
      <c r="N110" s="259"/>
      <c r="O110" s="259"/>
      <c r="P110" s="259"/>
      <c r="Q110" s="259"/>
      <c r="R110" s="259"/>
      <c r="S110" s="259"/>
      <c r="T110" s="260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1" t="s">
        <v>129</v>
      </c>
      <c r="AU110" s="261" t="s">
        <v>82</v>
      </c>
      <c r="AV110" s="15" t="s">
        <v>80</v>
      </c>
      <c r="AW110" s="15" t="s">
        <v>33</v>
      </c>
      <c r="AX110" s="15" t="s">
        <v>72</v>
      </c>
      <c r="AY110" s="261" t="s">
        <v>118</v>
      </c>
    </row>
    <row r="111" s="13" customFormat="1">
      <c r="A111" s="13"/>
      <c r="B111" s="224"/>
      <c r="C111" s="225"/>
      <c r="D111" s="226" t="s">
        <v>129</v>
      </c>
      <c r="E111" s="227" t="s">
        <v>19</v>
      </c>
      <c r="F111" s="228" t="s">
        <v>266</v>
      </c>
      <c r="G111" s="225"/>
      <c r="H111" s="229">
        <v>24.75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129</v>
      </c>
      <c r="AU111" s="235" t="s">
        <v>82</v>
      </c>
      <c r="AV111" s="13" t="s">
        <v>82</v>
      </c>
      <c r="AW111" s="13" t="s">
        <v>33</v>
      </c>
      <c r="AX111" s="13" t="s">
        <v>80</v>
      </c>
      <c r="AY111" s="235" t="s">
        <v>118</v>
      </c>
    </row>
    <row r="112" s="2" customFormat="1" ht="24.15" customHeight="1">
      <c r="A112" s="40"/>
      <c r="B112" s="41"/>
      <c r="C112" s="206" t="s">
        <v>165</v>
      </c>
      <c r="D112" s="206" t="s">
        <v>120</v>
      </c>
      <c r="E112" s="207" t="s">
        <v>267</v>
      </c>
      <c r="F112" s="208" t="s">
        <v>268</v>
      </c>
      <c r="G112" s="209" t="s">
        <v>123</v>
      </c>
      <c r="H112" s="210">
        <v>39.200000000000003</v>
      </c>
      <c r="I112" s="211"/>
      <c r="J112" s="212">
        <f>ROUND(I112*H112,2)</f>
        <v>0</v>
      </c>
      <c r="K112" s="208" t="s">
        <v>124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125</v>
      </c>
      <c r="AT112" s="217" t="s">
        <v>120</v>
      </c>
      <c r="AU112" s="217" t="s">
        <v>82</v>
      </c>
      <c r="AY112" s="19" t="s">
        <v>118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125</v>
      </c>
      <c r="BM112" s="217" t="s">
        <v>269</v>
      </c>
    </row>
    <row r="113" s="2" customFormat="1">
      <c r="A113" s="40"/>
      <c r="B113" s="41"/>
      <c r="C113" s="42"/>
      <c r="D113" s="219" t="s">
        <v>127</v>
      </c>
      <c r="E113" s="42"/>
      <c r="F113" s="220" t="s">
        <v>270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127</v>
      </c>
      <c r="AU113" s="19" t="s">
        <v>82</v>
      </c>
    </row>
    <row r="114" s="15" customFormat="1">
      <c r="A114" s="15"/>
      <c r="B114" s="252"/>
      <c r="C114" s="253"/>
      <c r="D114" s="226" t="s">
        <v>129</v>
      </c>
      <c r="E114" s="254" t="s">
        <v>19</v>
      </c>
      <c r="F114" s="255" t="s">
        <v>271</v>
      </c>
      <c r="G114" s="253"/>
      <c r="H114" s="254" t="s">
        <v>19</v>
      </c>
      <c r="I114" s="256"/>
      <c r="J114" s="253"/>
      <c r="K114" s="253"/>
      <c r="L114" s="257"/>
      <c r="M114" s="258"/>
      <c r="N114" s="259"/>
      <c r="O114" s="259"/>
      <c r="P114" s="259"/>
      <c r="Q114" s="259"/>
      <c r="R114" s="259"/>
      <c r="S114" s="259"/>
      <c r="T114" s="260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1" t="s">
        <v>129</v>
      </c>
      <c r="AU114" s="261" t="s">
        <v>82</v>
      </c>
      <c r="AV114" s="15" t="s">
        <v>80</v>
      </c>
      <c r="AW114" s="15" t="s">
        <v>33</v>
      </c>
      <c r="AX114" s="15" t="s">
        <v>72</v>
      </c>
      <c r="AY114" s="261" t="s">
        <v>118</v>
      </c>
    </row>
    <row r="115" s="13" customFormat="1">
      <c r="A115" s="13"/>
      <c r="B115" s="224"/>
      <c r="C115" s="225"/>
      <c r="D115" s="226" t="s">
        <v>129</v>
      </c>
      <c r="E115" s="227" t="s">
        <v>19</v>
      </c>
      <c r="F115" s="228" t="s">
        <v>272</v>
      </c>
      <c r="G115" s="225"/>
      <c r="H115" s="229">
        <v>39.200000000000003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129</v>
      </c>
      <c r="AU115" s="235" t="s">
        <v>82</v>
      </c>
      <c r="AV115" s="13" t="s">
        <v>82</v>
      </c>
      <c r="AW115" s="13" t="s">
        <v>33</v>
      </c>
      <c r="AX115" s="13" t="s">
        <v>80</v>
      </c>
      <c r="AY115" s="235" t="s">
        <v>118</v>
      </c>
    </row>
    <row r="116" s="2" customFormat="1" ht="37.8" customHeight="1">
      <c r="A116" s="40"/>
      <c r="B116" s="41"/>
      <c r="C116" s="206" t="s">
        <v>179</v>
      </c>
      <c r="D116" s="206" t="s">
        <v>120</v>
      </c>
      <c r="E116" s="207" t="s">
        <v>273</v>
      </c>
      <c r="F116" s="208" t="s">
        <v>274</v>
      </c>
      <c r="G116" s="209" t="s">
        <v>123</v>
      </c>
      <c r="H116" s="210">
        <v>39.200000000000003</v>
      </c>
      <c r="I116" s="211"/>
      <c r="J116" s="212">
        <f>ROUND(I116*H116,2)</f>
        <v>0</v>
      </c>
      <c r="K116" s="208" t="s">
        <v>124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0.10100000000000001</v>
      </c>
      <c r="R116" s="215">
        <f>Q116*H116</f>
        <v>3.9592000000000005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125</v>
      </c>
      <c r="AT116" s="217" t="s">
        <v>120</v>
      </c>
      <c r="AU116" s="217" t="s">
        <v>82</v>
      </c>
      <c r="AY116" s="19" t="s">
        <v>118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125</v>
      </c>
      <c r="BM116" s="217" t="s">
        <v>275</v>
      </c>
    </row>
    <row r="117" s="2" customFormat="1">
      <c r="A117" s="40"/>
      <c r="B117" s="41"/>
      <c r="C117" s="42"/>
      <c r="D117" s="219" t="s">
        <v>127</v>
      </c>
      <c r="E117" s="42"/>
      <c r="F117" s="220" t="s">
        <v>276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127</v>
      </c>
      <c r="AU117" s="19" t="s">
        <v>82</v>
      </c>
    </row>
    <row r="118" s="13" customFormat="1">
      <c r="A118" s="13"/>
      <c r="B118" s="224"/>
      <c r="C118" s="225"/>
      <c r="D118" s="226" t="s">
        <v>129</v>
      </c>
      <c r="E118" s="227" t="s">
        <v>19</v>
      </c>
      <c r="F118" s="228" t="s">
        <v>272</v>
      </c>
      <c r="G118" s="225"/>
      <c r="H118" s="229">
        <v>39.200000000000003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129</v>
      </c>
      <c r="AU118" s="235" t="s">
        <v>82</v>
      </c>
      <c r="AV118" s="13" t="s">
        <v>82</v>
      </c>
      <c r="AW118" s="13" t="s">
        <v>33</v>
      </c>
      <c r="AX118" s="13" t="s">
        <v>80</v>
      </c>
      <c r="AY118" s="235" t="s">
        <v>118</v>
      </c>
    </row>
    <row r="119" s="2" customFormat="1" ht="16.5" customHeight="1">
      <c r="A119" s="40"/>
      <c r="B119" s="41"/>
      <c r="C119" s="262" t="s">
        <v>185</v>
      </c>
      <c r="D119" s="262" t="s">
        <v>256</v>
      </c>
      <c r="E119" s="263" t="s">
        <v>277</v>
      </c>
      <c r="F119" s="264" t="s">
        <v>278</v>
      </c>
      <c r="G119" s="265" t="s">
        <v>123</v>
      </c>
      <c r="H119" s="266">
        <v>40.375999999999998</v>
      </c>
      <c r="I119" s="267"/>
      <c r="J119" s="268">
        <f>ROUND(I119*H119,2)</f>
        <v>0</v>
      </c>
      <c r="K119" s="264" t="s">
        <v>124</v>
      </c>
      <c r="L119" s="269"/>
      <c r="M119" s="270" t="s">
        <v>19</v>
      </c>
      <c r="N119" s="271" t="s">
        <v>43</v>
      </c>
      <c r="O119" s="86"/>
      <c r="P119" s="215">
        <f>O119*H119</f>
        <v>0</v>
      </c>
      <c r="Q119" s="215">
        <v>0.087999999999999995</v>
      </c>
      <c r="R119" s="215">
        <f>Q119*H119</f>
        <v>3.5530879999999998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256</v>
      </c>
      <c r="AU119" s="217" t="s">
        <v>82</v>
      </c>
      <c r="AY119" s="19" t="s">
        <v>118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125</v>
      </c>
      <c r="BM119" s="217" t="s">
        <v>279</v>
      </c>
    </row>
    <row r="120" s="2" customFormat="1">
      <c r="A120" s="40"/>
      <c r="B120" s="41"/>
      <c r="C120" s="42"/>
      <c r="D120" s="226" t="s">
        <v>280</v>
      </c>
      <c r="E120" s="42"/>
      <c r="F120" s="272" t="s">
        <v>281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280</v>
      </c>
      <c r="AU120" s="19" t="s">
        <v>82</v>
      </c>
    </row>
    <row r="121" s="13" customFormat="1">
      <c r="A121" s="13"/>
      <c r="B121" s="224"/>
      <c r="C121" s="225"/>
      <c r="D121" s="226" t="s">
        <v>129</v>
      </c>
      <c r="E121" s="225"/>
      <c r="F121" s="228" t="s">
        <v>282</v>
      </c>
      <c r="G121" s="225"/>
      <c r="H121" s="229">
        <v>40.375999999999998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129</v>
      </c>
      <c r="AU121" s="235" t="s">
        <v>82</v>
      </c>
      <c r="AV121" s="13" t="s">
        <v>82</v>
      </c>
      <c r="AW121" s="13" t="s">
        <v>4</v>
      </c>
      <c r="AX121" s="13" t="s">
        <v>80</v>
      </c>
      <c r="AY121" s="235" t="s">
        <v>118</v>
      </c>
    </row>
    <row r="122" s="12" customFormat="1" ht="22.8" customHeight="1">
      <c r="A122" s="12"/>
      <c r="B122" s="190"/>
      <c r="C122" s="191"/>
      <c r="D122" s="192" t="s">
        <v>71</v>
      </c>
      <c r="E122" s="204" t="s">
        <v>165</v>
      </c>
      <c r="F122" s="204" t="s">
        <v>166</v>
      </c>
      <c r="G122" s="191"/>
      <c r="H122" s="191"/>
      <c r="I122" s="194"/>
      <c r="J122" s="205">
        <f>BK122</f>
        <v>0</v>
      </c>
      <c r="K122" s="191"/>
      <c r="L122" s="196"/>
      <c r="M122" s="197"/>
      <c r="N122" s="198"/>
      <c r="O122" s="198"/>
      <c r="P122" s="199">
        <f>SUM(P123:P127)</f>
        <v>0</v>
      </c>
      <c r="Q122" s="198"/>
      <c r="R122" s="199">
        <f>SUM(R123:R127)</f>
        <v>12.90465</v>
      </c>
      <c r="S122" s="198"/>
      <c r="T122" s="200">
        <f>SUM(T123:T127)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80</v>
      </c>
      <c r="AT122" s="202" t="s">
        <v>71</v>
      </c>
      <c r="AU122" s="202" t="s">
        <v>80</v>
      </c>
      <c r="AY122" s="201" t="s">
        <v>118</v>
      </c>
      <c r="BK122" s="203">
        <f>SUM(BK123:BK127)</f>
        <v>0</v>
      </c>
    </row>
    <row r="123" s="2" customFormat="1" ht="24.15" customHeight="1">
      <c r="A123" s="40"/>
      <c r="B123" s="41"/>
      <c r="C123" s="206" t="s">
        <v>8</v>
      </c>
      <c r="D123" s="206" t="s">
        <v>120</v>
      </c>
      <c r="E123" s="207" t="s">
        <v>283</v>
      </c>
      <c r="F123" s="208" t="s">
        <v>284</v>
      </c>
      <c r="G123" s="209" t="s">
        <v>169</v>
      </c>
      <c r="H123" s="210">
        <v>99</v>
      </c>
      <c r="I123" s="211"/>
      <c r="J123" s="212">
        <f>ROUND(I123*H123,2)</f>
        <v>0</v>
      </c>
      <c r="K123" s="208" t="s">
        <v>124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0.10095</v>
      </c>
      <c r="R123" s="215">
        <f>Q123*H123</f>
        <v>9.9940499999999997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125</v>
      </c>
      <c r="AT123" s="217" t="s">
        <v>120</v>
      </c>
      <c r="AU123" s="217" t="s">
        <v>82</v>
      </c>
      <c r="AY123" s="19" t="s">
        <v>118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125</v>
      </c>
      <c r="BM123" s="217" t="s">
        <v>285</v>
      </c>
    </row>
    <row r="124" s="2" customFormat="1">
      <c r="A124" s="40"/>
      <c r="B124" s="41"/>
      <c r="C124" s="42"/>
      <c r="D124" s="219" t="s">
        <v>127</v>
      </c>
      <c r="E124" s="42"/>
      <c r="F124" s="220" t="s">
        <v>286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127</v>
      </c>
      <c r="AU124" s="19" t="s">
        <v>82</v>
      </c>
    </row>
    <row r="125" s="13" customFormat="1">
      <c r="A125" s="13"/>
      <c r="B125" s="224"/>
      <c r="C125" s="225"/>
      <c r="D125" s="226" t="s">
        <v>129</v>
      </c>
      <c r="E125" s="227" t="s">
        <v>19</v>
      </c>
      <c r="F125" s="228" t="s">
        <v>287</v>
      </c>
      <c r="G125" s="225"/>
      <c r="H125" s="229">
        <v>99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129</v>
      </c>
      <c r="AU125" s="235" t="s">
        <v>82</v>
      </c>
      <c r="AV125" s="13" t="s">
        <v>82</v>
      </c>
      <c r="AW125" s="13" t="s">
        <v>33</v>
      </c>
      <c r="AX125" s="13" t="s">
        <v>80</v>
      </c>
      <c r="AY125" s="235" t="s">
        <v>118</v>
      </c>
    </row>
    <row r="126" s="2" customFormat="1" ht="16.5" customHeight="1">
      <c r="A126" s="40"/>
      <c r="B126" s="41"/>
      <c r="C126" s="262" t="s">
        <v>199</v>
      </c>
      <c r="D126" s="262" t="s">
        <v>256</v>
      </c>
      <c r="E126" s="263" t="s">
        <v>288</v>
      </c>
      <c r="F126" s="264" t="s">
        <v>289</v>
      </c>
      <c r="G126" s="265" t="s">
        <v>169</v>
      </c>
      <c r="H126" s="266">
        <v>103.95</v>
      </c>
      <c r="I126" s="267"/>
      <c r="J126" s="268">
        <f>ROUND(I126*H126,2)</f>
        <v>0</v>
      </c>
      <c r="K126" s="264" t="s">
        <v>124</v>
      </c>
      <c r="L126" s="269"/>
      <c r="M126" s="270" t="s">
        <v>19</v>
      </c>
      <c r="N126" s="271" t="s">
        <v>43</v>
      </c>
      <c r="O126" s="86"/>
      <c r="P126" s="215">
        <f>O126*H126</f>
        <v>0</v>
      </c>
      <c r="Q126" s="215">
        <v>0.028000000000000001</v>
      </c>
      <c r="R126" s="215">
        <f>Q126*H126</f>
        <v>2.9106000000000001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256</v>
      </c>
      <c r="AU126" s="217" t="s">
        <v>82</v>
      </c>
      <c r="AY126" s="19" t="s">
        <v>118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125</v>
      </c>
      <c r="BM126" s="217" t="s">
        <v>290</v>
      </c>
    </row>
    <row r="127" s="13" customFormat="1">
      <c r="A127" s="13"/>
      <c r="B127" s="224"/>
      <c r="C127" s="225"/>
      <c r="D127" s="226" t="s">
        <v>129</v>
      </c>
      <c r="E127" s="225"/>
      <c r="F127" s="228" t="s">
        <v>291</v>
      </c>
      <c r="G127" s="225"/>
      <c r="H127" s="229">
        <v>103.95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129</v>
      </c>
      <c r="AU127" s="235" t="s">
        <v>82</v>
      </c>
      <c r="AV127" s="13" t="s">
        <v>82</v>
      </c>
      <c r="AW127" s="13" t="s">
        <v>4</v>
      </c>
      <c r="AX127" s="13" t="s">
        <v>80</v>
      </c>
      <c r="AY127" s="235" t="s">
        <v>118</v>
      </c>
    </row>
    <row r="128" s="12" customFormat="1" ht="22.8" customHeight="1">
      <c r="A128" s="12"/>
      <c r="B128" s="190"/>
      <c r="C128" s="191"/>
      <c r="D128" s="192" t="s">
        <v>71</v>
      </c>
      <c r="E128" s="204" t="s">
        <v>292</v>
      </c>
      <c r="F128" s="204" t="s">
        <v>293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f>SUM(P129:P130)</f>
        <v>0</v>
      </c>
      <c r="Q128" s="198"/>
      <c r="R128" s="199">
        <f>SUM(R129:R130)</f>
        <v>0</v>
      </c>
      <c r="S128" s="198"/>
      <c r="T128" s="200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80</v>
      </c>
      <c r="AT128" s="202" t="s">
        <v>71</v>
      </c>
      <c r="AU128" s="202" t="s">
        <v>80</v>
      </c>
      <c r="AY128" s="201" t="s">
        <v>118</v>
      </c>
      <c r="BK128" s="203">
        <f>SUM(BK129:BK130)</f>
        <v>0</v>
      </c>
    </row>
    <row r="129" s="2" customFormat="1" ht="24.15" customHeight="1">
      <c r="A129" s="40"/>
      <c r="B129" s="41"/>
      <c r="C129" s="206" t="s">
        <v>206</v>
      </c>
      <c r="D129" s="206" t="s">
        <v>120</v>
      </c>
      <c r="E129" s="207" t="s">
        <v>294</v>
      </c>
      <c r="F129" s="208" t="s">
        <v>295</v>
      </c>
      <c r="G129" s="209" t="s">
        <v>182</v>
      </c>
      <c r="H129" s="210">
        <v>24.337</v>
      </c>
      <c r="I129" s="211"/>
      <c r="J129" s="212">
        <f>ROUND(I129*H129,2)</f>
        <v>0</v>
      </c>
      <c r="K129" s="208" t="s">
        <v>124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125</v>
      </c>
      <c r="AT129" s="217" t="s">
        <v>120</v>
      </c>
      <c r="AU129" s="217" t="s">
        <v>82</v>
      </c>
      <c r="AY129" s="19" t="s">
        <v>118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125</v>
      </c>
      <c r="BM129" s="217" t="s">
        <v>296</v>
      </c>
    </row>
    <row r="130" s="2" customFormat="1">
      <c r="A130" s="40"/>
      <c r="B130" s="41"/>
      <c r="C130" s="42"/>
      <c r="D130" s="219" t="s">
        <v>127</v>
      </c>
      <c r="E130" s="42"/>
      <c r="F130" s="220" t="s">
        <v>297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127</v>
      </c>
      <c r="AU130" s="19" t="s">
        <v>82</v>
      </c>
    </row>
    <row r="131" s="12" customFormat="1" ht="25.92" customHeight="1">
      <c r="A131" s="12"/>
      <c r="B131" s="190"/>
      <c r="C131" s="191"/>
      <c r="D131" s="192" t="s">
        <v>71</v>
      </c>
      <c r="E131" s="193" t="s">
        <v>212</v>
      </c>
      <c r="F131" s="193" t="s">
        <v>213</v>
      </c>
      <c r="G131" s="191"/>
      <c r="H131" s="191"/>
      <c r="I131" s="194"/>
      <c r="J131" s="195">
        <f>BK131</f>
        <v>0</v>
      </c>
      <c r="K131" s="191"/>
      <c r="L131" s="196"/>
      <c r="M131" s="197"/>
      <c r="N131" s="198"/>
      <c r="O131" s="198"/>
      <c r="P131" s="199">
        <f>P132</f>
        <v>0</v>
      </c>
      <c r="Q131" s="198"/>
      <c r="R131" s="199">
        <f>R132</f>
        <v>0</v>
      </c>
      <c r="S131" s="198"/>
      <c r="T131" s="20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1" t="s">
        <v>137</v>
      </c>
      <c r="AT131" s="202" t="s">
        <v>71</v>
      </c>
      <c r="AU131" s="202" t="s">
        <v>72</v>
      </c>
      <c r="AY131" s="201" t="s">
        <v>118</v>
      </c>
      <c r="BK131" s="203">
        <f>BK132</f>
        <v>0</v>
      </c>
    </row>
    <row r="132" s="2" customFormat="1" ht="16.5" customHeight="1">
      <c r="A132" s="40"/>
      <c r="B132" s="41"/>
      <c r="C132" s="206" t="s">
        <v>214</v>
      </c>
      <c r="D132" s="206" t="s">
        <v>120</v>
      </c>
      <c r="E132" s="207" t="s">
        <v>215</v>
      </c>
      <c r="F132" s="208" t="s">
        <v>213</v>
      </c>
      <c r="G132" s="209" t="s">
        <v>216</v>
      </c>
      <c r="H132" s="247"/>
      <c r="I132" s="211"/>
      <c r="J132" s="212">
        <f>ROUND(I132*H132,2)</f>
        <v>0</v>
      </c>
      <c r="K132" s="208" t="s">
        <v>19</v>
      </c>
      <c r="L132" s="46"/>
      <c r="M132" s="273" t="s">
        <v>19</v>
      </c>
      <c r="N132" s="274" t="s">
        <v>43</v>
      </c>
      <c r="O132" s="250"/>
      <c r="P132" s="275">
        <f>O132*H132</f>
        <v>0</v>
      </c>
      <c r="Q132" s="275">
        <v>0</v>
      </c>
      <c r="R132" s="275">
        <f>Q132*H132</f>
        <v>0</v>
      </c>
      <c r="S132" s="275">
        <v>0</v>
      </c>
      <c r="T132" s="27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125</v>
      </c>
      <c r="AT132" s="217" t="s">
        <v>120</v>
      </c>
      <c r="AU132" s="217" t="s">
        <v>80</v>
      </c>
      <c r="AY132" s="19" t="s">
        <v>118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125</v>
      </c>
      <c r="BM132" s="217" t="s">
        <v>298</v>
      </c>
    </row>
    <row r="133" s="2" customFormat="1" ht="6.96" customHeight="1">
      <c r="A133" s="40"/>
      <c r="B133" s="61"/>
      <c r="C133" s="62"/>
      <c r="D133" s="62"/>
      <c r="E133" s="62"/>
      <c r="F133" s="62"/>
      <c r="G133" s="62"/>
      <c r="H133" s="62"/>
      <c r="I133" s="62"/>
      <c r="J133" s="62"/>
      <c r="K133" s="62"/>
      <c r="L133" s="46"/>
      <c r="M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</sheetData>
  <sheetProtection sheet="1" autoFilter="0" formatColumns="0" formatRows="0" objects="1" scenarios="1" spinCount="100000" saltValue="/LGHq4TnsVpNG63h4RfxUsmKWB1seticAR12OC1d+1hEwJawKlJiJ++b3B9vGiz/oJE+U2pZqODQVsWQcYNOeA==" hashValue="zZCXGPMqDO3afqOq2dxxl2/H0deQG41R27BmZMROc61xhoIkM9fXvvpTfSf+3BGp3pqnxmZc4nhdw81k9h9nMQ==" algorithmName="SHA-512" password="80EB"/>
  <autoFilter ref="C84:K13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22251101"/>
    <hyperlink ref="F92" r:id="rId2" display="https://podminky.urs.cz/item/CS_URS_2025_01/162751117"/>
    <hyperlink ref="F94" r:id="rId3" display="https://podminky.urs.cz/item/CS_URS_2025_01/171251201"/>
    <hyperlink ref="F96" r:id="rId4" display="https://podminky.urs.cz/item/CS_URS_2025_01/171201221"/>
    <hyperlink ref="F99" r:id="rId5" display="https://podminky.urs.cz/item/CS_URS_2025_01/181951112"/>
    <hyperlink ref="F102" r:id="rId6" display="https://podminky.urs.cz/item/CS_URS_2025_01/174151101"/>
    <hyperlink ref="F109" r:id="rId7" display="https://podminky.urs.cz/item/CS_URS_2025_01/564710101"/>
    <hyperlink ref="F113" r:id="rId8" display="https://podminky.urs.cz/item/CS_URS_2025_01/564750101"/>
    <hyperlink ref="F117" r:id="rId9" display="https://podminky.urs.cz/item/CS_URS_2025_01/596811220"/>
    <hyperlink ref="F124" r:id="rId10" display="https://podminky.urs.cz/item/CS_URS_2025_01/916331112"/>
    <hyperlink ref="F130" r:id="rId11" display="https://podminky.urs.cz/item/CS_URS_2025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299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300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301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302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303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304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305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306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307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308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309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79</v>
      </c>
      <c r="F18" s="288" t="s">
        <v>310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311</v>
      </c>
      <c r="F19" s="288" t="s">
        <v>312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313</v>
      </c>
      <c r="F20" s="288" t="s">
        <v>314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315</v>
      </c>
      <c r="F21" s="288" t="s">
        <v>316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317</v>
      </c>
      <c r="F22" s="288" t="s">
        <v>318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319</v>
      </c>
      <c r="F23" s="288" t="s">
        <v>320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321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322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323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324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325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326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327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328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329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104</v>
      </c>
      <c r="F36" s="288"/>
      <c r="G36" s="288" t="s">
        <v>330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331</v>
      </c>
      <c r="F37" s="288"/>
      <c r="G37" s="288" t="s">
        <v>332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53</v>
      </c>
      <c r="F38" s="288"/>
      <c r="G38" s="288" t="s">
        <v>333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54</v>
      </c>
      <c r="F39" s="288"/>
      <c r="G39" s="288" t="s">
        <v>334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105</v>
      </c>
      <c r="F40" s="288"/>
      <c r="G40" s="288" t="s">
        <v>335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106</v>
      </c>
      <c r="F41" s="288"/>
      <c r="G41" s="288" t="s">
        <v>336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337</v>
      </c>
      <c r="F42" s="288"/>
      <c r="G42" s="288" t="s">
        <v>338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339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340</v>
      </c>
      <c r="F44" s="288"/>
      <c r="G44" s="288" t="s">
        <v>341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108</v>
      </c>
      <c r="F45" s="288"/>
      <c r="G45" s="288" t="s">
        <v>342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343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344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345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346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347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348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349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350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351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352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353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354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355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356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357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358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359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360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361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362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363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364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365</v>
      </c>
      <c r="D76" s="306"/>
      <c r="E76" s="306"/>
      <c r="F76" s="306" t="s">
        <v>366</v>
      </c>
      <c r="G76" s="307"/>
      <c r="H76" s="306" t="s">
        <v>54</v>
      </c>
      <c r="I76" s="306" t="s">
        <v>57</v>
      </c>
      <c r="J76" s="306" t="s">
        <v>367</v>
      </c>
      <c r="K76" s="305"/>
    </row>
    <row r="77" s="1" customFormat="1" ht="17.25" customHeight="1">
      <c r="B77" s="303"/>
      <c r="C77" s="308" t="s">
        <v>368</v>
      </c>
      <c r="D77" s="308"/>
      <c r="E77" s="308"/>
      <c r="F77" s="309" t="s">
        <v>369</v>
      </c>
      <c r="G77" s="310"/>
      <c r="H77" s="308"/>
      <c r="I77" s="308"/>
      <c r="J77" s="308" t="s">
        <v>370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53</v>
      </c>
      <c r="D79" s="313"/>
      <c r="E79" s="313"/>
      <c r="F79" s="314" t="s">
        <v>371</v>
      </c>
      <c r="G79" s="315"/>
      <c r="H79" s="291" t="s">
        <v>372</v>
      </c>
      <c r="I79" s="291" t="s">
        <v>373</v>
      </c>
      <c r="J79" s="291">
        <v>20</v>
      </c>
      <c r="K79" s="305"/>
    </row>
    <row r="80" s="1" customFormat="1" ht="15" customHeight="1">
      <c r="B80" s="303"/>
      <c r="C80" s="291" t="s">
        <v>374</v>
      </c>
      <c r="D80" s="291"/>
      <c r="E80" s="291"/>
      <c r="F80" s="314" t="s">
        <v>371</v>
      </c>
      <c r="G80" s="315"/>
      <c r="H80" s="291" t="s">
        <v>375</v>
      </c>
      <c r="I80" s="291" t="s">
        <v>373</v>
      </c>
      <c r="J80" s="291">
        <v>120</v>
      </c>
      <c r="K80" s="305"/>
    </row>
    <row r="81" s="1" customFormat="1" ht="15" customHeight="1">
      <c r="B81" s="316"/>
      <c r="C81" s="291" t="s">
        <v>376</v>
      </c>
      <c r="D81" s="291"/>
      <c r="E81" s="291"/>
      <c r="F81" s="314" t="s">
        <v>377</v>
      </c>
      <c r="G81" s="315"/>
      <c r="H81" s="291" t="s">
        <v>378</v>
      </c>
      <c r="I81" s="291" t="s">
        <v>373</v>
      </c>
      <c r="J81" s="291">
        <v>50</v>
      </c>
      <c r="K81" s="305"/>
    </row>
    <row r="82" s="1" customFormat="1" ht="15" customHeight="1">
      <c r="B82" s="316"/>
      <c r="C82" s="291" t="s">
        <v>379</v>
      </c>
      <c r="D82" s="291"/>
      <c r="E82" s="291"/>
      <c r="F82" s="314" t="s">
        <v>371</v>
      </c>
      <c r="G82" s="315"/>
      <c r="H82" s="291" t="s">
        <v>380</v>
      </c>
      <c r="I82" s="291" t="s">
        <v>381</v>
      </c>
      <c r="J82" s="291"/>
      <c r="K82" s="305"/>
    </row>
    <row r="83" s="1" customFormat="1" ht="15" customHeight="1">
      <c r="B83" s="316"/>
      <c r="C83" s="317" t="s">
        <v>382</v>
      </c>
      <c r="D83" s="317"/>
      <c r="E83" s="317"/>
      <c r="F83" s="318" t="s">
        <v>377</v>
      </c>
      <c r="G83" s="317"/>
      <c r="H83" s="317" t="s">
        <v>383</v>
      </c>
      <c r="I83" s="317" t="s">
        <v>373</v>
      </c>
      <c r="J83" s="317">
        <v>15</v>
      </c>
      <c r="K83" s="305"/>
    </row>
    <row r="84" s="1" customFormat="1" ht="15" customHeight="1">
      <c r="B84" s="316"/>
      <c r="C84" s="317" t="s">
        <v>384</v>
      </c>
      <c r="D84" s="317"/>
      <c r="E84" s="317"/>
      <c r="F84" s="318" t="s">
        <v>377</v>
      </c>
      <c r="G84" s="317"/>
      <c r="H84" s="317" t="s">
        <v>385</v>
      </c>
      <c r="I84" s="317" t="s">
        <v>373</v>
      </c>
      <c r="J84" s="317">
        <v>15</v>
      </c>
      <c r="K84" s="305"/>
    </row>
    <row r="85" s="1" customFormat="1" ht="15" customHeight="1">
      <c r="B85" s="316"/>
      <c r="C85" s="317" t="s">
        <v>386</v>
      </c>
      <c r="D85" s="317"/>
      <c r="E85" s="317"/>
      <c r="F85" s="318" t="s">
        <v>377</v>
      </c>
      <c r="G85" s="317"/>
      <c r="H85" s="317" t="s">
        <v>387</v>
      </c>
      <c r="I85" s="317" t="s">
        <v>373</v>
      </c>
      <c r="J85" s="317">
        <v>20</v>
      </c>
      <c r="K85" s="305"/>
    </row>
    <row r="86" s="1" customFormat="1" ht="15" customHeight="1">
      <c r="B86" s="316"/>
      <c r="C86" s="317" t="s">
        <v>388</v>
      </c>
      <c r="D86" s="317"/>
      <c r="E86" s="317"/>
      <c r="F86" s="318" t="s">
        <v>377</v>
      </c>
      <c r="G86" s="317"/>
      <c r="H86" s="317" t="s">
        <v>389</v>
      </c>
      <c r="I86" s="317" t="s">
        <v>373</v>
      </c>
      <c r="J86" s="317">
        <v>20</v>
      </c>
      <c r="K86" s="305"/>
    </row>
    <row r="87" s="1" customFormat="1" ht="15" customHeight="1">
      <c r="B87" s="316"/>
      <c r="C87" s="291" t="s">
        <v>390</v>
      </c>
      <c r="D87" s="291"/>
      <c r="E87" s="291"/>
      <c r="F87" s="314" t="s">
        <v>377</v>
      </c>
      <c r="G87" s="315"/>
      <c r="H87" s="291" t="s">
        <v>391</v>
      </c>
      <c r="I87" s="291" t="s">
        <v>373</v>
      </c>
      <c r="J87" s="291">
        <v>50</v>
      </c>
      <c r="K87" s="305"/>
    </row>
    <row r="88" s="1" customFormat="1" ht="15" customHeight="1">
      <c r="B88" s="316"/>
      <c r="C88" s="291" t="s">
        <v>392</v>
      </c>
      <c r="D88" s="291"/>
      <c r="E88" s="291"/>
      <c r="F88" s="314" t="s">
        <v>377</v>
      </c>
      <c r="G88" s="315"/>
      <c r="H88" s="291" t="s">
        <v>393</v>
      </c>
      <c r="I88" s="291" t="s">
        <v>373</v>
      </c>
      <c r="J88" s="291">
        <v>20</v>
      </c>
      <c r="K88" s="305"/>
    </row>
    <row r="89" s="1" customFormat="1" ht="15" customHeight="1">
      <c r="B89" s="316"/>
      <c r="C89" s="291" t="s">
        <v>394</v>
      </c>
      <c r="D89" s="291"/>
      <c r="E89" s="291"/>
      <c r="F89" s="314" t="s">
        <v>377</v>
      </c>
      <c r="G89" s="315"/>
      <c r="H89" s="291" t="s">
        <v>395</v>
      </c>
      <c r="I89" s="291" t="s">
        <v>373</v>
      </c>
      <c r="J89" s="291">
        <v>20</v>
      </c>
      <c r="K89" s="305"/>
    </row>
    <row r="90" s="1" customFormat="1" ht="15" customHeight="1">
      <c r="B90" s="316"/>
      <c r="C90" s="291" t="s">
        <v>396</v>
      </c>
      <c r="D90" s="291"/>
      <c r="E90" s="291"/>
      <c r="F90" s="314" t="s">
        <v>377</v>
      </c>
      <c r="G90" s="315"/>
      <c r="H90" s="291" t="s">
        <v>397</v>
      </c>
      <c r="I90" s="291" t="s">
        <v>373</v>
      </c>
      <c r="J90" s="291">
        <v>50</v>
      </c>
      <c r="K90" s="305"/>
    </row>
    <row r="91" s="1" customFormat="1" ht="15" customHeight="1">
      <c r="B91" s="316"/>
      <c r="C91" s="291" t="s">
        <v>398</v>
      </c>
      <c r="D91" s="291"/>
      <c r="E91" s="291"/>
      <c r="F91" s="314" t="s">
        <v>377</v>
      </c>
      <c r="G91" s="315"/>
      <c r="H91" s="291" t="s">
        <v>398</v>
      </c>
      <c r="I91" s="291" t="s">
        <v>373</v>
      </c>
      <c r="J91" s="291">
        <v>50</v>
      </c>
      <c r="K91" s="305"/>
    </row>
    <row r="92" s="1" customFormat="1" ht="15" customHeight="1">
      <c r="B92" s="316"/>
      <c r="C92" s="291" t="s">
        <v>399</v>
      </c>
      <c r="D92" s="291"/>
      <c r="E92" s="291"/>
      <c r="F92" s="314" t="s">
        <v>377</v>
      </c>
      <c r="G92" s="315"/>
      <c r="H92" s="291" t="s">
        <v>400</v>
      </c>
      <c r="I92" s="291" t="s">
        <v>373</v>
      </c>
      <c r="J92" s="291">
        <v>255</v>
      </c>
      <c r="K92" s="305"/>
    </row>
    <row r="93" s="1" customFormat="1" ht="15" customHeight="1">
      <c r="B93" s="316"/>
      <c r="C93" s="291" t="s">
        <v>401</v>
      </c>
      <c r="D93" s="291"/>
      <c r="E93" s="291"/>
      <c r="F93" s="314" t="s">
        <v>371</v>
      </c>
      <c r="G93" s="315"/>
      <c r="H93" s="291" t="s">
        <v>402</v>
      </c>
      <c r="I93" s="291" t="s">
        <v>403</v>
      </c>
      <c r="J93" s="291"/>
      <c r="K93" s="305"/>
    </row>
    <row r="94" s="1" customFormat="1" ht="15" customHeight="1">
      <c r="B94" s="316"/>
      <c r="C94" s="291" t="s">
        <v>404</v>
      </c>
      <c r="D94" s="291"/>
      <c r="E94" s="291"/>
      <c r="F94" s="314" t="s">
        <v>371</v>
      </c>
      <c r="G94" s="315"/>
      <c r="H94" s="291" t="s">
        <v>405</v>
      </c>
      <c r="I94" s="291" t="s">
        <v>406</v>
      </c>
      <c r="J94" s="291"/>
      <c r="K94" s="305"/>
    </row>
    <row r="95" s="1" customFormat="1" ht="15" customHeight="1">
      <c r="B95" s="316"/>
      <c r="C95" s="291" t="s">
        <v>407</v>
      </c>
      <c r="D95" s="291"/>
      <c r="E95" s="291"/>
      <c r="F95" s="314" t="s">
        <v>371</v>
      </c>
      <c r="G95" s="315"/>
      <c r="H95" s="291" t="s">
        <v>407</v>
      </c>
      <c r="I95" s="291" t="s">
        <v>406</v>
      </c>
      <c r="J95" s="291"/>
      <c r="K95" s="305"/>
    </row>
    <row r="96" s="1" customFormat="1" ht="15" customHeight="1">
      <c r="B96" s="316"/>
      <c r="C96" s="291" t="s">
        <v>38</v>
      </c>
      <c r="D96" s="291"/>
      <c r="E96" s="291"/>
      <c r="F96" s="314" t="s">
        <v>371</v>
      </c>
      <c r="G96" s="315"/>
      <c r="H96" s="291" t="s">
        <v>408</v>
      </c>
      <c r="I96" s="291" t="s">
        <v>406</v>
      </c>
      <c r="J96" s="291"/>
      <c r="K96" s="305"/>
    </row>
    <row r="97" s="1" customFormat="1" ht="15" customHeight="1">
      <c r="B97" s="316"/>
      <c r="C97" s="291" t="s">
        <v>48</v>
      </c>
      <c r="D97" s="291"/>
      <c r="E97" s="291"/>
      <c r="F97" s="314" t="s">
        <v>371</v>
      </c>
      <c r="G97" s="315"/>
      <c r="H97" s="291" t="s">
        <v>409</v>
      </c>
      <c r="I97" s="291" t="s">
        <v>406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410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365</v>
      </c>
      <c r="D103" s="306"/>
      <c r="E103" s="306"/>
      <c r="F103" s="306" t="s">
        <v>366</v>
      </c>
      <c r="G103" s="307"/>
      <c r="H103" s="306" t="s">
        <v>54</v>
      </c>
      <c r="I103" s="306" t="s">
        <v>57</v>
      </c>
      <c r="J103" s="306" t="s">
        <v>367</v>
      </c>
      <c r="K103" s="305"/>
    </row>
    <row r="104" s="1" customFormat="1" ht="17.25" customHeight="1">
      <c r="B104" s="303"/>
      <c r="C104" s="308" t="s">
        <v>368</v>
      </c>
      <c r="D104" s="308"/>
      <c r="E104" s="308"/>
      <c r="F104" s="309" t="s">
        <v>369</v>
      </c>
      <c r="G104" s="310"/>
      <c r="H104" s="308"/>
      <c r="I104" s="308"/>
      <c r="J104" s="308" t="s">
        <v>370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53</v>
      </c>
      <c r="D106" s="313"/>
      <c r="E106" s="313"/>
      <c r="F106" s="314" t="s">
        <v>371</v>
      </c>
      <c r="G106" s="291"/>
      <c r="H106" s="291" t="s">
        <v>411</v>
      </c>
      <c r="I106" s="291" t="s">
        <v>373</v>
      </c>
      <c r="J106" s="291">
        <v>20</v>
      </c>
      <c r="K106" s="305"/>
    </row>
    <row r="107" s="1" customFormat="1" ht="15" customHeight="1">
      <c r="B107" s="303"/>
      <c r="C107" s="291" t="s">
        <v>374</v>
      </c>
      <c r="D107" s="291"/>
      <c r="E107" s="291"/>
      <c r="F107" s="314" t="s">
        <v>371</v>
      </c>
      <c r="G107" s="291"/>
      <c r="H107" s="291" t="s">
        <v>411</v>
      </c>
      <c r="I107" s="291" t="s">
        <v>373</v>
      </c>
      <c r="J107" s="291">
        <v>120</v>
      </c>
      <c r="K107" s="305"/>
    </row>
    <row r="108" s="1" customFormat="1" ht="15" customHeight="1">
      <c r="B108" s="316"/>
      <c r="C108" s="291" t="s">
        <v>376</v>
      </c>
      <c r="D108" s="291"/>
      <c r="E108" s="291"/>
      <c r="F108" s="314" t="s">
        <v>377</v>
      </c>
      <c r="G108" s="291"/>
      <c r="H108" s="291" t="s">
        <v>411</v>
      </c>
      <c r="I108" s="291" t="s">
        <v>373</v>
      </c>
      <c r="J108" s="291">
        <v>50</v>
      </c>
      <c r="K108" s="305"/>
    </row>
    <row r="109" s="1" customFormat="1" ht="15" customHeight="1">
      <c r="B109" s="316"/>
      <c r="C109" s="291" t="s">
        <v>379</v>
      </c>
      <c r="D109" s="291"/>
      <c r="E109" s="291"/>
      <c r="F109" s="314" t="s">
        <v>371</v>
      </c>
      <c r="G109" s="291"/>
      <c r="H109" s="291" t="s">
        <v>411</v>
      </c>
      <c r="I109" s="291" t="s">
        <v>381</v>
      </c>
      <c r="J109" s="291"/>
      <c r="K109" s="305"/>
    </row>
    <row r="110" s="1" customFormat="1" ht="15" customHeight="1">
      <c r="B110" s="316"/>
      <c r="C110" s="291" t="s">
        <v>390</v>
      </c>
      <c r="D110" s="291"/>
      <c r="E110" s="291"/>
      <c r="F110" s="314" t="s">
        <v>377</v>
      </c>
      <c r="G110" s="291"/>
      <c r="H110" s="291" t="s">
        <v>411</v>
      </c>
      <c r="I110" s="291" t="s">
        <v>373</v>
      </c>
      <c r="J110" s="291">
        <v>50</v>
      </c>
      <c r="K110" s="305"/>
    </row>
    <row r="111" s="1" customFormat="1" ht="15" customHeight="1">
      <c r="B111" s="316"/>
      <c r="C111" s="291" t="s">
        <v>398</v>
      </c>
      <c r="D111" s="291"/>
      <c r="E111" s="291"/>
      <c r="F111" s="314" t="s">
        <v>377</v>
      </c>
      <c r="G111" s="291"/>
      <c r="H111" s="291" t="s">
        <v>411</v>
      </c>
      <c r="I111" s="291" t="s">
        <v>373</v>
      </c>
      <c r="J111" s="291">
        <v>50</v>
      </c>
      <c r="K111" s="305"/>
    </row>
    <row r="112" s="1" customFormat="1" ht="15" customHeight="1">
      <c r="B112" s="316"/>
      <c r="C112" s="291" t="s">
        <v>396</v>
      </c>
      <c r="D112" s="291"/>
      <c r="E112" s="291"/>
      <c r="F112" s="314" t="s">
        <v>377</v>
      </c>
      <c r="G112" s="291"/>
      <c r="H112" s="291" t="s">
        <v>411</v>
      </c>
      <c r="I112" s="291" t="s">
        <v>373</v>
      </c>
      <c r="J112" s="291">
        <v>50</v>
      </c>
      <c r="K112" s="305"/>
    </row>
    <row r="113" s="1" customFormat="1" ht="15" customHeight="1">
      <c r="B113" s="316"/>
      <c r="C113" s="291" t="s">
        <v>53</v>
      </c>
      <c r="D113" s="291"/>
      <c r="E113" s="291"/>
      <c r="F113" s="314" t="s">
        <v>371</v>
      </c>
      <c r="G113" s="291"/>
      <c r="H113" s="291" t="s">
        <v>412</v>
      </c>
      <c r="I113" s="291" t="s">
        <v>373</v>
      </c>
      <c r="J113" s="291">
        <v>20</v>
      </c>
      <c r="K113" s="305"/>
    </row>
    <row r="114" s="1" customFormat="1" ht="15" customHeight="1">
      <c r="B114" s="316"/>
      <c r="C114" s="291" t="s">
        <v>413</v>
      </c>
      <c r="D114" s="291"/>
      <c r="E114" s="291"/>
      <c r="F114" s="314" t="s">
        <v>371</v>
      </c>
      <c r="G114" s="291"/>
      <c r="H114" s="291" t="s">
        <v>414</v>
      </c>
      <c r="I114" s="291" t="s">
        <v>373</v>
      </c>
      <c r="J114" s="291">
        <v>120</v>
      </c>
      <c r="K114" s="305"/>
    </row>
    <row r="115" s="1" customFormat="1" ht="15" customHeight="1">
      <c r="B115" s="316"/>
      <c r="C115" s="291" t="s">
        <v>38</v>
      </c>
      <c r="D115" s="291"/>
      <c r="E115" s="291"/>
      <c r="F115" s="314" t="s">
        <v>371</v>
      </c>
      <c r="G115" s="291"/>
      <c r="H115" s="291" t="s">
        <v>415</v>
      </c>
      <c r="I115" s="291" t="s">
        <v>406</v>
      </c>
      <c r="J115" s="291"/>
      <c r="K115" s="305"/>
    </row>
    <row r="116" s="1" customFormat="1" ht="15" customHeight="1">
      <c r="B116" s="316"/>
      <c r="C116" s="291" t="s">
        <v>48</v>
      </c>
      <c r="D116" s="291"/>
      <c r="E116" s="291"/>
      <c r="F116" s="314" t="s">
        <v>371</v>
      </c>
      <c r="G116" s="291"/>
      <c r="H116" s="291" t="s">
        <v>416</v>
      </c>
      <c r="I116" s="291" t="s">
        <v>406</v>
      </c>
      <c r="J116" s="291"/>
      <c r="K116" s="305"/>
    </row>
    <row r="117" s="1" customFormat="1" ht="15" customHeight="1">
      <c r="B117" s="316"/>
      <c r="C117" s="291" t="s">
        <v>57</v>
      </c>
      <c r="D117" s="291"/>
      <c r="E117" s="291"/>
      <c r="F117" s="314" t="s">
        <v>371</v>
      </c>
      <c r="G117" s="291"/>
      <c r="H117" s="291" t="s">
        <v>417</v>
      </c>
      <c r="I117" s="291" t="s">
        <v>418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419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365</v>
      </c>
      <c r="D123" s="306"/>
      <c r="E123" s="306"/>
      <c r="F123" s="306" t="s">
        <v>366</v>
      </c>
      <c r="G123" s="307"/>
      <c r="H123" s="306" t="s">
        <v>54</v>
      </c>
      <c r="I123" s="306" t="s">
        <v>57</v>
      </c>
      <c r="J123" s="306" t="s">
        <v>367</v>
      </c>
      <c r="K123" s="335"/>
    </row>
    <row r="124" s="1" customFormat="1" ht="17.25" customHeight="1">
      <c r="B124" s="334"/>
      <c r="C124" s="308" t="s">
        <v>368</v>
      </c>
      <c r="D124" s="308"/>
      <c r="E124" s="308"/>
      <c r="F124" s="309" t="s">
        <v>369</v>
      </c>
      <c r="G124" s="310"/>
      <c r="H124" s="308"/>
      <c r="I124" s="308"/>
      <c r="J124" s="308" t="s">
        <v>370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374</v>
      </c>
      <c r="D126" s="313"/>
      <c r="E126" s="313"/>
      <c r="F126" s="314" t="s">
        <v>371</v>
      </c>
      <c r="G126" s="291"/>
      <c r="H126" s="291" t="s">
        <v>411</v>
      </c>
      <c r="I126" s="291" t="s">
        <v>373</v>
      </c>
      <c r="J126" s="291">
        <v>120</v>
      </c>
      <c r="K126" s="339"/>
    </row>
    <row r="127" s="1" customFormat="1" ht="15" customHeight="1">
      <c r="B127" s="336"/>
      <c r="C127" s="291" t="s">
        <v>420</v>
      </c>
      <c r="D127" s="291"/>
      <c r="E127" s="291"/>
      <c r="F127" s="314" t="s">
        <v>371</v>
      </c>
      <c r="G127" s="291"/>
      <c r="H127" s="291" t="s">
        <v>421</v>
      </c>
      <c r="I127" s="291" t="s">
        <v>373</v>
      </c>
      <c r="J127" s="291" t="s">
        <v>422</v>
      </c>
      <c r="K127" s="339"/>
    </row>
    <row r="128" s="1" customFormat="1" ht="15" customHeight="1">
      <c r="B128" s="336"/>
      <c r="C128" s="291" t="s">
        <v>319</v>
      </c>
      <c r="D128" s="291"/>
      <c r="E128" s="291"/>
      <c r="F128" s="314" t="s">
        <v>371</v>
      </c>
      <c r="G128" s="291"/>
      <c r="H128" s="291" t="s">
        <v>423</v>
      </c>
      <c r="I128" s="291" t="s">
        <v>373</v>
      </c>
      <c r="J128" s="291" t="s">
        <v>422</v>
      </c>
      <c r="K128" s="339"/>
    </row>
    <row r="129" s="1" customFormat="1" ht="15" customHeight="1">
      <c r="B129" s="336"/>
      <c r="C129" s="291" t="s">
        <v>382</v>
      </c>
      <c r="D129" s="291"/>
      <c r="E129" s="291"/>
      <c r="F129" s="314" t="s">
        <v>377</v>
      </c>
      <c r="G129" s="291"/>
      <c r="H129" s="291" t="s">
        <v>383</v>
      </c>
      <c r="I129" s="291" t="s">
        <v>373</v>
      </c>
      <c r="J129" s="291">
        <v>15</v>
      </c>
      <c r="K129" s="339"/>
    </row>
    <row r="130" s="1" customFormat="1" ht="15" customHeight="1">
      <c r="B130" s="336"/>
      <c r="C130" s="317" t="s">
        <v>384</v>
      </c>
      <c r="D130" s="317"/>
      <c r="E130" s="317"/>
      <c r="F130" s="318" t="s">
        <v>377</v>
      </c>
      <c r="G130" s="317"/>
      <c r="H130" s="317" t="s">
        <v>385</v>
      </c>
      <c r="I130" s="317" t="s">
        <v>373</v>
      </c>
      <c r="J130" s="317">
        <v>15</v>
      </c>
      <c r="K130" s="339"/>
    </row>
    <row r="131" s="1" customFormat="1" ht="15" customHeight="1">
      <c r="B131" s="336"/>
      <c r="C131" s="317" t="s">
        <v>386</v>
      </c>
      <c r="D131" s="317"/>
      <c r="E131" s="317"/>
      <c r="F131" s="318" t="s">
        <v>377</v>
      </c>
      <c r="G131" s="317"/>
      <c r="H131" s="317" t="s">
        <v>387</v>
      </c>
      <c r="I131" s="317" t="s">
        <v>373</v>
      </c>
      <c r="J131" s="317">
        <v>20</v>
      </c>
      <c r="K131" s="339"/>
    </row>
    <row r="132" s="1" customFormat="1" ht="15" customHeight="1">
      <c r="B132" s="336"/>
      <c r="C132" s="317" t="s">
        <v>388</v>
      </c>
      <c r="D132" s="317"/>
      <c r="E132" s="317"/>
      <c r="F132" s="318" t="s">
        <v>377</v>
      </c>
      <c r="G132" s="317"/>
      <c r="H132" s="317" t="s">
        <v>389</v>
      </c>
      <c r="I132" s="317" t="s">
        <v>373</v>
      </c>
      <c r="J132" s="317">
        <v>20</v>
      </c>
      <c r="K132" s="339"/>
    </row>
    <row r="133" s="1" customFormat="1" ht="15" customHeight="1">
      <c r="B133" s="336"/>
      <c r="C133" s="291" t="s">
        <v>376</v>
      </c>
      <c r="D133" s="291"/>
      <c r="E133" s="291"/>
      <c r="F133" s="314" t="s">
        <v>377</v>
      </c>
      <c r="G133" s="291"/>
      <c r="H133" s="291" t="s">
        <v>411</v>
      </c>
      <c r="I133" s="291" t="s">
        <v>373</v>
      </c>
      <c r="J133" s="291">
        <v>50</v>
      </c>
      <c r="K133" s="339"/>
    </row>
    <row r="134" s="1" customFormat="1" ht="15" customHeight="1">
      <c r="B134" s="336"/>
      <c r="C134" s="291" t="s">
        <v>390</v>
      </c>
      <c r="D134" s="291"/>
      <c r="E134" s="291"/>
      <c r="F134" s="314" t="s">
        <v>377</v>
      </c>
      <c r="G134" s="291"/>
      <c r="H134" s="291" t="s">
        <v>411</v>
      </c>
      <c r="I134" s="291" t="s">
        <v>373</v>
      </c>
      <c r="J134" s="291">
        <v>50</v>
      </c>
      <c r="K134" s="339"/>
    </row>
    <row r="135" s="1" customFormat="1" ht="15" customHeight="1">
      <c r="B135" s="336"/>
      <c r="C135" s="291" t="s">
        <v>396</v>
      </c>
      <c r="D135" s="291"/>
      <c r="E135" s="291"/>
      <c r="F135" s="314" t="s">
        <v>377</v>
      </c>
      <c r="G135" s="291"/>
      <c r="H135" s="291" t="s">
        <v>411</v>
      </c>
      <c r="I135" s="291" t="s">
        <v>373</v>
      </c>
      <c r="J135" s="291">
        <v>50</v>
      </c>
      <c r="K135" s="339"/>
    </row>
    <row r="136" s="1" customFormat="1" ht="15" customHeight="1">
      <c r="B136" s="336"/>
      <c r="C136" s="291" t="s">
        <v>398</v>
      </c>
      <c r="D136" s="291"/>
      <c r="E136" s="291"/>
      <c r="F136" s="314" t="s">
        <v>377</v>
      </c>
      <c r="G136" s="291"/>
      <c r="H136" s="291" t="s">
        <v>411</v>
      </c>
      <c r="I136" s="291" t="s">
        <v>373</v>
      </c>
      <c r="J136" s="291">
        <v>50</v>
      </c>
      <c r="K136" s="339"/>
    </row>
    <row r="137" s="1" customFormat="1" ht="15" customHeight="1">
      <c r="B137" s="336"/>
      <c r="C137" s="291" t="s">
        <v>399</v>
      </c>
      <c r="D137" s="291"/>
      <c r="E137" s="291"/>
      <c r="F137" s="314" t="s">
        <v>377</v>
      </c>
      <c r="G137" s="291"/>
      <c r="H137" s="291" t="s">
        <v>424</v>
      </c>
      <c r="I137" s="291" t="s">
        <v>373</v>
      </c>
      <c r="J137" s="291">
        <v>255</v>
      </c>
      <c r="K137" s="339"/>
    </row>
    <row r="138" s="1" customFormat="1" ht="15" customHeight="1">
      <c r="B138" s="336"/>
      <c r="C138" s="291" t="s">
        <v>401</v>
      </c>
      <c r="D138" s="291"/>
      <c r="E138" s="291"/>
      <c r="F138" s="314" t="s">
        <v>371</v>
      </c>
      <c r="G138" s="291"/>
      <c r="H138" s="291" t="s">
        <v>425</v>
      </c>
      <c r="I138" s="291" t="s">
        <v>403</v>
      </c>
      <c r="J138" s="291"/>
      <c r="K138" s="339"/>
    </row>
    <row r="139" s="1" customFormat="1" ht="15" customHeight="1">
      <c r="B139" s="336"/>
      <c r="C139" s="291" t="s">
        <v>404</v>
      </c>
      <c r="D139" s="291"/>
      <c r="E139" s="291"/>
      <c r="F139" s="314" t="s">
        <v>371</v>
      </c>
      <c r="G139" s="291"/>
      <c r="H139" s="291" t="s">
        <v>426</v>
      </c>
      <c r="I139" s="291" t="s">
        <v>406</v>
      </c>
      <c r="J139" s="291"/>
      <c r="K139" s="339"/>
    </row>
    <row r="140" s="1" customFormat="1" ht="15" customHeight="1">
      <c r="B140" s="336"/>
      <c r="C140" s="291" t="s">
        <v>407</v>
      </c>
      <c r="D140" s="291"/>
      <c r="E140" s="291"/>
      <c r="F140" s="314" t="s">
        <v>371</v>
      </c>
      <c r="G140" s="291"/>
      <c r="H140" s="291" t="s">
        <v>407</v>
      </c>
      <c r="I140" s="291" t="s">
        <v>406</v>
      </c>
      <c r="J140" s="291"/>
      <c r="K140" s="339"/>
    </row>
    <row r="141" s="1" customFormat="1" ht="15" customHeight="1">
      <c r="B141" s="336"/>
      <c r="C141" s="291" t="s">
        <v>38</v>
      </c>
      <c r="D141" s="291"/>
      <c r="E141" s="291"/>
      <c r="F141" s="314" t="s">
        <v>371</v>
      </c>
      <c r="G141" s="291"/>
      <c r="H141" s="291" t="s">
        <v>427</v>
      </c>
      <c r="I141" s="291" t="s">
        <v>406</v>
      </c>
      <c r="J141" s="291"/>
      <c r="K141" s="339"/>
    </row>
    <row r="142" s="1" customFormat="1" ht="15" customHeight="1">
      <c r="B142" s="336"/>
      <c r="C142" s="291" t="s">
        <v>428</v>
      </c>
      <c r="D142" s="291"/>
      <c r="E142" s="291"/>
      <c r="F142" s="314" t="s">
        <v>371</v>
      </c>
      <c r="G142" s="291"/>
      <c r="H142" s="291" t="s">
        <v>429</v>
      </c>
      <c r="I142" s="291" t="s">
        <v>406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430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365</v>
      </c>
      <c r="D148" s="306"/>
      <c r="E148" s="306"/>
      <c r="F148" s="306" t="s">
        <v>366</v>
      </c>
      <c r="G148" s="307"/>
      <c r="H148" s="306" t="s">
        <v>54</v>
      </c>
      <c r="I148" s="306" t="s">
        <v>57</v>
      </c>
      <c r="J148" s="306" t="s">
        <v>367</v>
      </c>
      <c r="K148" s="305"/>
    </row>
    <row r="149" s="1" customFormat="1" ht="17.25" customHeight="1">
      <c r="B149" s="303"/>
      <c r="C149" s="308" t="s">
        <v>368</v>
      </c>
      <c r="D149" s="308"/>
      <c r="E149" s="308"/>
      <c r="F149" s="309" t="s">
        <v>369</v>
      </c>
      <c r="G149" s="310"/>
      <c r="H149" s="308"/>
      <c r="I149" s="308"/>
      <c r="J149" s="308" t="s">
        <v>370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374</v>
      </c>
      <c r="D151" s="291"/>
      <c r="E151" s="291"/>
      <c r="F151" s="344" t="s">
        <v>371</v>
      </c>
      <c r="G151" s="291"/>
      <c r="H151" s="343" t="s">
        <v>411</v>
      </c>
      <c r="I151" s="343" t="s">
        <v>373</v>
      </c>
      <c r="J151" s="343">
        <v>120</v>
      </c>
      <c r="K151" s="339"/>
    </row>
    <row r="152" s="1" customFormat="1" ht="15" customHeight="1">
      <c r="B152" s="316"/>
      <c r="C152" s="343" t="s">
        <v>420</v>
      </c>
      <c r="D152" s="291"/>
      <c r="E152" s="291"/>
      <c r="F152" s="344" t="s">
        <v>371</v>
      </c>
      <c r="G152" s="291"/>
      <c r="H152" s="343" t="s">
        <v>431</v>
      </c>
      <c r="I152" s="343" t="s">
        <v>373</v>
      </c>
      <c r="J152" s="343" t="s">
        <v>422</v>
      </c>
      <c r="K152" s="339"/>
    </row>
    <row r="153" s="1" customFormat="1" ht="15" customHeight="1">
      <c r="B153" s="316"/>
      <c r="C153" s="343" t="s">
        <v>319</v>
      </c>
      <c r="D153" s="291"/>
      <c r="E153" s="291"/>
      <c r="F153" s="344" t="s">
        <v>371</v>
      </c>
      <c r="G153" s="291"/>
      <c r="H153" s="343" t="s">
        <v>432</v>
      </c>
      <c r="I153" s="343" t="s">
        <v>373</v>
      </c>
      <c r="J153" s="343" t="s">
        <v>422</v>
      </c>
      <c r="K153" s="339"/>
    </row>
    <row r="154" s="1" customFormat="1" ht="15" customHeight="1">
      <c r="B154" s="316"/>
      <c r="C154" s="343" t="s">
        <v>376</v>
      </c>
      <c r="D154" s="291"/>
      <c r="E154" s="291"/>
      <c r="F154" s="344" t="s">
        <v>377</v>
      </c>
      <c r="G154" s="291"/>
      <c r="H154" s="343" t="s">
        <v>411</v>
      </c>
      <c r="I154" s="343" t="s">
        <v>373</v>
      </c>
      <c r="J154" s="343">
        <v>50</v>
      </c>
      <c r="K154" s="339"/>
    </row>
    <row r="155" s="1" customFormat="1" ht="15" customHeight="1">
      <c r="B155" s="316"/>
      <c r="C155" s="343" t="s">
        <v>379</v>
      </c>
      <c r="D155" s="291"/>
      <c r="E155" s="291"/>
      <c r="F155" s="344" t="s">
        <v>371</v>
      </c>
      <c r="G155" s="291"/>
      <c r="H155" s="343" t="s">
        <v>411</v>
      </c>
      <c r="I155" s="343" t="s">
        <v>381</v>
      </c>
      <c r="J155" s="343"/>
      <c r="K155" s="339"/>
    </row>
    <row r="156" s="1" customFormat="1" ht="15" customHeight="1">
      <c r="B156" s="316"/>
      <c r="C156" s="343" t="s">
        <v>390</v>
      </c>
      <c r="D156" s="291"/>
      <c r="E156" s="291"/>
      <c r="F156" s="344" t="s">
        <v>377</v>
      </c>
      <c r="G156" s="291"/>
      <c r="H156" s="343" t="s">
        <v>411</v>
      </c>
      <c r="I156" s="343" t="s">
        <v>373</v>
      </c>
      <c r="J156" s="343">
        <v>50</v>
      </c>
      <c r="K156" s="339"/>
    </row>
    <row r="157" s="1" customFormat="1" ht="15" customHeight="1">
      <c r="B157" s="316"/>
      <c r="C157" s="343" t="s">
        <v>398</v>
      </c>
      <c r="D157" s="291"/>
      <c r="E157" s="291"/>
      <c r="F157" s="344" t="s">
        <v>377</v>
      </c>
      <c r="G157" s="291"/>
      <c r="H157" s="343" t="s">
        <v>411</v>
      </c>
      <c r="I157" s="343" t="s">
        <v>373</v>
      </c>
      <c r="J157" s="343">
        <v>50</v>
      </c>
      <c r="K157" s="339"/>
    </row>
    <row r="158" s="1" customFormat="1" ht="15" customHeight="1">
      <c r="B158" s="316"/>
      <c r="C158" s="343" t="s">
        <v>396</v>
      </c>
      <c r="D158" s="291"/>
      <c r="E158" s="291"/>
      <c r="F158" s="344" t="s">
        <v>377</v>
      </c>
      <c r="G158" s="291"/>
      <c r="H158" s="343" t="s">
        <v>411</v>
      </c>
      <c r="I158" s="343" t="s">
        <v>373</v>
      </c>
      <c r="J158" s="343">
        <v>50</v>
      </c>
      <c r="K158" s="339"/>
    </row>
    <row r="159" s="1" customFormat="1" ht="15" customHeight="1">
      <c r="B159" s="316"/>
      <c r="C159" s="343" t="s">
        <v>90</v>
      </c>
      <c r="D159" s="291"/>
      <c r="E159" s="291"/>
      <c r="F159" s="344" t="s">
        <v>371</v>
      </c>
      <c r="G159" s="291"/>
      <c r="H159" s="343" t="s">
        <v>433</v>
      </c>
      <c r="I159" s="343" t="s">
        <v>373</v>
      </c>
      <c r="J159" s="343" t="s">
        <v>434</v>
      </c>
      <c r="K159" s="339"/>
    </row>
    <row r="160" s="1" customFormat="1" ht="15" customHeight="1">
      <c r="B160" s="316"/>
      <c r="C160" s="343" t="s">
        <v>435</v>
      </c>
      <c r="D160" s="291"/>
      <c r="E160" s="291"/>
      <c r="F160" s="344" t="s">
        <v>371</v>
      </c>
      <c r="G160" s="291"/>
      <c r="H160" s="343" t="s">
        <v>436</v>
      </c>
      <c r="I160" s="343" t="s">
        <v>406</v>
      </c>
      <c r="J160" s="343"/>
      <c r="K160" s="339"/>
    </row>
    <row r="161" s="1" customFormat="1" ht="15" customHeight="1">
      <c r="B161" s="345"/>
      <c r="C161" s="325"/>
      <c r="D161" s="325"/>
      <c r="E161" s="325"/>
      <c r="F161" s="325"/>
      <c r="G161" s="325"/>
      <c r="H161" s="325"/>
      <c r="I161" s="325"/>
      <c r="J161" s="325"/>
      <c r="K161" s="346"/>
    </row>
    <row r="162" s="1" customFormat="1" ht="18.75" customHeight="1">
      <c r="B162" s="327"/>
      <c r="C162" s="337"/>
      <c r="D162" s="337"/>
      <c r="E162" s="337"/>
      <c r="F162" s="347"/>
      <c r="G162" s="337"/>
      <c r="H162" s="337"/>
      <c r="I162" s="337"/>
      <c r="J162" s="337"/>
      <c r="K162" s="327"/>
    </row>
    <row r="163" s="1" customFormat="1" ht="18.75" customHeight="1">
      <c r="B163" s="299"/>
      <c r="C163" s="299"/>
      <c r="D163" s="299"/>
      <c r="E163" s="299"/>
      <c r="F163" s="299"/>
      <c r="G163" s="299"/>
      <c r="H163" s="299"/>
      <c r="I163" s="299"/>
      <c r="J163" s="299"/>
      <c r="K163" s="299"/>
    </row>
    <row r="164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="1" customFormat="1" ht="45" customHeight="1">
      <c r="B165" s="281"/>
      <c r="C165" s="282" t="s">
        <v>437</v>
      </c>
      <c r="D165" s="282"/>
      <c r="E165" s="282"/>
      <c r="F165" s="282"/>
      <c r="G165" s="282"/>
      <c r="H165" s="282"/>
      <c r="I165" s="282"/>
      <c r="J165" s="282"/>
      <c r="K165" s="283"/>
    </row>
    <row r="166" s="1" customFormat="1" ht="17.25" customHeight="1">
      <c r="B166" s="281"/>
      <c r="C166" s="306" t="s">
        <v>365</v>
      </c>
      <c r="D166" s="306"/>
      <c r="E166" s="306"/>
      <c r="F166" s="306" t="s">
        <v>366</v>
      </c>
      <c r="G166" s="348"/>
      <c r="H166" s="349" t="s">
        <v>54</v>
      </c>
      <c r="I166" s="349" t="s">
        <v>57</v>
      </c>
      <c r="J166" s="306" t="s">
        <v>367</v>
      </c>
      <c r="K166" s="283"/>
    </row>
    <row r="167" s="1" customFormat="1" ht="17.25" customHeight="1">
      <c r="B167" s="284"/>
      <c r="C167" s="308" t="s">
        <v>368</v>
      </c>
      <c r="D167" s="308"/>
      <c r="E167" s="308"/>
      <c r="F167" s="309" t="s">
        <v>369</v>
      </c>
      <c r="G167" s="350"/>
      <c r="H167" s="351"/>
      <c r="I167" s="351"/>
      <c r="J167" s="308" t="s">
        <v>370</v>
      </c>
      <c r="K167" s="286"/>
    </row>
    <row r="168" s="1" customFormat="1" ht="5.25" customHeight="1">
      <c r="B168" s="316"/>
      <c r="C168" s="311"/>
      <c r="D168" s="311"/>
      <c r="E168" s="311"/>
      <c r="F168" s="311"/>
      <c r="G168" s="312"/>
      <c r="H168" s="311"/>
      <c r="I168" s="311"/>
      <c r="J168" s="311"/>
      <c r="K168" s="339"/>
    </row>
    <row r="169" s="1" customFormat="1" ht="15" customHeight="1">
      <c r="B169" s="316"/>
      <c r="C169" s="291" t="s">
        <v>374</v>
      </c>
      <c r="D169" s="291"/>
      <c r="E169" s="291"/>
      <c r="F169" s="314" t="s">
        <v>371</v>
      </c>
      <c r="G169" s="291"/>
      <c r="H169" s="291" t="s">
        <v>411</v>
      </c>
      <c r="I169" s="291" t="s">
        <v>373</v>
      </c>
      <c r="J169" s="291">
        <v>120</v>
      </c>
      <c r="K169" s="339"/>
    </row>
    <row r="170" s="1" customFormat="1" ht="15" customHeight="1">
      <c r="B170" s="316"/>
      <c r="C170" s="291" t="s">
        <v>420</v>
      </c>
      <c r="D170" s="291"/>
      <c r="E170" s="291"/>
      <c r="F170" s="314" t="s">
        <v>371</v>
      </c>
      <c r="G170" s="291"/>
      <c r="H170" s="291" t="s">
        <v>421</v>
      </c>
      <c r="I170" s="291" t="s">
        <v>373</v>
      </c>
      <c r="J170" s="291" t="s">
        <v>422</v>
      </c>
      <c r="K170" s="339"/>
    </row>
    <row r="171" s="1" customFormat="1" ht="15" customHeight="1">
      <c r="B171" s="316"/>
      <c r="C171" s="291" t="s">
        <v>319</v>
      </c>
      <c r="D171" s="291"/>
      <c r="E171" s="291"/>
      <c r="F171" s="314" t="s">
        <v>371</v>
      </c>
      <c r="G171" s="291"/>
      <c r="H171" s="291" t="s">
        <v>438</v>
      </c>
      <c r="I171" s="291" t="s">
        <v>373</v>
      </c>
      <c r="J171" s="291" t="s">
        <v>422</v>
      </c>
      <c r="K171" s="339"/>
    </row>
    <row r="172" s="1" customFormat="1" ht="15" customHeight="1">
      <c r="B172" s="316"/>
      <c r="C172" s="291" t="s">
        <v>376</v>
      </c>
      <c r="D172" s="291"/>
      <c r="E172" s="291"/>
      <c r="F172" s="314" t="s">
        <v>377</v>
      </c>
      <c r="G172" s="291"/>
      <c r="H172" s="291" t="s">
        <v>438</v>
      </c>
      <c r="I172" s="291" t="s">
        <v>373</v>
      </c>
      <c r="J172" s="291">
        <v>50</v>
      </c>
      <c r="K172" s="339"/>
    </row>
    <row r="173" s="1" customFormat="1" ht="15" customHeight="1">
      <c r="B173" s="316"/>
      <c r="C173" s="291" t="s">
        <v>379</v>
      </c>
      <c r="D173" s="291"/>
      <c r="E173" s="291"/>
      <c r="F173" s="314" t="s">
        <v>371</v>
      </c>
      <c r="G173" s="291"/>
      <c r="H173" s="291" t="s">
        <v>438</v>
      </c>
      <c r="I173" s="291" t="s">
        <v>381</v>
      </c>
      <c r="J173" s="291"/>
      <c r="K173" s="339"/>
    </row>
    <row r="174" s="1" customFormat="1" ht="15" customHeight="1">
      <c r="B174" s="316"/>
      <c r="C174" s="291" t="s">
        <v>390</v>
      </c>
      <c r="D174" s="291"/>
      <c r="E174" s="291"/>
      <c r="F174" s="314" t="s">
        <v>377</v>
      </c>
      <c r="G174" s="291"/>
      <c r="H174" s="291" t="s">
        <v>438</v>
      </c>
      <c r="I174" s="291" t="s">
        <v>373</v>
      </c>
      <c r="J174" s="291">
        <v>50</v>
      </c>
      <c r="K174" s="339"/>
    </row>
    <row r="175" s="1" customFormat="1" ht="15" customHeight="1">
      <c r="B175" s="316"/>
      <c r="C175" s="291" t="s">
        <v>398</v>
      </c>
      <c r="D175" s="291"/>
      <c r="E175" s="291"/>
      <c r="F175" s="314" t="s">
        <v>377</v>
      </c>
      <c r="G175" s="291"/>
      <c r="H175" s="291" t="s">
        <v>438</v>
      </c>
      <c r="I175" s="291" t="s">
        <v>373</v>
      </c>
      <c r="J175" s="291">
        <v>50</v>
      </c>
      <c r="K175" s="339"/>
    </row>
    <row r="176" s="1" customFormat="1" ht="15" customHeight="1">
      <c r="B176" s="316"/>
      <c r="C176" s="291" t="s">
        <v>396</v>
      </c>
      <c r="D176" s="291"/>
      <c r="E176" s="291"/>
      <c r="F176" s="314" t="s">
        <v>377</v>
      </c>
      <c r="G176" s="291"/>
      <c r="H176" s="291" t="s">
        <v>438</v>
      </c>
      <c r="I176" s="291" t="s">
        <v>373</v>
      </c>
      <c r="J176" s="291">
        <v>50</v>
      </c>
      <c r="K176" s="339"/>
    </row>
    <row r="177" s="1" customFormat="1" ht="15" customHeight="1">
      <c r="B177" s="316"/>
      <c r="C177" s="291" t="s">
        <v>104</v>
      </c>
      <c r="D177" s="291"/>
      <c r="E177" s="291"/>
      <c r="F177" s="314" t="s">
        <v>371</v>
      </c>
      <c r="G177" s="291"/>
      <c r="H177" s="291" t="s">
        <v>439</v>
      </c>
      <c r="I177" s="291" t="s">
        <v>440</v>
      </c>
      <c r="J177" s="291"/>
      <c r="K177" s="339"/>
    </row>
    <row r="178" s="1" customFormat="1" ht="15" customHeight="1">
      <c r="B178" s="316"/>
      <c r="C178" s="291" t="s">
        <v>57</v>
      </c>
      <c r="D178" s="291"/>
      <c r="E178" s="291"/>
      <c r="F178" s="314" t="s">
        <v>371</v>
      </c>
      <c r="G178" s="291"/>
      <c r="H178" s="291" t="s">
        <v>441</v>
      </c>
      <c r="I178" s="291" t="s">
        <v>442</v>
      </c>
      <c r="J178" s="291">
        <v>1</v>
      </c>
      <c r="K178" s="339"/>
    </row>
    <row r="179" s="1" customFormat="1" ht="15" customHeight="1">
      <c r="B179" s="316"/>
      <c r="C179" s="291" t="s">
        <v>53</v>
      </c>
      <c r="D179" s="291"/>
      <c r="E179" s="291"/>
      <c r="F179" s="314" t="s">
        <v>371</v>
      </c>
      <c r="G179" s="291"/>
      <c r="H179" s="291" t="s">
        <v>443</v>
      </c>
      <c r="I179" s="291" t="s">
        <v>373</v>
      </c>
      <c r="J179" s="291">
        <v>20</v>
      </c>
      <c r="K179" s="339"/>
    </row>
    <row r="180" s="1" customFormat="1" ht="15" customHeight="1">
      <c r="B180" s="316"/>
      <c r="C180" s="291" t="s">
        <v>54</v>
      </c>
      <c r="D180" s="291"/>
      <c r="E180" s="291"/>
      <c r="F180" s="314" t="s">
        <v>371</v>
      </c>
      <c r="G180" s="291"/>
      <c r="H180" s="291" t="s">
        <v>444</v>
      </c>
      <c r="I180" s="291" t="s">
        <v>373</v>
      </c>
      <c r="J180" s="291">
        <v>255</v>
      </c>
      <c r="K180" s="339"/>
    </row>
    <row r="181" s="1" customFormat="1" ht="15" customHeight="1">
      <c r="B181" s="316"/>
      <c r="C181" s="291" t="s">
        <v>105</v>
      </c>
      <c r="D181" s="291"/>
      <c r="E181" s="291"/>
      <c r="F181" s="314" t="s">
        <v>371</v>
      </c>
      <c r="G181" s="291"/>
      <c r="H181" s="291" t="s">
        <v>335</v>
      </c>
      <c r="I181" s="291" t="s">
        <v>373</v>
      </c>
      <c r="J181" s="291">
        <v>10</v>
      </c>
      <c r="K181" s="339"/>
    </row>
    <row r="182" s="1" customFormat="1" ht="15" customHeight="1">
      <c r="B182" s="316"/>
      <c r="C182" s="291" t="s">
        <v>106</v>
      </c>
      <c r="D182" s="291"/>
      <c r="E182" s="291"/>
      <c r="F182" s="314" t="s">
        <v>371</v>
      </c>
      <c r="G182" s="291"/>
      <c r="H182" s="291" t="s">
        <v>445</v>
      </c>
      <c r="I182" s="291" t="s">
        <v>406</v>
      </c>
      <c r="J182" s="291"/>
      <c r="K182" s="339"/>
    </row>
    <row r="183" s="1" customFormat="1" ht="15" customHeight="1">
      <c r="B183" s="316"/>
      <c r="C183" s="291" t="s">
        <v>446</v>
      </c>
      <c r="D183" s="291"/>
      <c r="E183" s="291"/>
      <c r="F183" s="314" t="s">
        <v>371</v>
      </c>
      <c r="G183" s="291"/>
      <c r="H183" s="291" t="s">
        <v>447</v>
      </c>
      <c r="I183" s="291" t="s">
        <v>406</v>
      </c>
      <c r="J183" s="291"/>
      <c r="K183" s="339"/>
    </row>
    <row r="184" s="1" customFormat="1" ht="15" customHeight="1">
      <c r="B184" s="316"/>
      <c r="C184" s="291" t="s">
        <v>435</v>
      </c>
      <c r="D184" s="291"/>
      <c r="E184" s="291"/>
      <c r="F184" s="314" t="s">
        <v>371</v>
      </c>
      <c r="G184" s="291"/>
      <c r="H184" s="291" t="s">
        <v>448</v>
      </c>
      <c r="I184" s="291" t="s">
        <v>406</v>
      </c>
      <c r="J184" s="291"/>
      <c r="K184" s="339"/>
    </row>
    <row r="185" s="1" customFormat="1" ht="15" customHeight="1">
      <c r="B185" s="316"/>
      <c r="C185" s="291" t="s">
        <v>108</v>
      </c>
      <c r="D185" s="291"/>
      <c r="E185" s="291"/>
      <c r="F185" s="314" t="s">
        <v>377</v>
      </c>
      <c r="G185" s="291"/>
      <c r="H185" s="291" t="s">
        <v>449</v>
      </c>
      <c r="I185" s="291" t="s">
        <v>373</v>
      </c>
      <c r="J185" s="291">
        <v>50</v>
      </c>
      <c r="K185" s="339"/>
    </row>
    <row r="186" s="1" customFormat="1" ht="15" customHeight="1">
      <c r="B186" s="316"/>
      <c r="C186" s="291" t="s">
        <v>450</v>
      </c>
      <c r="D186" s="291"/>
      <c r="E186" s="291"/>
      <c r="F186" s="314" t="s">
        <v>377</v>
      </c>
      <c r="G186" s="291"/>
      <c r="H186" s="291" t="s">
        <v>451</v>
      </c>
      <c r="I186" s="291" t="s">
        <v>452</v>
      </c>
      <c r="J186" s="291"/>
      <c r="K186" s="339"/>
    </row>
    <row r="187" s="1" customFormat="1" ht="15" customHeight="1">
      <c r="B187" s="316"/>
      <c r="C187" s="291" t="s">
        <v>453</v>
      </c>
      <c r="D187" s="291"/>
      <c r="E187" s="291"/>
      <c r="F187" s="314" t="s">
        <v>377</v>
      </c>
      <c r="G187" s="291"/>
      <c r="H187" s="291" t="s">
        <v>454</v>
      </c>
      <c r="I187" s="291" t="s">
        <v>452</v>
      </c>
      <c r="J187" s="291"/>
      <c r="K187" s="339"/>
    </row>
    <row r="188" s="1" customFormat="1" ht="15" customHeight="1">
      <c r="B188" s="316"/>
      <c r="C188" s="291" t="s">
        <v>455</v>
      </c>
      <c r="D188" s="291"/>
      <c r="E188" s="291"/>
      <c r="F188" s="314" t="s">
        <v>377</v>
      </c>
      <c r="G188" s="291"/>
      <c r="H188" s="291" t="s">
        <v>456</v>
      </c>
      <c r="I188" s="291" t="s">
        <v>452</v>
      </c>
      <c r="J188" s="291"/>
      <c r="K188" s="339"/>
    </row>
    <row r="189" s="1" customFormat="1" ht="15" customHeight="1">
      <c r="B189" s="316"/>
      <c r="C189" s="352" t="s">
        <v>457</v>
      </c>
      <c r="D189" s="291"/>
      <c r="E189" s="291"/>
      <c r="F189" s="314" t="s">
        <v>377</v>
      </c>
      <c r="G189" s="291"/>
      <c r="H189" s="291" t="s">
        <v>458</v>
      </c>
      <c r="I189" s="291" t="s">
        <v>459</v>
      </c>
      <c r="J189" s="353" t="s">
        <v>460</v>
      </c>
      <c r="K189" s="339"/>
    </row>
    <row r="190" s="17" customFormat="1" ht="15" customHeight="1">
      <c r="B190" s="354"/>
      <c r="C190" s="355" t="s">
        <v>461</v>
      </c>
      <c r="D190" s="356"/>
      <c r="E190" s="356"/>
      <c r="F190" s="357" t="s">
        <v>377</v>
      </c>
      <c r="G190" s="356"/>
      <c r="H190" s="356" t="s">
        <v>462</v>
      </c>
      <c r="I190" s="356" t="s">
        <v>459</v>
      </c>
      <c r="J190" s="358" t="s">
        <v>460</v>
      </c>
      <c r="K190" s="359"/>
    </row>
    <row r="191" s="1" customFormat="1" ht="15" customHeight="1">
      <c r="B191" s="316"/>
      <c r="C191" s="352" t="s">
        <v>42</v>
      </c>
      <c r="D191" s="291"/>
      <c r="E191" s="291"/>
      <c r="F191" s="314" t="s">
        <v>371</v>
      </c>
      <c r="G191" s="291"/>
      <c r="H191" s="288" t="s">
        <v>463</v>
      </c>
      <c r="I191" s="291" t="s">
        <v>464</v>
      </c>
      <c r="J191" s="291"/>
      <c r="K191" s="339"/>
    </row>
    <row r="192" s="1" customFormat="1" ht="15" customHeight="1">
      <c r="B192" s="316"/>
      <c r="C192" s="352" t="s">
        <v>465</v>
      </c>
      <c r="D192" s="291"/>
      <c r="E192" s="291"/>
      <c r="F192" s="314" t="s">
        <v>371</v>
      </c>
      <c r="G192" s="291"/>
      <c r="H192" s="291" t="s">
        <v>466</v>
      </c>
      <c r="I192" s="291" t="s">
        <v>406</v>
      </c>
      <c r="J192" s="291"/>
      <c r="K192" s="339"/>
    </row>
    <row r="193" s="1" customFormat="1" ht="15" customHeight="1">
      <c r="B193" s="316"/>
      <c r="C193" s="352" t="s">
        <v>467</v>
      </c>
      <c r="D193" s="291"/>
      <c r="E193" s="291"/>
      <c r="F193" s="314" t="s">
        <v>371</v>
      </c>
      <c r="G193" s="291"/>
      <c r="H193" s="291" t="s">
        <v>468</v>
      </c>
      <c r="I193" s="291" t="s">
        <v>406</v>
      </c>
      <c r="J193" s="291"/>
      <c r="K193" s="339"/>
    </row>
    <row r="194" s="1" customFormat="1" ht="15" customHeight="1">
      <c r="B194" s="316"/>
      <c r="C194" s="352" t="s">
        <v>469</v>
      </c>
      <c r="D194" s="291"/>
      <c r="E194" s="291"/>
      <c r="F194" s="314" t="s">
        <v>377</v>
      </c>
      <c r="G194" s="291"/>
      <c r="H194" s="291" t="s">
        <v>470</v>
      </c>
      <c r="I194" s="291" t="s">
        <v>406</v>
      </c>
      <c r="J194" s="291"/>
      <c r="K194" s="339"/>
    </row>
    <row r="195" s="1" customFormat="1" ht="15" customHeight="1">
      <c r="B195" s="345"/>
      <c r="C195" s="360"/>
      <c r="D195" s="325"/>
      <c r="E195" s="325"/>
      <c r="F195" s="325"/>
      <c r="G195" s="325"/>
      <c r="H195" s="325"/>
      <c r="I195" s="325"/>
      <c r="J195" s="325"/>
      <c r="K195" s="346"/>
    </row>
    <row r="196" s="1" customFormat="1" ht="18.75" customHeight="1">
      <c r="B196" s="327"/>
      <c r="C196" s="337"/>
      <c r="D196" s="337"/>
      <c r="E196" s="337"/>
      <c r="F196" s="347"/>
      <c r="G196" s="337"/>
      <c r="H196" s="337"/>
      <c r="I196" s="337"/>
      <c r="J196" s="337"/>
      <c r="K196" s="327"/>
    </row>
    <row r="197" s="1" customFormat="1" ht="18.75" customHeight="1">
      <c r="B197" s="327"/>
      <c r="C197" s="337"/>
      <c r="D197" s="337"/>
      <c r="E197" s="337"/>
      <c r="F197" s="347"/>
      <c r="G197" s="337"/>
      <c r="H197" s="337"/>
      <c r="I197" s="337"/>
      <c r="J197" s="337"/>
      <c r="K197" s="327"/>
    </row>
    <row r="198" s="1" customFormat="1" ht="18.75" customHeight="1"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</row>
    <row r="199" s="1" customFormat="1" ht="13.5">
      <c r="B199" s="278"/>
      <c r="C199" s="279"/>
      <c r="D199" s="279"/>
      <c r="E199" s="279"/>
      <c r="F199" s="279"/>
      <c r="G199" s="279"/>
      <c r="H199" s="279"/>
      <c r="I199" s="279"/>
      <c r="J199" s="279"/>
      <c r="K199" s="280"/>
    </row>
    <row r="200" s="1" customFormat="1" ht="21">
      <c r="B200" s="281"/>
      <c r="C200" s="282" t="s">
        <v>471</v>
      </c>
      <c r="D200" s="282"/>
      <c r="E200" s="282"/>
      <c r="F200" s="282"/>
      <c r="G200" s="282"/>
      <c r="H200" s="282"/>
      <c r="I200" s="282"/>
      <c r="J200" s="282"/>
      <c r="K200" s="283"/>
    </row>
    <row r="201" s="1" customFormat="1" ht="25.5" customHeight="1">
      <c r="B201" s="281"/>
      <c r="C201" s="361" t="s">
        <v>472</v>
      </c>
      <c r="D201" s="361"/>
      <c r="E201" s="361"/>
      <c r="F201" s="361" t="s">
        <v>473</v>
      </c>
      <c r="G201" s="362"/>
      <c r="H201" s="361" t="s">
        <v>474</v>
      </c>
      <c r="I201" s="361"/>
      <c r="J201" s="361"/>
      <c r="K201" s="283"/>
    </row>
    <row r="202" s="1" customFormat="1" ht="5.25" customHeight="1">
      <c r="B202" s="316"/>
      <c r="C202" s="311"/>
      <c r="D202" s="311"/>
      <c r="E202" s="311"/>
      <c r="F202" s="311"/>
      <c r="G202" s="337"/>
      <c r="H202" s="311"/>
      <c r="I202" s="311"/>
      <c r="J202" s="311"/>
      <c r="K202" s="339"/>
    </row>
    <row r="203" s="1" customFormat="1" ht="15" customHeight="1">
      <c r="B203" s="316"/>
      <c r="C203" s="291" t="s">
        <v>464</v>
      </c>
      <c r="D203" s="291"/>
      <c r="E203" s="291"/>
      <c r="F203" s="314" t="s">
        <v>43</v>
      </c>
      <c r="G203" s="291"/>
      <c r="H203" s="291" t="s">
        <v>475</v>
      </c>
      <c r="I203" s="291"/>
      <c r="J203" s="291"/>
      <c r="K203" s="339"/>
    </row>
    <row r="204" s="1" customFormat="1" ht="15" customHeight="1">
      <c r="B204" s="316"/>
      <c r="C204" s="291"/>
      <c r="D204" s="291"/>
      <c r="E204" s="291"/>
      <c r="F204" s="314" t="s">
        <v>44</v>
      </c>
      <c r="G204" s="291"/>
      <c r="H204" s="291" t="s">
        <v>476</v>
      </c>
      <c r="I204" s="291"/>
      <c r="J204" s="291"/>
      <c r="K204" s="339"/>
    </row>
    <row r="205" s="1" customFormat="1" ht="15" customHeight="1">
      <c r="B205" s="316"/>
      <c r="C205" s="291"/>
      <c r="D205" s="291"/>
      <c r="E205" s="291"/>
      <c r="F205" s="314" t="s">
        <v>47</v>
      </c>
      <c r="G205" s="291"/>
      <c r="H205" s="291" t="s">
        <v>477</v>
      </c>
      <c r="I205" s="291"/>
      <c r="J205" s="291"/>
      <c r="K205" s="339"/>
    </row>
    <row r="206" s="1" customFormat="1" ht="15" customHeight="1">
      <c r="B206" s="316"/>
      <c r="C206" s="291"/>
      <c r="D206" s="291"/>
      <c r="E206" s="291"/>
      <c r="F206" s="314" t="s">
        <v>45</v>
      </c>
      <c r="G206" s="291"/>
      <c r="H206" s="291" t="s">
        <v>478</v>
      </c>
      <c r="I206" s="291"/>
      <c r="J206" s="291"/>
      <c r="K206" s="339"/>
    </row>
    <row r="207" s="1" customFormat="1" ht="15" customHeight="1">
      <c r="B207" s="316"/>
      <c r="C207" s="291"/>
      <c r="D207" s="291"/>
      <c r="E207" s="291"/>
      <c r="F207" s="314" t="s">
        <v>46</v>
      </c>
      <c r="G207" s="291"/>
      <c r="H207" s="291" t="s">
        <v>479</v>
      </c>
      <c r="I207" s="291"/>
      <c r="J207" s="291"/>
      <c r="K207" s="339"/>
    </row>
    <row r="208" s="1" customFormat="1" ht="15" customHeight="1">
      <c r="B208" s="316"/>
      <c r="C208" s="291"/>
      <c r="D208" s="291"/>
      <c r="E208" s="291"/>
      <c r="F208" s="314"/>
      <c r="G208" s="291"/>
      <c r="H208" s="291"/>
      <c r="I208" s="291"/>
      <c r="J208" s="291"/>
      <c r="K208" s="339"/>
    </row>
    <row r="209" s="1" customFormat="1" ht="15" customHeight="1">
      <c r="B209" s="316"/>
      <c r="C209" s="291" t="s">
        <v>418</v>
      </c>
      <c r="D209" s="291"/>
      <c r="E209" s="291"/>
      <c r="F209" s="314" t="s">
        <v>79</v>
      </c>
      <c r="G209" s="291"/>
      <c r="H209" s="291" t="s">
        <v>480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313</v>
      </c>
      <c r="G210" s="291"/>
      <c r="H210" s="291" t="s">
        <v>314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311</v>
      </c>
      <c r="G211" s="291"/>
      <c r="H211" s="291" t="s">
        <v>481</v>
      </c>
      <c r="I211" s="291"/>
      <c r="J211" s="291"/>
      <c r="K211" s="339"/>
    </row>
    <row r="212" s="1" customFormat="1" ht="15" customHeight="1">
      <c r="B212" s="363"/>
      <c r="C212" s="291"/>
      <c r="D212" s="291"/>
      <c r="E212" s="291"/>
      <c r="F212" s="314" t="s">
        <v>315</v>
      </c>
      <c r="G212" s="352"/>
      <c r="H212" s="343" t="s">
        <v>316</v>
      </c>
      <c r="I212" s="343"/>
      <c r="J212" s="343"/>
      <c r="K212" s="364"/>
    </row>
    <row r="213" s="1" customFormat="1" ht="15" customHeight="1">
      <c r="B213" s="363"/>
      <c r="C213" s="291"/>
      <c r="D213" s="291"/>
      <c r="E213" s="291"/>
      <c r="F213" s="314" t="s">
        <v>317</v>
      </c>
      <c r="G213" s="352"/>
      <c r="H213" s="343" t="s">
        <v>482</v>
      </c>
      <c r="I213" s="343"/>
      <c r="J213" s="343"/>
      <c r="K213" s="364"/>
    </row>
    <row r="214" s="1" customFormat="1" ht="15" customHeight="1">
      <c r="B214" s="363"/>
      <c r="C214" s="291"/>
      <c r="D214" s="291"/>
      <c r="E214" s="291"/>
      <c r="F214" s="314"/>
      <c r="G214" s="352"/>
      <c r="H214" s="343"/>
      <c r="I214" s="343"/>
      <c r="J214" s="343"/>
      <c r="K214" s="364"/>
    </row>
    <row r="215" s="1" customFormat="1" ht="15" customHeight="1">
      <c r="B215" s="363"/>
      <c r="C215" s="291" t="s">
        <v>442</v>
      </c>
      <c r="D215" s="291"/>
      <c r="E215" s="291"/>
      <c r="F215" s="314">
        <v>1</v>
      </c>
      <c r="G215" s="352"/>
      <c r="H215" s="343" t="s">
        <v>483</v>
      </c>
      <c r="I215" s="343"/>
      <c r="J215" s="343"/>
      <c r="K215" s="364"/>
    </row>
    <row r="216" s="1" customFormat="1" ht="15" customHeight="1">
      <c r="B216" s="363"/>
      <c r="C216" s="291"/>
      <c r="D216" s="291"/>
      <c r="E216" s="291"/>
      <c r="F216" s="314">
        <v>2</v>
      </c>
      <c r="G216" s="352"/>
      <c r="H216" s="343" t="s">
        <v>484</v>
      </c>
      <c r="I216" s="343"/>
      <c r="J216" s="343"/>
      <c r="K216" s="364"/>
    </row>
    <row r="217" s="1" customFormat="1" ht="15" customHeight="1">
      <c r="B217" s="363"/>
      <c r="C217" s="291"/>
      <c r="D217" s="291"/>
      <c r="E217" s="291"/>
      <c r="F217" s="314">
        <v>3</v>
      </c>
      <c r="G217" s="352"/>
      <c r="H217" s="343" t="s">
        <v>485</v>
      </c>
      <c r="I217" s="343"/>
      <c r="J217" s="343"/>
      <c r="K217" s="364"/>
    </row>
    <row r="218" s="1" customFormat="1" ht="15" customHeight="1">
      <c r="B218" s="363"/>
      <c r="C218" s="291"/>
      <c r="D218" s="291"/>
      <c r="E218" s="291"/>
      <c r="F218" s="314">
        <v>4</v>
      </c>
      <c r="G218" s="352"/>
      <c r="H218" s="343" t="s">
        <v>486</v>
      </c>
      <c r="I218" s="343"/>
      <c r="J218" s="343"/>
      <c r="K218" s="364"/>
    </row>
    <row r="219" s="1" customFormat="1" ht="12.75" customHeight="1">
      <c r="B219" s="365"/>
      <c r="C219" s="366"/>
      <c r="D219" s="366"/>
      <c r="E219" s="366"/>
      <c r="F219" s="366"/>
      <c r="G219" s="366"/>
      <c r="H219" s="366"/>
      <c r="I219" s="366"/>
      <c r="J219" s="366"/>
      <c r="K219" s="36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2025-05-28T05:06:21Z</dcterms:created>
  <dcterms:modified xsi:type="dcterms:W3CDTF">2025-05-28T05:06:23Z</dcterms:modified>
</cp:coreProperties>
</file>