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01 - Okružní křižovatk..." sheetId="2" r:id="rId2"/>
    <sheet name="SO102ch - Okružní křižova..." sheetId="3" r:id="rId3"/>
    <sheet name="SO102p - Okružní křižovat..." sheetId="4" r:id="rId4"/>
    <sheet name="SO185 - Všeobecné a ostat..." sheetId="5" r:id="rId5"/>
    <sheet name="SO431 - Veřejné osvětlení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'SO101 - Okružní křižovatk...'!$C$85:$K$327</definedName>
    <definedName name="_xlnm.Print_Area" localSheetId="1">'SO101 - Okružní křižovatk...'!$C$4:$J$39,'SO101 - Okružní křižovatk...'!$C$45:$J$67,'SO101 - Okružní křižovatk...'!$C$73:$J$327</definedName>
    <definedName name="_xlnm.Print_Titles" localSheetId="1">'SO101 - Okružní křižovatk...'!$85:$85</definedName>
    <definedName name="_xlnm._FilterDatabase" localSheetId="2" hidden="1">'SO102ch - Okružní křižova...'!$C$83:$K$149</definedName>
    <definedName name="_xlnm.Print_Area" localSheetId="2">'SO102ch - Okružní křižova...'!$C$4:$J$39,'SO102ch - Okružní křižova...'!$C$45:$J$65,'SO102ch - Okružní křižova...'!$C$71:$J$149</definedName>
    <definedName name="_xlnm.Print_Titles" localSheetId="2">'SO102ch - Okružní křižova...'!$83:$83</definedName>
    <definedName name="_xlnm._FilterDatabase" localSheetId="3" hidden="1">'SO102p - Okružní křižovat...'!$C$84:$K$168</definedName>
    <definedName name="_xlnm.Print_Area" localSheetId="3">'SO102p - Okružní křižovat...'!$C$4:$J$39,'SO102p - Okružní křižovat...'!$C$45:$J$66,'SO102p - Okružní křižovat...'!$C$72:$J$168</definedName>
    <definedName name="_xlnm.Print_Titles" localSheetId="3">'SO102p - Okružní křižovat...'!$84:$84</definedName>
    <definedName name="_xlnm._FilterDatabase" localSheetId="4" hidden="1">'SO185 - Všeobecné a ostat...'!$C$84:$K$100</definedName>
    <definedName name="_xlnm.Print_Area" localSheetId="4">'SO185 - Všeobecné a ostat...'!$C$4:$J$39,'SO185 - Všeobecné a ostat...'!$C$45:$J$66,'SO185 - Všeobecné a ostat...'!$C$72:$J$100</definedName>
    <definedName name="_xlnm.Print_Titles" localSheetId="4">'SO185 - Všeobecné a ostat...'!$84:$84</definedName>
    <definedName name="_xlnm._FilterDatabase" localSheetId="5" hidden="1">'SO431 - Veřejné osvětlení'!$C$85:$K$134</definedName>
    <definedName name="_xlnm.Print_Area" localSheetId="5">'SO431 - Veřejné osvětlení'!$C$4:$J$39,'SO431 - Veřejné osvětlení'!$C$45:$J$67,'SO431 - Veřejné osvětlení'!$C$73:$J$134</definedName>
    <definedName name="_xlnm.Print_Titles" localSheetId="5">'SO431 - Veřejné osvětlení'!$85:$85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134"/>
  <c r="BH134"/>
  <c r="BG134"/>
  <c r="BF134"/>
  <c r="T134"/>
  <c r="T133"/>
  <c r="R134"/>
  <c r="R133"/>
  <c r="P134"/>
  <c r="P133"/>
  <c r="BI132"/>
  <c r="BH132"/>
  <c r="BG132"/>
  <c r="BF132"/>
  <c r="T132"/>
  <c r="T131"/>
  <c r="R132"/>
  <c r="R131"/>
  <c r="P132"/>
  <c r="P131"/>
  <c r="BI130"/>
  <c r="BH130"/>
  <c r="BG130"/>
  <c r="BF130"/>
  <c r="T130"/>
  <c r="T129"/>
  <c r="T128"/>
  <c r="R130"/>
  <c r="R129"/>
  <c r="R128"/>
  <c r="P130"/>
  <c r="P129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3"/>
  <c r="J82"/>
  <c r="F80"/>
  <c r="E78"/>
  <c r="J55"/>
  <c r="J54"/>
  <c r="F52"/>
  <c r="E50"/>
  <c r="J18"/>
  <c r="E18"/>
  <c r="F83"/>
  <c r="J17"/>
  <c r="J15"/>
  <c r="E15"/>
  <c r="F82"/>
  <c r="J14"/>
  <c r="J12"/>
  <c r="J80"/>
  <c r="E7"/>
  <c r="E76"/>
  <c i="5" r="J37"/>
  <c r="J36"/>
  <c i="1" r="AY58"/>
  <c i="5" r="J35"/>
  <c i="1" r="AX58"/>
  <c i="5" r="BI100"/>
  <c r="BH100"/>
  <c r="BG100"/>
  <c r="BF100"/>
  <c r="T100"/>
  <c r="T99"/>
  <c r="R100"/>
  <c r="R99"/>
  <c r="P100"/>
  <c r="P99"/>
  <c r="BI98"/>
  <c r="BH98"/>
  <c r="BG98"/>
  <c r="BF98"/>
  <c r="T98"/>
  <c r="T97"/>
  <c r="R98"/>
  <c r="R97"/>
  <c r="P98"/>
  <c r="P97"/>
  <c r="BI96"/>
  <c r="BH96"/>
  <c r="BG96"/>
  <c r="BF96"/>
  <c r="T96"/>
  <c r="T95"/>
  <c r="R96"/>
  <c r="R95"/>
  <c r="P96"/>
  <c r="P95"/>
  <c r="BI94"/>
  <c r="BH94"/>
  <c r="BG94"/>
  <c r="BF94"/>
  <c r="T94"/>
  <c r="T93"/>
  <c r="R94"/>
  <c r="R93"/>
  <c r="P94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2"/>
  <c r="J81"/>
  <c r="F79"/>
  <c r="E77"/>
  <c r="J55"/>
  <c r="J54"/>
  <c r="F52"/>
  <c r="E50"/>
  <c r="J18"/>
  <c r="E18"/>
  <c r="F82"/>
  <c r="J17"/>
  <c r="J15"/>
  <c r="E15"/>
  <c r="F54"/>
  <c r="J14"/>
  <c r="J12"/>
  <c r="J52"/>
  <c r="E7"/>
  <c r="E75"/>
  <c i="4" r="J37"/>
  <c r="J36"/>
  <c i="1" r="AY57"/>
  <c i="4" r="J35"/>
  <c i="1" r="AX57"/>
  <c i="4" r="BI168"/>
  <c r="BH168"/>
  <c r="BG168"/>
  <c r="BF168"/>
  <c r="T168"/>
  <c r="T167"/>
  <c r="R168"/>
  <c r="R167"/>
  <c r="P168"/>
  <c r="P167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2"/>
  <c r="J81"/>
  <c r="F79"/>
  <c r="E77"/>
  <c r="J55"/>
  <c r="J54"/>
  <c r="F52"/>
  <c r="E50"/>
  <c r="J18"/>
  <c r="E18"/>
  <c r="F55"/>
  <c r="J17"/>
  <c r="J15"/>
  <c r="E15"/>
  <c r="F81"/>
  <c r="J14"/>
  <c r="J12"/>
  <c r="J52"/>
  <c r="E7"/>
  <c r="E48"/>
  <c i="3" r="J37"/>
  <c r="J36"/>
  <c i="1" r="AY56"/>
  <c i="3" r="J35"/>
  <c i="1" r="AX56"/>
  <c i="3" r="BI149"/>
  <c r="BH149"/>
  <c r="BG149"/>
  <c r="BF149"/>
  <c r="T149"/>
  <c r="T148"/>
  <c r="R149"/>
  <c r="R148"/>
  <c r="P149"/>
  <c r="P148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1"/>
  <c r="J80"/>
  <c r="F78"/>
  <c r="E76"/>
  <c r="J55"/>
  <c r="J54"/>
  <c r="F52"/>
  <c r="E50"/>
  <c r="J18"/>
  <c r="E18"/>
  <c r="F55"/>
  <c r="J17"/>
  <c r="J15"/>
  <c r="E15"/>
  <c r="F54"/>
  <c r="J14"/>
  <c r="J12"/>
  <c r="J78"/>
  <c r="E7"/>
  <c r="E48"/>
  <c i="2" r="J37"/>
  <c r="J36"/>
  <c i="1" r="AY55"/>
  <c i="2" r="J35"/>
  <c i="1" r="AX55"/>
  <c i="2" r="BI327"/>
  <c r="BH327"/>
  <c r="BG327"/>
  <c r="BF327"/>
  <c r="T327"/>
  <c r="T326"/>
  <c r="R327"/>
  <c r="R326"/>
  <c r="P327"/>
  <c r="P326"/>
  <c r="BI320"/>
  <c r="BH320"/>
  <c r="BG320"/>
  <c r="BF320"/>
  <c r="T320"/>
  <c r="R320"/>
  <c r="P320"/>
  <c r="BI316"/>
  <c r="BH316"/>
  <c r="BG316"/>
  <c r="BF316"/>
  <c r="T316"/>
  <c r="R316"/>
  <c r="P316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2"/>
  <c r="BH262"/>
  <c r="BG262"/>
  <c r="BF262"/>
  <c r="T262"/>
  <c r="R262"/>
  <c r="P262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3"/>
  <c r="BH243"/>
  <c r="BG243"/>
  <c r="BF243"/>
  <c r="T243"/>
  <c r="R243"/>
  <c r="P243"/>
  <c r="BI241"/>
  <c r="BH241"/>
  <c r="BG241"/>
  <c r="BF241"/>
  <c r="T241"/>
  <c r="R241"/>
  <c r="P241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49"/>
  <c r="BH149"/>
  <c r="BG149"/>
  <c r="BF149"/>
  <c r="T149"/>
  <c r="R149"/>
  <c r="P149"/>
  <c r="BI129"/>
  <c r="BH129"/>
  <c r="BG129"/>
  <c r="BF129"/>
  <c r="T129"/>
  <c r="R129"/>
  <c r="P129"/>
  <c r="BI123"/>
  <c r="BH123"/>
  <c r="BG123"/>
  <c r="BF123"/>
  <c r="T123"/>
  <c r="R123"/>
  <c r="P123"/>
  <c r="BI119"/>
  <c r="BH119"/>
  <c r="BG119"/>
  <c r="BF119"/>
  <c r="T119"/>
  <c r="R119"/>
  <c r="P119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99"/>
  <c r="BH99"/>
  <c r="BG99"/>
  <c r="BF99"/>
  <c r="T99"/>
  <c r="R99"/>
  <c r="P99"/>
  <c r="BI93"/>
  <c r="BH93"/>
  <c r="BG93"/>
  <c r="BF93"/>
  <c r="T93"/>
  <c r="R93"/>
  <c r="P93"/>
  <c r="BI89"/>
  <c r="BH89"/>
  <c r="BG89"/>
  <c r="BF89"/>
  <c r="T89"/>
  <c r="R89"/>
  <c r="P89"/>
  <c r="J83"/>
  <c r="J82"/>
  <c r="F80"/>
  <c r="E78"/>
  <c r="J55"/>
  <c r="J54"/>
  <c r="F52"/>
  <c r="E50"/>
  <c r="J18"/>
  <c r="E18"/>
  <c r="F55"/>
  <c r="J17"/>
  <c r="J15"/>
  <c r="E15"/>
  <c r="F54"/>
  <c r="J14"/>
  <c r="J12"/>
  <c r="J80"/>
  <c r="E7"/>
  <c r="E48"/>
  <c i="1" r="L50"/>
  <c r="AM50"/>
  <c r="AM49"/>
  <c r="L49"/>
  <c r="AM47"/>
  <c r="L47"/>
  <c r="L45"/>
  <c r="L44"/>
  <c i="6" r="BK134"/>
  <c r="BK117"/>
  <c i="4" r="BK120"/>
  <c i="2" r="BK279"/>
  <c i="6" r="BK120"/>
  <c r="J112"/>
  <c i="4" r="J149"/>
  <c i="3" r="BK124"/>
  <c i="2" r="BK195"/>
  <c i="6" r="J115"/>
  <c i="4" r="BK163"/>
  <c i="3" r="J90"/>
  <c i="2" r="J270"/>
  <c i="6" r="BK104"/>
  <c i="4" r="BK159"/>
  <c i="2" r="BK105"/>
  <c i="5" r="J91"/>
  <c i="4" r="BK143"/>
  <c i="3" r="BK87"/>
  <c i="2" r="BK227"/>
  <c i="6" r="BK91"/>
  <c i="3" r="BK141"/>
  <c i="5" r="BK96"/>
  <c i="4" r="BK92"/>
  <c r="J140"/>
  <c i="2" r="BK301"/>
  <c i="4" r="J128"/>
  <c i="2" r="J218"/>
  <c i="4" r="J138"/>
  <c r="BK94"/>
  <c i="2" r="BK282"/>
  <c i="4" r="J147"/>
  <c r="J93"/>
  <c i="2" r="J219"/>
  <c i="4" r="BK129"/>
  <c i="6" r="J134"/>
  <c r="BK107"/>
  <c i="5" r="BK88"/>
  <c i="2" r="J280"/>
  <c i="6" r="J126"/>
  <c r="J117"/>
  <c r="BK95"/>
  <c i="4" r="J105"/>
  <c i="2" r="J210"/>
  <c i="6" r="J96"/>
  <c i="2" r="J327"/>
  <c r="J197"/>
  <c i="6" r="BK90"/>
  <c i="2" r="J299"/>
  <c i="6" r="BK92"/>
  <c i="4" r="BK138"/>
  <c i="3" r="J119"/>
  <c i="2" r="BK243"/>
  <c i="4" r="J145"/>
  <c i="2" r="BK210"/>
  <c i="4" r="BK93"/>
  <c i="2" r="BK271"/>
  <c r="J89"/>
  <c i="3" r="J141"/>
  <c i="2" r="J305"/>
  <c i="5" r="BK92"/>
  <c i="3" r="J95"/>
  <c i="4" r="BK145"/>
  <c i="3" r="BK140"/>
  <c r="J114"/>
  <c i="2" r="BK157"/>
  <c i="4" r="J137"/>
  <c i="2" r="BK218"/>
  <c i="4" r="J152"/>
  <c i="2" r="J271"/>
  <c i="6" r="BK132"/>
  <c r="BK101"/>
  <c i="3" r="BK114"/>
  <c i="2" r="J252"/>
  <c i="6" r="BK122"/>
  <c r="J107"/>
  <c i="4" r="J168"/>
  <c i="3" r="BK144"/>
  <c i="2" r="BK123"/>
  <c i="6" r="J88"/>
  <c i="2" r="BK298"/>
  <c r="J243"/>
  <c i="6" r="BK105"/>
  <c i="5" r="BK91"/>
  <c i="2" r="BK149"/>
  <c i="6" r="BK98"/>
  <c i="4" r="BK148"/>
  <c i="3" r="BK118"/>
  <c i="6" r="J95"/>
  <c i="4" r="J136"/>
  <c i="2" r="J192"/>
  <c i="3" r="BK121"/>
  <c i="2" r="J235"/>
  <c i="5" r="J94"/>
  <c i="3" r="J143"/>
  <c r="J87"/>
  <c i="2" r="J288"/>
  <c r="BK99"/>
  <c r="J281"/>
  <c i="4" r="J129"/>
  <c i="3" r="BK137"/>
  <c i="2" r="J220"/>
  <c r="J113"/>
  <c i="4" r="J120"/>
  <c i="2" r="J93"/>
  <c i="3" r="BK143"/>
  <c i="1" r="AS54"/>
  <c i="6" r="BK123"/>
  <c r="J98"/>
  <c i="2" r="J293"/>
  <c r="J201"/>
  <c i="6" r="BK115"/>
  <c r="J104"/>
  <c i="4" r="BK147"/>
  <c i="3" r="BK109"/>
  <c i="2" r="J157"/>
  <c i="6" r="J114"/>
  <c i="5" r="J89"/>
  <c i="3" r="J109"/>
  <c i="2" r="BK267"/>
  <c i="6" r="J102"/>
  <c i="4" r="BK123"/>
  <c i="2" r="BK93"/>
  <c i="5" r="J90"/>
  <c i="3" r="BK88"/>
  <c i="2" r="BK241"/>
  <c i="5" r="J92"/>
  <c r="J100"/>
  <c i="2" r="BK296"/>
  <c r="J184"/>
  <c i="4" r="BK90"/>
  <c i="3" r="J88"/>
  <c i="2" r="BK194"/>
  <c i="3" r="J131"/>
  <c i="2" r="J195"/>
  <c i="4" r="J90"/>
  <c i="3" r="BK112"/>
  <c i="2" r="J181"/>
  <c i="4" r="J143"/>
  <c i="3" r="BK89"/>
  <c i="6" r="BK93"/>
  <c i="2" r="J283"/>
  <c i="6" r="BK127"/>
  <c r="BK103"/>
  <c i="3" r="BK120"/>
  <c i="2" r="BK109"/>
  <c i="6" r="J121"/>
  <c r="BK89"/>
  <c i="4" r="J139"/>
  <c i="2" r="BK280"/>
  <c r="BK156"/>
  <c i="6" r="BK113"/>
  <c i="4" r="J148"/>
  <c i="2" r="J274"/>
  <c r="J149"/>
  <c i="4" r="J92"/>
  <c i="2" r="BK293"/>
  <c i="6" r="BK108"/>
  <c i="4" r="BK151"/>
  <c i="3" r="J144"/>
  <c i="2" r="BK291"/>
  <c r="J99"/>
  <c i="4" r="J104"/>
  <c i="6" r="BK88"/>
  <c i="4" r="BK105"/>
  <c i="2" r="BK269"/>
  <c i="4" r="BK152"/>
  <c i="3" r="BK131"/>
  <c i="2" r="J298"/>
  <c i="3" r="J140"/>
  <c i="2" r="BK184"/>
  <c i="4" r="BK107"/>
  <c i="3" r="J121"/>
  <c i="2" r="J233"/>
  <c i="4" r="J142"/>
  <c i="2" r="BK192"/>
  <c i="4" r="J103"/>
  <c i="6" r="J132"/>
  <c r="J119"/>
  <c r="J91"/>
  <c i="2" r="J268"/>
  <c i="6" r="BK119"/>
  <c r="J109"/>
  <c i="4" r="J156"/>
  <c i="3" r="J149"/>
  <c i="2" r="BK233"/>
  <c i="6" r="BK116"/>
  <c r="J94"/>
  <c i="4" r="BK88"/>
  <c i="2" r="BK307"/>
  <c r="BK248"/>
  <c i="6" r="J97"/>
  <c i="2" r="BK299"/>
  <c i="6" r="J90"/>
  <c i="4" r="BK149"/>
  <c i="3" r="J120"/>
  <c i="2" r="BK254"/>
  <c i="4" r="BK137"/>
  <c i="3" r="J89"/>
  <c r="J118"/>
  <c i="2" r="J193"/>
  <c i="3" r="J135"/>
  <c i="2" r="BK327"/>
  <c r="J266"/>
  <c i="4" r="J121"/>
  <c i="2" r="BK229"/>
  <c i="4" r="J146"/>
  <c r="J88"/>
  <c i="2" r="J286"/>
  <c i="4" r="BK168"/>
  <c i="2" r="BK274"/>
  <c r="BK155"/>
  <c r="BK316"/>
  <c i="6" r="BK126"/>
  <c r="BK111"/>
  <c r="BK96"/>
  <c i="3" r="BK130"/>
  <c i="2" r="J254"/>
  <c i="6" r="J123"/>
  <c r="J105"/>
  <c i="4" r="BK162"/>
  <c i="3" r="BK106"/>
  <c i="6" r="BK110"/>
  <c i="4" r="J108"/>
  <c i="2" r="J229"/>
  <c r="J182"/>
  <c i="4" r="BK91"/>
  <c i="2" r="J278"/>
  <c i="6" r="BK97"/>
  <c i="4" r="BK136"/>
  <c i="2" r="BK262"/>
  <c i="4" r="J123"/>
  <c i="2" r="BK256"/>
  <c i="4" r="BK108"/>
  <c i="3" r="J122"/>
  <c r="J98"/>
  <c i="2" r="J123"/>
  <c i="3" r="BK90"/>
  <c i="4" r="BK156"/>
  <c r="J102"/>
  <c i="2" r="BK201"/>
  <c i="6" r="BK124"/>
  <c r="J116"/>
  <c r="BK94"/>
  <c i="3" r="BK91"/>
  <c i="6" r="J130"/>
  <c r="J110"/>
  <c i="4" r="J150"/>
  <c i="3" r="BK107"/>
  <c i="6" r="J111"/>
  <c i="4" r="J89"/>
  <c i="2" r="BK310"/>
  <c r="J214"/>
  <c i="6" r="J101"/>
  <c i="2" r="J294"/>
  <c i="6" r="BK109"/>
  <c i="4" r="BK140"/>
  <c i="3" r="BK95"/>
  <c i="2" r="J256"/>
  <c r="BK89"/>
  <c i="3" r="BK123"/>
  <c i="2" r="J155"/>
  <c i="4" r="J163"/>
  <c i="2" r="J310"/>
  <c r="BK228"/>
  <c i="4" r="BK110"/>
  <c i="3" r="J106"/>
  <c i="2" r="J272"/>
  <c i="5" r="BK90"/>
  <c i="2" r="BK268"/>
  <c i="4" r="J134"/>
  <c i="3" r="J126"/>
  <c i="2" r="J129"/>
  <c i="4" r="BK139"/>
  <c i="2" r="J267"/>
  <c i="4" r="BK153"/>
  <c i="2" r="BK266"/>
  <c i="4" r="BK103"/>
  <c i="2" r="BK252"/>
  <c r="BK129"/>
  <c i="6" r="BK99"/>
  <c i="3" r="J124"/>
  <c i="2" r="J296"/>
  <c r="J194"/>
  <c i="6" r="J103"/>
  <c i="5" r="BK98"/>
  <c i="3" r="BK126"/>
  <c i="6" r="BK112"/>
  <c i="4" r="BK150"/>
  <c i="3" r="BK135"/>
  <c i="2" r="BK288"/>
  <c r="J105"/>
  <c i="4" r="J159"/>
  <c i="2" r="J307"/>
  <c i="4" r="J162"/>
  <c i="2" r="J221"/>
  <c i="4" r="J94"/>
  <c i="2" r="BK320"/>
  <c r="J227"/>
  <c i="4" r="BK142"/>
  <c i="2" r="BK270"/>
  <c i="4" r="J155"/>
  <c r="BK102"/>
  <c i="3" r="BK119"/>
  <c i="2" r="J109"/>
  <c r="J262"/>
  <c r="J156"/>
  <c i="4" r="BK134"/>
  <c i="2" r="BK305"/>
  <c i="6" r="BK130"/>
  <c r="BK121"/>
  <c r="J100"/>
  <c i="2" r="BK294"/>
  <c i="6" r="J127"/>
  <c r="J118"/>
  <c r="J99"/>
  <c i="4" r="J110"/>
  <c i="2" r="J248"/>
  <c i="6" r="J108"/>
  <c i="3" r="BK122"/>
  <c i="2" r="BK278"/>
  <c r="J190"/>
  <c i="6" r="J93"/>
  <c i="4" r="BK121"/>
  <c i="2" r="J291"/>
  <c i="6" r="BK100"/>
  <c i="4" r="J160"/>
  <c r="J127"/>
  <c i="3" r="BK98"/>
  <c i="2" r="BK208"/>
  <c i="3" r="J107"/>
  <c i="2" r="BK182"/>
  <c i="5" r="J88"/>
  <c i="2" r="J316"/>
  <c r="J208"/>
  <c i="4" r="BK128"/>
  <c i="2" r="J279"/>
  <c r="BK181"/>
  <c i="4" r="J107"/>
  <c i="2" r="BK119"/>
  <c i="6" r="J122"/>
  <c r="J120"/>
  <c r="J92"/>
  <c i="2" r="BK281"/>
  <c i="6" r="J124"/>
  <c r="BK114"/>
  <c i="5" r="J98"/>
  <c i="3" r="J137"/>
  <c i="2" r="J241"/>
  <c i="6" r="J113"/>
  <c i="5" r="BK100"/>
  <c i="6" r="J89"/>
  <c i="2" r="BK286"/>
  <c i="5" r="BK94"/>
  <c i="2" r="BK308"/>
  <c i="5" r="J96"/>
  <c i="4" r="J91"/>
  <c i="2" r="J308"/>
  <c r="BK220"/>
  <c i="3" r="J130"/>
  <c i="4" r="J151"/>
  <c i="3" r="BK149"/>
  <c i="2" r="BK283"/>
  <c r="J119"/>
  <c r="J282"/>
  <c r="BK193"/>
  <c i="4" r="BK104"/>
  <c i="2" r="BK197"/>
  <c i="6" r="BK118"/>
  <c r="BK102"/>
  <c i="3" r="J112"/>
  <c i="4" r="BK89"/>
  <c i="2" r="J301"/>
  <c r="BK190"/>
  <c i="4" r="BK132"/>
  <c i="2" r="BK214"/>
  <c i="5" r="BK89"/>
  <c i="2" r="J320"/>
  <c r="BK219"/>
  <c i="4" r="J153"/>
  <c i="3" r="J91"/>
  <c i="2" r="BK235"/>
  <c i="4" r="BK146"/>
  <c i="2" r="J269"/>
  <c i="4" r="J132"/>
  <c i="3" r="J123"/>
  <c i="2" r="J228"/>
  <c i="4" r="BK160"/>
  <c r="BK127"/>
  <c i="2" r="BK221"/>
  <c i="4" r="BK155"/>
  <c i="2" r="BK272"/>
  <c r="BK113"/>
  <c l="1" r="R88"/>
  <c r="T261"/>
  <c i="3" r="P86"/>
  <c i="2" r="R261"/>
  <c i="3" r="R129"/>
  <c i="2" r="P200"/>
  <c r="T306"/>
  <c i="3" r="R86"/>
  <c i="4" r="T144"/>
  <c i="2" r="T273"/>
  <c i="3" r="P129"/>
  <c i="4" r="BK135"/>
  <c r="J135"/>
  <c r="J62"/>
  <c r="R158"/>
  <c i="2" r="BK88"/>
  <c r="J88"/>
  <c r="J61"/>
  <c r="P273"/>
  <c i="3" r="P139"/>
  <c i="4" r="P144"/>
  <c i="2" r="P88"/>
  <c r="P261"/>
  <c i="3" r="BK129"/>
  <c r="J129"/>
  <c r="J62"/>
  <c i="4" r="BK87"/>
  <c r="J87"/>
  <c r="J61"/>
  <c r="BK144"/>
  <c r="J144"/>
  <c r="J63"/>
  <c i="5" r="BK87"/>
  <c i="2" r="T200"/>
  <c r="R306"/>
  <c i="3" r="T139"/>
  <c i="4" r="R87"/>
  <c r="BK158"/>
  <c r="J158"/>
  <c r="J64"/>
  <c i="2" r="R273"/>
  <c i="3" r="T86"/>
  <c r="T85"/>
  <c r="T84"/>
  <c i="4" r="T135"/>
  <c i="5" r="R87"/>
  <c r="R86"/>
  <c r="R85"/>
  <c i="2" r="BK200"/>
  <c r="J200"/>
  <c r="J62"/>
  <c r="P306"/>
  <c i="3" r="T129"/>
  <c i="4" r="P135"/>
  <c r="P158"/>
  <c i="2" r="T88"/>
  <c r="T87"/>
  <c r="T86"/>
  <c r="BK261"/>
  <c r="J261"/>
  <c r="J63"/>
  <c i="4" r="P87"/>
  <c r="P86"/>
  <c r="P85"/>
  <c i="1" r="AU57"/>
  <c i="4" r="R135"/>
  <c i="5" r="T87"/>
  <c r="T86"/>
  <c r="T85"/>
  <c i="2" r="BK273"/>
  <c r="J273"/>
  <c r="J64"/>
  <c i="3" r="BK86"/>
  <c r="J86"/>
  <c r="J61"/>
  <c r="R139"/>
  <c i="4" r="T87"/>
  <c r="T86"/>
  <c r="T85"/>
  <c r="T158"/>
  <c i="5" r="P87"/>
  <c r="P86"/>
  <c r="P85"/>
  <c i="1" r="AU58"/>
  <c i="6" r="P125"/>
  <c i="2" r="R200"/>
  <c r="BK306"/>
  <c r="J306"/>
  <c r="J65"/>
  <c i="3" r="BK139"/>
  <c r="J139"/>
  <c r="J63"/>
  <c i="4" r="R144"/>
  <c i="6" r="BK87"/>
  <c r="J87"/>
  <c r="J60"/>
  <c r="P87"/>
  <c r="R87"/>
  <c r="T87"/>
  <c r="BK106"/>
  <c r="J106"/>
  <c r="J61"/>
  <c r="P106"/>
  <c r="R106"/>
  <c r="T106"/>
  <c r="BK125"/>
  <c r="J125"/>
  <c r="J62"/>
  <c r="R125"/>
  <c r="T125"/>
  <c i="2" r="BE149"/>
  <c r="BE208"/>
  <c r="BE269"/>
  <c i="3" r="J52"/>
  <c r="BE87"/>
  <c r="BE106"/>
  <c r="BE119"/>
  <c r="BE124"/>
  <c i="4" r="BE94"/>
  <c r="BE120"/>
  <c r="BE121"/>
  <c r="BE143"/>
  <c r="BE146"/>
  <c i="2" r="J52"/>
  <c r="F82"/>
  <c r="BE194"/>
  <c r="BE254"/>
  <c i="3" r="E74"/>
  <c r="BE95"/>
  <c r="BE118"/>
  <c r="BE137"/>
  <c i="4" r="E75"/>
  <c r="BE103"/>
  <c r="BE108"/>
  <c r="BE145"/>
  <c r="BE163"/>
  <c i="2" r="E76"/>
  <c r="BE99"/>
  <c r="BE192"/>
  <c r="BE210"/>
  <c r="BE214"/>
  <c r="BE227"/>
  <c r="BE256"/>
  <c i="3" r="BE91"/>
  <c r="BE144"/>
  <c r="BK148"/>
  <c r="J148"/>
  <c r="J64"/>
  <c i="4" r="BE93"/>
  <c r="BE110"/>
  <c r="BE140"/>
  <c r="BK167"/>
  <c r="J167"/>
  <c r="J65"/>
  <c i="2" r="BE89"/>
  <c r="BE113"/>
  <c r="BE119"/>
  <c r="BE129"/>
  <c r="BE197"/>
  <c r="BE220"/>
  <c r="BE228"/>
  <c r="BE235"/>
  <c r="BE266"/>
  <c r="BE272"/>
  <c r="BE296"/>
  <c i="3" r="BE122"/>
  <c r="BE123"/>
  <c r="BE126"/>
  <c i="4" r="F54"/>
  <c r="J79"/>
  <c r="BE153"/>
  <c r="BE160"/>
  <c i="5" r="F55"/>
  <c i="2" r="BE105"/>
  <c r="BE184"/>
  <c r="BE218"/>
  <c r="BE268"/>
  <c r="BE279"/>
  <c r="BE294"/>
  <c r="BE307"/>
  <c r="BE310"/>
  <c i="3" r="BE107"/>
  <c i="4" r="BE92"/>
  <c r="BE105"/>
  <c r="BE107"/>
  <c r="BE159"/>
  <c i="5" r="J79"/>
  <c i="2" r="BE123"/>
  <c r="BE252"/>
  <c r="BE293"/>
  <c r="BE320"/>
  <c i="3" r="BE135"/>
  <c i="4" r="F82"/>
  <c r="BE89"/>
  <c r="BE129"/>
  <c i="5" r="BE98"/>
  <c i="6" r="F55"/>
  <c i="2" r="F83"/>
  <c r="BE182"/>
  <c r="BE241"/>
  <c r="BE248"/>
  <c r="BE278"/>
  <c r="BE301"/>
  <c r="BE305"/>
  <c r="BE327"/>
  <c i="3" r="F81"/>
  <c r="BE90"/>
  <c r="BE114"/>
  <c r="BE149"/>
  <c i="4" r="BE138"/>
  <c r="BE139"/>
  <c r="BE148"/>
  <c r="BE149"/>
  <c i="5" r="F81"/>
  <c r="BE88"/>
  <c r="BE100"/>
  <c i="6" r="BE90"/>
  <c i="2" r="BE262"/>
  <c r="BE270"/>
  <c r="BE280"/>
  <c r="BK326"/>
  <c r="J326"/>
  <c r="J66"/>
  <c i="3" r="BE140"/>
  <c i="4" r="BE90"/>
  <c r="BE102"/>
  <c r="BE132"/>
  <c r="BE155"/>
  <c r="BE156"/>
  <c i="5" r="E48"/>
  <c r="BE92"/>
  <c r="BK93"/>
  <c r="J93"/>
  <c r="J62"/>
  <c r="BK97"/>
  <c r="J97"/>
  <c r="J64"/>
  <c i="6" r="F54"/>
  <c r="BE104"/>
  <c r="BE111"/>
  <c r="BE126"/>
  <c i="2" r="BE155"/>
  <c r="BE156"/>
  <c r="BE193"/>
  <c r="BE221"/>
  <c r="BE229"/>
  <c r="BE243"/>
  <c r="BE267"/>
  <c r="BE271"/>
  <c r="BE281"/>
  <c r="BE282"/>
  <c r="BE286"/>
  <c r="BE299"/>
  <c i="3" r="F80"/>
  <c r="BE112"/>
  <c i="4" r="BE127"/>
  <c r="BE150"/>
  <c r="BE151"/>
  <c i="5" r="BE90"/>
  <c i="6" r="E48"/>
  <c r="BE89"/>
  <c r="BE92"/>
  <c r="BE94"/>
  <c r="BE96"/>
  <c r="BE98"/>
  <c r="BE101"/>
  <c r="BE108"/>
  <c i="2" r="BE109"/>
  <c r="BE157"/>
  <c r="BE219"/>
  <c r="BE233"/>
  <c r="BE288"/>
  <c r="BE308"/>
  <c r="BE316"/>
  <c i="3" r="BE89"/>
  <c r="BE141"/>
  <c i="4" r="BE128"/>
  <c r="BE134"/>
  <c r="BE137"/>
  <c r="BE162"/>
  <c r="BE168"/>
  <c i="5" r="BK95"/>
  <c r="J95"/>
  <c r="J63"/>
  <c r="BK99"/>
  <c r="J99"/>
  <c r="J65"/>
  <c i="6" r="J52"/>
  <c r="BE93"/>
  <c r="BE97"/>
  <c r="BE107"/>
  <c r="BE109"/>
  <c r="BE113"/>
  <c r="BE114"/>
  <c i="2" r="BE93"/>
  <c r="BE201"/>
  <c r="BE291"/>
  <c i="3" r="BE120"/>
  <c r="BE121"/>
  <c r="BE130"/>
  <c i="4" r="BE91"/>
  <c r="BE123"/>
  <c r="BE142"/>
  <c r="BE152"/>
  <c i="5" r="BE94"/>
  <c r="BE96"/>
  <c i="6" r="BE88"/>
  <c r="BE91"/>
  <c r="BE99"/>
  <c r="BE102"/>
  <c r="BE103"/>
  <c r="BE115"/>
  <c r="BE116"/>
  <c r="BE117"/>
  <c r="BE119"/>
  <c r="BE122"/>
  <c r="BE130"/>
  <c r="BE132"/>
  <c r="BE134"/>
  <c i="2" r="BE181"/>
  <c r="BE190"/>
  <c r="BE195"/>
  <c r="BE274"/>
  <c r="BE283"/>
  <c r="BE298"/>
  <c i="3" r="BE88"/>
  <c r="BE98"/>
  <c r="BE109"/>
  <c r="BE131"/>
  <c r="BE143"/>
  <c i="4" r="BE88"/>
  <c r="BE104"/>
  <c r="BE136"/>
  <c r="BE147"/>
  <c i="5" r="BE89"/>
  <c r="BE91"/>
  <c i="6" r="BE95"/>
  <c r="BE100"/>
  <c r="BE105"/>
  <c r="BE110"/>
  <c r="BE112"/>
  <c r="BE118"/>
  <c r="BE120"/>
  <c r="BE121"/>
  <c r="BE123"/>
  <c r="BE124"/>
  <c r="BE127"/>
  <c r="BK129"/>
  <c r="J129"/>
  <c r="J64"/>
  <c r="BK131"/>
  <c r="J131"/>
  <c r="J65"/>
  <c r="BK133"/>
  <c r="J133"/>
  <c r="J66"/>
  <c i="2" r="F37"/>
  <c i="1" r="BD55"/>
  <c i="2" r="F35"/>
  <c i="1" r="BB55"/>
  <c i="3" r="F34"/>
  <c i="1" r="BA56"/>
  <c i="6" r="F34"/>
  <c i="1" r="BA59"/>
  <c i="6" r="F37"/>
  <c i="1" r="BD59"/>
  <c i="5" r="F36"/>
  <c i="1" r="BC58"/>
  <c i="4" r="F35"/>
  <c i="1" r="BB57"/>
  <c i="3" r="F35"/>
  <c i="1" r="BB56"/>
  <c i="2" r="F34"/>
  <c i="1" r="BA55"/>
  <c i="3" r="J34"/>
  <c i="1" r="AW56"/>
  <c i="5" r="F35"/>
  <c i="1" r="BB58"/>
  <c i="3" r="F36"/>
  <c i="1" r="BC56"/>
  <c i="3" r="F37"/>
  <c i="1" r="BD56"/>
  <c i="4" r="F37"/>
  <c i="1" r="BD57"/>
  <c i="2" r="J34"/>
  <c i="1" r="AW55"/>
  <c i="6" r="F36"/>
  <c i="1" r="BC59"/>
  <c i="4" r="F36"/>
  <c i="1" r="BC57"/>
  <c i="4" r="J34"/>
  <c i="1" r="AW57"/>
  <c i="5" r="J34"/>
  <c i="1" r="AW58"/>
  <c i="2" r="F36"/>
  <c i="1" r="BC55"/>
  <c i="6" r="F35"/>
  <c i="1" r="BB59"/>
  <c i="5" r="F34"/>
  <c i="1" r="BA58"/>
  <c i="5" r="F37"/>
  <c i="1" r="BD58"/>
  <c i="4" r="F34"/>
  <c i="1" r="BA57"/>
  <c i="6" r="J34"/>
  <c i="1" r="AW59"/>
  <c i="6" l="1" r="T86"/>
  <c i="5" r="BK86"/>
  <c r="J86"/>
  <c r="J60"/>
  <c i="6" r="R86"/>
  <c i="3" r="R85"/>
  <c r="R84"/>
  <c r="P85"/>
  <c r="P84"/>
  <c i="1" r="AU56"/>
  <c i="2" r="P87"/>
  <c r="P86"/>
  <c i="1" r="AU55"/>
  <c i="6" r="P86"/>
  <c i="1" r="AU59"/>
  <c i="4" r="R86"/>
  <c r="R85"/>
  <c i="2" r="R87"/>
  <c r="R86"/>
  <c r="BK87"/>
  <c r="BK86"/>
  <c r="J86"/>
  <c i="4" r="BK86"/>
  <c r="J86"/>
  <c r="J60"/>
  <c i="5" r="J87"/>
  <c r="J61"/>
  <c i="3" r="BK85"/>
  <c r="J85"/>
  <c r="J60"/>
  <c i="6" r="BK128"/>
  <c r="J128"/>
  <c r="J63"/>
  <c i="2" r="J30"/>
  <c i="1" r="AG55"/>
  <c r="BD54"/>
  <c r="W33"/>
  <c i="6" r="F33"/>
  <c i="1" r="AZ59"/>
  <c i="4" r="F33"/>
  <c i="1" r="AZ57"/>
  <c i="3" r="F33"/>
  <c i="1" r="AZ56"/>
  <c i="6" r="J33"/>
  <c i="1" r="AV59"/>
  <c r="AT59"/>
  <c i="2" r="J33"/>
  <c i="1" r="AV55"/>
  <c r="AT55"/>
  <c r="BB54"/>
  <c r="W31"/>
  <c i="4" r="J33"/>
  <c i="1" r="AV57"/>
  <c r="AT57"/>
  <c i="5" r="F33"/>
  <c i="1" r="AZ58"/>
  <c i="3" r="J33"/>
  <c i="1" r="AV56"/>
  <c r="AT56"/>
  <c i="5" r="J33"/>
  <c i="1" r="AV58"/>
  <c r="AT58"/>
  <c r="BA54"/>
  <c r="AW54"/>
  <c r="AK30"/>
  <c i="2" r="F33"/>
  <c i="1" r="AZ55"/>
  <c r="BC54"/>
  <c r="W32"/>
  <c i="2" l="1" r="J39"/>
  <c i="6" r="BK86"/>
  <c r="J86"/>
  <c r="J59"/>
  <c i="2" r="J59"/>
  <c r="J87"/>
  <c r="J60"/>
  <c i="3" r="BK84"/>
  <c r="J84"/>
  <c r="J59"/>
  <c i="4" r="BK85"/>
  <c r="J85"/>
  <c r="J59"/>
  <c i="5" r="BK85"/>
  <c r="J85"/>
  <c r="J59"/>
  <c i="1" r="AN55"/>
  <c r="AZ54"/>
  <c r="W29"/>
  <c r="AX54"/>
  <c r="W30"/>
  <c r="AY54"/>
  <c r="AU54"/>
  <c i="3" l="1" r="J30"/>
  <c i="1" r="AG56"/>
  <c r="AN56"/>
  <c i="4" r="J30"/>
  <c i="1" r="AG57"/>
  <c r="AN57"/>
  <c i="5" r="J30"/>
  <c i="1" r="AG58"/>
  <c r="AN58"/>
  <c r="AV54"/>
  <c r="AK29"/>
  <c i="6" r="J30"/>
  <c i="1" r="AG59"/>
  <c r="AN59"/>
  <c i="4" l="1" r="J39"/>
  <c i="5" r="J39"/>
  <c i="6" r="J39"/>
  <c i="3" r="J39"/>
  <c i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<sst xmlns="http://schemas.openxmlformats.org/spreadsheetml/2006/main">
  <si>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</si>
  <si>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</si>
  <si>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</si>
  <si>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</si>
  <si>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</si>
  <si>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{6b8fd685-4219-4988-b5f1-37a24c766b7c}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</si>
  <si>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</si>
  <si>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</si>
  <si>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</si>
  <si>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</si>
  <si>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</si>
  <si>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</si>
  <si>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</si>
  <si>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</si>
  <si>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0261-03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</si>
  <si>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</si>
  <si>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</si>
  <si>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křižovatky ulic Závodu míru - Švabinského - Křižíkova, Sokolov</t>
  </si>
  <si>
    <t>KSO:</t>
  </si>
  <si>
    <t/>
  </si>
  <si>
    <t>CC-CZ:</t>
  </si>
  <si>
    <t>Místo:</t>
  </si>
  <si>
    <t xml:space="preserve"> </t>
  </si>
  <si>
    <t>Datum:</t>
  </si>
  <si>
    <t>16. 12. 2020</t>
  </si>
  <si>
    <t>Zadavatel:</t>
  </si>
  <si>
    <t>IČ:</t>
  </si>
  <si>
    <t>DIČ:</t>
  </si>
  <si>
    <t>Uchazeč:</t>
  </si>
  <si>
    <t>Vyplň údaj</t>
  </si>
  <si>
    <t>Projektant:</t>
  </si>
  <si>
    <t>246 68 613</t>
  </si>
  <si>
    <t>ADVISIA s.r.o.</t>
  </si>
  <si>
    <t>CZ24668613</t>
  </si>
  <si>
    <t>True</t>
  </si>
  <si>
    <t>Zpracovatel:</t>
  </si>
  <si>
    <t>764 89 337</t>
  </si>
  <si>
    <t>Tomáš Valenta</t>
  </si>
  <si>
    <t>CZ8002143259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</si>
  <si>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</si>
  <si>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Uvedením obchodních názvů nejsou vyloučena rovnocenná řešení a komponenty v souladu s §89 odst. 6 zákona 134/2016 Sb. O zadávaní veřejných zakázek._x000d_
V rozpočtu jsou uvedeny kromě obecného popisu i referenční výrobky. Důvodem je dostatečně přesná specifikace výrobků, aby byla zajištěna požadovaná kvalita, a také budoucí kompatibilita se stávajícími materiály a zařízeními a  tím i efektivita nákladů na servis a údržbu zařízení._x000d_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</si>
  <si>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</si>
  <si>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</si>
  <si>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</si>
  <si>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</si>
  <si>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</si>
  <si>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</si>
  <si>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</si>
  <si>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</si>
  <si>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</si>
  <si>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</si>
  <si>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</si>
  <si>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</si>
  <si>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</si>
  <si>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</si>
  <si>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</si>
  <si>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</si>
  <si>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</si>
  <si>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</si>
  <si>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</si>
  <si>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</si>
  <si>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</si>
  <si>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</si>
  <si>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</si>
  <si>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</si>
  <si>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</si>
  <si>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</si>
  <si>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</si>
  <si>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</si>
  <si>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</si>
  <si>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</si>
  <si>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</si>
  <si>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</si>
  <si>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</si>
  <si>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</si>
  <si>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</si>
  <si>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</si>
  <si>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</si>
  <si>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</si>
  <si>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</si>
  <si>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SO101</t>
  </si>
  <si>
    <t>Okružní křižovatka SOKOLOV</t>
  </si>
  <si>
    <t>STA</t>
  </si>
  <si>
    <t>1</t>
  </si>
  <si>
    <t>{2333b170-c415-4486-a13d-3048874d4742}</t>
  </si>
  <si>
    <t>2</t>
  </si>
  <si>
    <t>SO102ch</t>
  </si>
  <si>
    <t>Okružní křižovatka SOKOLOV - chodník</t>
  </si>
  <si>
    <t>{912047ad-b9c0-45ac-a306-f0eae56fe759}</t>
  </si>
  <si>
    <t>SO102p</t>
  </si>
  <si>
    <t>Okružní křižovatka SOKOLOV - parkoviště</t>
  </si>
  <si>
    <t>{26e02009-7729-4d29-98df-769c13563c06}</t>
  </si>
  <si>
    <t>SO185</t>
  </si>
  <si>
    <t>Všeobecné a ostatní náklady</t>
  </si>
  <si>
    <t>{9b2acffb-52ad-40d3-9617-ca72ed875d24}</t>
  </si>
  <si>
    <t>SO431</t>
  </si>
  <si>
    <t>Veřejné osvětlení</t>
  </si>
  <si>
    <t>{6b1ae3e9-ac98-45fa-9bdd-28ca554b8fa5}</t>
  </si>
  <si>
    <t>KRYCÍ LIST SOUPISU PRACÍ</t>
  </si>
  <si>
    <t>Objekt:</t>
  </si>
  <si>
    <t>SO101 - Okružní křižovatka SOKOLOV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</si>
  <si>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Uvedením obchodních názvů nejsou vyloučena rovnocenná řešení a komponenty v souladu s §89 odst. 6 zákona 134/2016 Sb. O zadávaní veřejných zakázek. V rozpočtu jsou uvedeny kromě obecného popisu i referenční výrobky. Důvodem je dostatečně přesná specifikace výrobků, aby byla zajištěna požadovaná kvalita, a také budoucí kompatibilita se stávajícími materiály a zařízeními a  tím i efektivita nákladů na servis a údržbu zařízení.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</si>
  <si>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</si>
  <si>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</si>
  <si>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</si>
  <si>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</si>
  <si>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</si>
  <si>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</si>
  <si>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</si>
  <si>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</si>
  <si>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</si>
  <si>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</si>
  <si>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</si>
  <si>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</si>
  <si>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</si>
  <si>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</si>
  <si>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</si>
  <si>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</si>
  <si>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</si>
  <si>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</si>
  <si>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</si>
  <si>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</si>
  <si>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</si>
  <si>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</si>
  <si>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</si>
  <si>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</si>
  <si>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</si>
  <si>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</si>
  <si>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</si>
  <si>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</si>
  <si>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</si>
  <si>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113106023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</si>
  <si>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</si>
  <si>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m2</t>
  </si>
  <si>
    <t>4</t>
  </si>
  <si>
    <t>446331311</t>
  </si>
  <si>
    <t>VV</t>
  </si>
  <si>
    <t>6,00</t>
  </si>
  <si>
    <t>předláždění stávajícího chodníku (napojení)</t>
  </si>
  <si>
    <t>Součet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</si>
  <si>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</si>
  <si>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</si>
  <si>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1898794906</t>
  </si>
  <si>
    <t>148,00</t>
  </si>
  <si>
    <t>stávající chodník pro komunikace</t>
  </si>
  <si>
    <t>1017,00</t>
  </si>
  <si>
    <t>stávajících chodníků</t>
  </si>
  <si>
    <t>3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</si>
  <si>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</si>
  <si>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</si>
  <si>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-1129694498</t>
  </si>
  <si>
    <t>1299858907</t>
  </si>
  <si>
    <t>2531,00</t>
  </si>
  <si>
    <t>asfaltové vozovky</t>
  </si>
  <si>
    <t>5</t>
  </si>
  <si>
    <t>-406075043</t>
  </si>
  <si>
    <t>6</t>
  </si>
  <si>
    <t>113154322</t>
  </si>
  <si>
    <t>Frézování živičného podkladu nebo krytu s naložením na dopravní prostředek plochy přes 1 000 do 10 000 m2 bez překážek v trase pruhu šířky do 1 m, tloušťky vrstvy 40 mm</t>
  </si>
  <si>
    <t>-1072123237</t>
  </si>
  <si>
    <t>stávající chodník pro komunikaci</t>
  </si>
  <si>
    <t xml:space="preserve">stávající chodník </t>
  </si>
  <si>
    <t>7</t>
  </si>
  <si>
    <t>113154325</t>
  </si>
  <si>
    <t>Frézování živičného podkladu nebo krytu s naložením na dopravní prostředek plochy přes 1 000 do 10 000 m2 bez překážek v trase pruhu šířky do 1 m, tloušťky vrstvy 200 mm</t>
  </si>
  <si>
    <t>1783927405</t>
  </si>
  <si>
    <t>8</t>
  </si>
  <si>
    <t>121151123</t>
  </si>
  <si>
    <t>Sejmutí ornice strojně při souvislé ploše přes 500 m2, tl. vrstvy do 200 mm</t>
  </si>
  <si>
    <t>408282896</t>
  </si>
  <si>
    <t>390,50</t>
  </si>
  <si>
    <t>stávající zeleň</t>
  </si>
  <si>
    <t>184,00</t>
  </si>
  <si>
    <t>nové chodníky</t>
  </si>
  <si>
    <t>9</t>
  </si>
  <si>
    <t>122252206</t>
  </si>
  <si>
    <t>Odkopávky a prokopávky nezapažené pro silnice a dálnice strojně v hornině třídy těžitelnosti I přes 1 000 do 5 000 m3</t>
  </si>
  <si>
    <t>m3</t>
  </si>
  <si>
    <t>1702545331</t>
  </si>
  <si>
    <t>2036,00*0,05</t>
  </si>
  <si>
    <t>odkopávka pro komunikaci do tl. 450mm</t>
  </si>
  <si>
    <t>495,00*0,22</t>
  </si>
  <si>
    <t>odkopávka pro komunikaci do tl. 620mm</t>
  </si>
  <si>
    <t>2036,00*0,21</t>
  </si>
  <si>
    <t>495,00*0,38</t>
  </si>
  <si>
    <t>341,50*0,35</t>
  </si>
  <si>
    <t>49,00*0,52</t>
  </si>
  <si>
    <t>2401,00*0,50</t>
  </si>
  <si>
    <t>odkopávka pro aktivní zónu komunikace tl. 500mm - položka bude čerpána dle skutečnosti se souhlasem TDI</t>
  </si>
  <si>
    <t>260,00*0,50</t>
  </si>
  <si>
    <t>odkopávka pro aktivní zónu zastávka tl. 500mm - položka bude čerpána dle skutečnosti se souhlasem TDI</t>
  </si>
  <si>
    <t>184,00*0,14</t>
  </si>
  <si>
    <t>odkopávka pro chodník do tl. 240mm</t>
  </si>
  <si>
    <t>10</t>
  </si>
  <si>
    <t>174151101</t>
  </si>
  <si>
    <t>Zásyp sypaninou z jakékoliv horniny strojně s uložením výkopku ve vrstvách se zhutněním jam, šachet, rýh nebo kolem objektů v těchto vykopávkách</t>
  </si>
  <si>
    <t>723443224</t>
  </si>
  <si>
    <t>145,20*0,14</t>
  </si>
  <si>
    <t>zásyp chodníků</t>
  </si>
  <si>
    <t>750,00</t>
  </si>
  <si>
    <t>střed okružní křižovatky</t>
  </si>
  <si>
    <t>11</t>
  </si>
  <si>
    <t>167151111</t>
  </si>
  <si>
    <t>Nakládání, skládání a překládání neulehlého výkopku nebo sypaniny strojně nakládání, množství přes 100 m3, z hornin třídy těžitelnosti I, skupiny 1 až 3</t>
  </si>
  <si>
    <t>-1490964364</t>
  </si>
  <si>
    <t>12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</si>
  <si>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</si>
  <si>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</si>
  <si>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-1003375053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</si>
  <si>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</si>
  <si>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</si>
  <si>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</si>
  <si>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914406684</t>
  </si>
  <si>
    <t>-145,20*0,14</t>
  </si>
  <si>
    <t>-750,00</t>
  </si>
  <si>
    <t>14</t>
  </si>
  <si>
    <t>171251201</t>
  </si>
  <si>
    <t>Uložení sypaniny na skládky nebo meziskládky bez hutnění s upravením uložené sypaniny do předepsaného tvaru</t>
  </si>
  <si>
    <t>-1565562834</t>
  </si>
  <si>
    <t>171201231</t>
  </si>
  <si>
    <t>Poplatek za uložení stavebního odpadu na recyklační skládce (skládkovné) zeminy a kamení zatříděného do Katalogu odpadů pod kódem 17 05 04</t>
  </si>
  <si>
    <t>t</t>
  </si>
  <si>
    <t>700691618</t>
  </si>
  <si>
    <t>1557,297*1,8 'Přepočtené koeficientem množství</t>
  </si>
  <si>
    <t>16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</si>
  <si>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</si>
  <si>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</si>
  <si>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-204038600</t>
  </si>
  <si>
    <t>násyp pro aktivní zónu komunikace tl. 500mm - položka bude čerpána dle skutečnosti se souhlasem TDI</t>
  </si>
  <si>
    <t>násyp pro aktivní zónu zastávka tl. 500mm - položka bude čerpána dle skutečnosti se souhlasem TDI</t>
  </si>
  <si>
    <t>17</t>
  </si>
  <si>
    <t>M</t>
  </si>
  <si>
    <t>58344229</t>
  </si>
  <si>
    <t>štěrkodrť frakce 0/125</t>
  </si>
  <si>
    <t>878410030</t>
  </si>
  <si>
    <t>1330,5*1,8 'Přepočtené koeficientem množství</t>
  </si>
  <si>
    <t>18</t>
  </si>
  <si>
    <t>181152302</t>
  </si>
  <si>
    <t>Úprava pláně na stavbách silnic a dálnic strojně v zářezech mimo skalních se zhutněním</t>
  </si>
  <si>
    <t>-1901291248</t>
  </si>
  <si>
    <t>19</t>
  </si>
  <si>
    <t>181351103</t>
  </si>
  <si>
    <t>Rozprostření a urovnání ornice v rovině nebo ve svahu sklonu do 1:5 strojně při souvislé ploše přes 100 do 500 m2, tl. vrstvy do 200 mm</t>
  </si>
  <si>
    <t>1848268069</t>
  </si>
  <si>
    <t>20</t>
  </si>
  <si>
    <t>181411132</t>
  </si>
  <si>
    <t>Založení trávníku na půdě předem připravené plochy do 1000 m2 výsevem včetně utažení parkového na svahu přes 1:5 do 1:2</t>
  </si>
  <si>
    <t>-1387433380</t>
  </si>
  <si>
    <t>00572410</t>
  </si>
  <si>
    <t>osivo směs travní parková</t>
  </si>
  <si>
    <t>kg</t>
  </si>
  <si>
    <t>275197355</t>
  </si>
  <si>
    <t>1228,6*0,015 'Přepočtené koeficientem množství</t>
  </si>
  <si>
    <t>22</t>
  </si>
  <si>
    <t>185804312</t>
  </si>
  <si>
    <t>Zalití rostlin vodou plochy záhonů jednotlivě přes 20 m2</t>
  </si>
  <si>
    <t>-121662570</t>
  </si>
  <si>
    <t>1228,60*0,05</t>
  </si>
  <si>
    <t>Komunikace pozemní</t>
  </si>
  <si>
    <t>23</t>
  </si>
  <si>
    <t>564851111</t>
  </si>
  <si>
    <t>Podklad ze štěrkodrti ŠD s rozprostřením a zhutněním, po zhutnění tl. 150 mm</t>
  </si>
  <si>
    <t>1002688410</t>
  </si>
  <si>
    <t>2401,00</t>
  </si>
  <si>
    <t>1976,00</t>
  </si>
  <si>
    <t>nová vozovka</t>
  </si>
  <si>
    <t>1000,30</t>
  </si>
  <si>
    <t>nové chodníky + ostrůvky</t>
  </si>
  <si>
    <t>24</t>
  </si>
  <si>
    <t>564851112</t>
  </si>
  <si>
    <t>Podklad ze štěrkodrti ŠD s rozprostřením a zhutněním, po zhutnění tl. 160 mm</t>
  </si>
  <si>
    <t>-1849848944</t>
  </si>
  <si>
    <t>425,00*2</t>
  </si>
  <si>
    <t>25</t>
  </si>
  <si>
    <t>564871111</t>
  </si>
  <si>
    <t>Podklad ze štěrkodrti ŠD s rozprostřením a zhutněním, po zhutnění tl. 250 mm</t>
  </si>
  <si>
    <t>-379733355</t>
  </si>
  <si>
    <t>260,00</t>
  </si>
  <si>
    <t>autobusová zastávka</t>
  </si>
  <si>
    <t>26</t>
  </si>
  <si>
    <t>567132112</t>
  </si>
  <si>
    <t>Podklad ze směsi stmelené cementem SC bez dilatačních spár, s rozprostřením a zhutněním SC C 8/10 (KSC I), po zhutnění tl. 170 mm</t>
  </si>
  <si>
    <t>-1111969107</t>
  </si>
  <si>
    <t>27</t>
  </si>
  <si>
    <t>573111112</t>
  </si>
  <si>
    <t>Postřik infiltrační PI z asfaltu silničního s posypem kamenivem, v množství 1,00 kg/m2</t>
  </si>
  <si>
    <t>1451563786</t>
  </si>
  <si>
    <t>28</t>
  </si>
  <si>
    <t>573211108</t>
  </si>
  <si>
    <t>Postřik spojovací PS bez posypu kamenivem z asfaltu silničního, v množství 0,40 kg/m2</t>
  </si>
  <si>
    <t>506275727</t>
  </si>
  <si>
    <t>29</t>
  </si>
  <si>
    <t>573231107</t>
  </si>
  <si>
    <t>Postřik spojovací PS bez posypu kamenivem ze silniční emulze, v množství 0,40 kg/m2</t>
  </si>
  <si>
    <t>135812964</t>
  </si>
  <si>
    <t>30</t>
  </si>
  <si>
    <t>577134131</t>
  </si>
  <si>
    <t>Asfaltový beton vrstva obrusná ACO 11 (ABS) s rozprostřením a se zhutněním z modifikovaného asfaltu v pruhu šířky přes do 1,5 do 3 m, po zhutnění tl. 40 mm</t>
  </si>
  <si>
    <t>1006975734</t>
  </si>
  <si>
    <t>40,00</t>
  </si>
  <si>
    <t>rekonstrukce chodníku</t>
  </si>
  <si>
    <t>31</t>
  </si>
  <si>
    <t>577145142</t>
  </si>
  <si>
    <t>Asfaltový beton vrstva ložní ACL 16 (ABH) s rozprostřením a zhutněním z modifikovaného asfaltu v pruhu šířky přes 3 m, po zhutnění tl. 50 mm</t>
  </si>
  <si>
    <t>-631652258</t>
  </si>
  <si>
    <t>32</t>
  </si>
  <si>
    <t>577155142</t>
  </si>
  <si>
    <t>Asfaltový beton vrstva ložní ACL 16 (ABH) s rozprostřením a zhutněním z modifikovaného asfaltu v pruhu šířky přes 3 m, po zhutnění tl. 60 mm</t>
  </si>
  <si>
    <t>2015443507</t>
  </si>
  <si>
    <t>33</t>
  </si>
  <si>
    <t>591141111</t>
  </si>
  <si>
    <t>Kladení dlažby z kostek s provedením lože do tl. 50 mm, s vyplněním spár, s dvojím beraněním a se smetením přebytečného materiálu na krajnici velkých z kamene, do lože z cementové malty</t>
  </si>
  <si>
    <t>-285479202</t>
  </si>
  <si>
    <t>34</t>
  </si>
  <si>
    <t>58381008</t>
  </si>
  <si>
    <t>kostka dlažební žula velká 15/17</t>
  </si>
  <si>
    <t>-1033775411</t>
  </si>
  <si>
    <t>260*1,01 'Přepočtené koeficientem množství</t>
  </si>
  <si>
    <t>35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</si>
  <si>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</si>
  <si>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</si>
  <si>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-102365750</t>
  </si>
  <si>
    <t>8,80</t>
  </si>
  <si>
    <t>36</t>
  </si>
  <si>
    <t>59245018</t>
  </si>
  <si>
    <t>dlažba tvar obdélník betonová 200x100x60mm přírodní</t>
  </si>
  <si>
    <t>1526142130</t>
  </si>
  <si>
    <t>6*1,1 'Přepočtené koeficientem množství</t>
  </si>
  <si>
    <t>37</t>
  </si>
  <si>
    <t>59245006</t>
  </si>
  <si>
    <t>dlažba tvar obdélník betonová pro nevidomé 200x100x60mm barevná</t>
  </si>
  <si>
    <t>-606576701</t>
  </si>
  <si>
    <t>8,8*1,1 'Přepočtené koeficientem množství</t>
  </si>
  <si>
    <t>38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</si>
  <si>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</si>
  <si>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</si>
  <si>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510507690</t>
  </si>
  <si>
    <t>95,50</t>
  </si>
  <si>
    <t>39</t>
  </si>
  <si>
    <t>-652899888</t>
  </si>
  <si>
    <t>1000,3*1,1 'Přepočtené koeficientem množství</t>
  </si>
  <si>
    <t>40</t>
  </si>
  <si>
    <t>1372982821</t>
  </si>
  <si>
    <t>95,5*1,1 'Přepočtené koeficientem množství</t>
  </si>
  <si>
    <t>41</t>
  </si>
  <si>
    <t>599141111</t>
  </si>
  <si>
    <t>Vyplnění spár mezi silničními dílci jakékoliv tloušťky živičnou zálivkou</t>
  </si>
  <si>
    <t>m</t>
  </si>
  <si>
    <t>328853101</t>
  </si>
  <si>
    <t>756,00</t>
  </si>
  <si>
    <t>19,00</t>
  </si>
  <si>
    <t>73,00</t>
  </si>
  <si>
    <t>Trubní vedení</t>
  </si>
  <si>
    <t>42</t>
  </si>
  <si>
    <t>890211851</t>
  </si>
  <si>
    <t>Bourání šachet a jímek strojně velikosti obestavěného prostoru do 1,5 m3 z prostého betonu</t>
  </si>
  <si>
    <t>792425214</t>
  </si>
  <si>
    <t>1,00*1,00*1,20*6-0,60*0,60*1,00*6</t>
  </si>
  <si>
    <t>bourání uliční vpusti</t>
  </si>
  <si>
    <t>43</t>
  </si>
  <si>
    <t>895941111</t>
  </si>
  <si>
    <t>Zřízení vpusti kanalizační uliční z betonových dílců typ UV-50 normální</t>
  </si>
  <si>
    <t>kus</t>
  </si>
  <si>
    <t>-806699160</t>
  </si>
  <si>
    <t>44</t>
  </si>
  <si>
    <t>59223852</t>
  </si>
  <si>
    <t>dno pro uliční vpusť s kalovou prohlubní betonové 450x300x50mm</t>
  </si>
  <si>
    <t>1010555988</t>
  </si>
  <si>
    <t>45</t>
  </si>
  <si>
    <t>59223854</t>
  </si>
  <si>
    <t>skruž pro uliční vpusť s výtokovým otvorem PVC betonová 450x350x50mm</t>
  </si>
  <si>
    <t>45346028</t>
  </si>
  <si>
    <t>46</t>
  </si>
  <si>
    <t>59223858</t>
  </si>
  <si>
    <t>skruž pro uliční vpusť horní betonová 450x570x50mm</t>
  </si>
  <si>
    <t>-398642157</t>
  </si>
  <si>
    <t>47</t>
  </si>
  <si>
    <t>899204112</t>
  </si>
  <si>
    <t>Osazení mříží litinových včetně rámů a košů na bahno pro třídu zatížení D400, E600</t>
  </si>
  <si>
    <t>448084964</t>
  </si>
  <si>
    <t>48</t>
  </si>
  <si>
    <t>59223870</t>
  </si>
  <si>
    <t>koš nízký pro uliční vpusti žárově Pz plech pro rám 500/300mm</t>
  </si>
  <si>
    <t>-455047602</t>
  </si>
  <si>
    <t>49</t>
  </si>
  <si>
    <t>55242320</t>
  </si>
  <si>
    <t>mříž vtoková litinová plochá 500x500mm</t>
  </si>
  <si>
    <t>999128724</t>
  </si>
  <si>
    <t>Ostatní konstrukce a práce, bourání</t>
  </si>
  <si>
    <t>50</t>
  </si>
  <si>
    <t>914111111</t>
  </si>
  <si>
    <t>Montáž svislé dopravní značky základní velikosti do 1 m2 objímkami na sloupky nebo konzoly</t>
  </si>
  <si>
    <t>-445057810</t>
  </si>
  <si>
    <t>32,00</t>
  </si>
  <si>
    <t>2,00</t>
  </si>
  <si>
    <t>51</t>
  </si>
  <si>
    <t>4044562x</t>
  </si>
  <si>
    <t>značky (IP12+E8d, IJ4a, A12b, A4, IP6,P4+C1, C4a, A12b, P4+C1, IP6, A4, C4a, P4+C1, B29, A4, B28, C4a, IP6, IP11b, IP6, P4+C1, C4a, A4, 4x Z3)</t>
  </si>
  <si>
    <t>382739899</t>
  </si>
  <si>
    <t>52</t>
  </si>
  <si>
    <t>914511111</t>
  </si>
  <si>
    <t>Montáž sloupku dopravních značek délky do 3,5 m do betonového základu</t>
  </si>
  <si>
    <t>-449997840</t>
  </si>
  <si>
    <t>53</t>
  </si>
  <si>
    <t>40445225</t>
  </si>
  <si>
    <t>sloupek pro dopravní značku Zn D 60mm v 3,5m</t>
  </si>
  <si>
    <t>-2001150571</t>
  </si>
  <si>
    <t>54</t>
  </si>
  <si>
    <t>915231112</t>
  </si>
  <si>
    <t>Vodorovné dopravní značení stříkaným plastem přechody pro chodce, šipky, symboly nápisy bílé retroreflexní</t>
  </si>
  <si>
    <t>-801230439</t>
  </si>
  <si>
    <t>55</t>
  </si>
  <si>
    <t>915231116</t>
  </si>
  <si>
    <t>Vodorovné dopravní značení stříkaným plastem přechody pro chodce, šipky, symboly nápisy žluté retroreflexní</t>
  </si>
  <si>
    <t>-516545666</t>
  </si>
  <si>
    <t>56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</si>
  <si>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</si>
  <si>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</si>
  <si>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-1140930918</t>
  </si>
  <si>
    <t>57</t>
  </si>
  <si>
    <t>59217031</t>
  </si>
  <si>
    <t>obrubník betonový silniční 1000x150x250mm</t>
  </si>
  <si>
    <t>-1126954200</t>
  </si>
  <si>
    <t>756*1,1 'Přepočtené koeficientem množství</t>
  </si>
  <si>
    <t>58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</si>
  <si>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</si>
  <si>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</si>
  <si>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-533717967</t>
  </si>
  <si>
    <t>708,00</t>
  </si>
  <si>
    <t>59</t>
  </si>
  <si>
    <t>59217008</t>
  </si>
  <si>
    <t>obrubník betonový parkový 1000x80x200mm</t>
  </si>
  <si>
    <t>-1043774287</t>
  </si>
  <si>
    <t>708*1,1 'Přepočtené koeficientem množství</t>
  </si>
  <si>
    <t>60</t>
  </si>
  <si>
    <t>916431111</t>
  </si>
  <si>
    <t>Osazení betonového bezbariérového obrubníku s ložem betonovým tl. 150 mm úložná šířka do 400 mm</t>
  </si>
  <si>
    <t>-1423849708</t>
  </si>
  <si>
    <t>61</t>
  </si>
  <si>
    <t>59217040</t>
  </si>
  <si>
    <t>obrubník betonový bezbariérový náběhový</t>
  </si>
  <si>
    <t>568119133</t>
  </si>
  <si>
    <t>2*1,1 'Přepočtené koeficientem množství</t>
  </si>
  <si>
    <t>62</t>
  </si>
  <si>
    <t>59217041</t>
  </si>
  <si>
    <t>obrubník betonový bezbariérový přímý</t>
  </si>
  <si>
    <t>-1535834759</t>
  </si>
  <si>
    <t>17*1,1 'Přepočtené koeficientem množství</t>
  </si>
  <si>
    <t>63</t>
  </si>
  <si>
    <t>-1942182422</t>
  </si>
  <si>
    <t>64</t>
  </si>
  <si>
    <t>91600</t>
  </si>
  <si>
    <t>OBRUBNÍK KE KRUHOVÝM OBJEZDŮM - 195 / 600 / 300</t>
  </si>
  <si>
    <t>1562184229</t>
  </si>
  <si>
    <t>73*1,8333 'Přepočtené koeficientem množství</t>
  </si>
  <si>
    <t>65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</si>
  <si>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</si>
  <si>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</si>
  <si>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-117120223</t>
  </si>
  <si>
    <t>15,00</t>
  </si>
  <si>
    <t>66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</si>
  <si>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</si>
  <si>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</si>
  <si>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-13949454</t>
  </si>
  <si>
    <t>997</t>
  </si>
  <si>
    <t>Přesun sutě</t>
  </si>
  <si>
    <t>67</t>
  </si>
  <si>
    <t>997221551</t>
  </si>
  <si>
    <t>Vodorovná doprava suti bez naložení, ale se složením a s hrubým urovnáním ze sypkých materiálů, na vzdálenost do 1 km</t>
  </si>
  <si>
    <t>-1913809162</t>
  </si>
  <si>
    <t>68</t>
  </si>
  <si>
    <t>997221559</t>
  </si>
  <si>
    <t>Vodorovná doprava suti bez naložení, ale se složením a s hrubým urovnáním Příplatek k ceně za každý další i započatý 1 km přes 1 km</t>
  </si>
  <si>
    <t>1296969014</t>
  </si>
  <si>
    <t>2537,847*9 'Přepočtené koeficientem množství</t>
  </si>
  <si>
    <t>69</t>
  </si>
  <si>
    <t>997221861</t>
  </si>
  <si>
    <t>Poplatek za uložení stavebního odpadu na recyklační skládce (skládkovné) z prostého betonu zatříděného do Katalogu odpadů pod kódem 17 01 01</t>
  </si>
  <si>
    <t>497357675</t>
  </si>
  <si>
    <t>1,56</t>
  </si>
  <si>
    <t>8,87</t>
  </si>
  <si>
    <t>1,394</t>
  </si>
  <si>
    <t>0,076</t>
  </si>
  <si>
    <t>70</t>
  </si>
  <si>
    <t>997221873</t>
  </si>
  <si>
    <t>1000965244</t>
  </si>
  <si>
    <t>337,85</t>
  </si>
  <si>
    <t>733,99</t>
  </si>
  <si>
    <t>71</t>
  </si>
  <si>
    <t>997221875</t>
  </si>
  <si>
    <t>Poplatek za uložení stavebního odpadu na recyklační skládce (skládkovné) asfaltového bez obsahu dehtu zatříděného do Katalogu odpadů pod kódem 17 03 02</t>
  </si>
  <si>
    <t>1596756567</t>
  </si>
  <si>
    <t>114,17</t>
  </si>
  <si>
    <t>248,038</t>
  </si>
  <si>
    <t>119,995</t>
  </si>
  <si>
    <t>971,904</t>
  </si>
  <si>
    <t>998</t>
  </si>
  <si>
    <t>Přesun hmot</t>
  </si>
  <si>
    <t>72</t>
  </si>
  <si>
    <t>998223011</t>
  </si>
  <si>
    <t>Přesun hmot pro pozemní komunikace s krytem dlážděným dopravní vzdálenost do 200 m jakékoliv délky objektu</t>
  </si>
  <si>
    <t>238399637</t>
  </si>
  <si>
    <t>SO102ch - Okružní křižovatka SOKOLOV - chodník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</si>
  <si>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</si>
  <si>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</si>
  <si>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233451078</t>
  </si>
  <si>
    <t>113107181</t>
  </si>
  <si>
    <t>Odstranění podkladů nebo krytů strojně plochy jednotlivě přes 50 m2 do 200 m2 s přemístěním hmot na skládku na vzdálenost do 20 m nebo s naložením na dopravní prostředek živičných, o tl. vrstvy do 50 mm</t>
  </si>
  <si>
    <t>1643504196</t>
  </si>
  <si>
    <t>113154112</t>
  </si>
  <si>
    <t>Frézování živičného podkladu nebo krytu s naložením na dopravní prostředek plochy do 500 m2 bez překážek v trase pruhu šířky do 0,5 m, tloušťky vrstvy 40 mm</t>
  </si>
  <si>
    <t>-1337471377</t>
  </si>
  <si>
    <t>-1162409828</t>
  </si>
  <si>
    <t>122151101</t>
  </si>
  <si>
    <t>Odkopávky a prokopávky nezapažené strojně v hornině třídy těžitelnosti I skupiny 1 a 2 do 20 m3</t>
  </si>
  <si>
    <t>1636636491</t>
  </si>
  <si>
    <t>81,00*0,14</t>
  </si>
  <si>
    <t>odkopávky pro chodník pod ornicí</t>
  </si>
  <si>
    <t>122252204</t>
  </si>
  <si>
    <t>Odkopávky a prokopávky nezapažené pro silnice a dálnice strojně v hornině třídy těžitelnosti I přes 100 do 500 m3</t>
  </si>
  <si>
    <t>595126148</t>
  </si>
  <si>
    <t>166*0,50</t>
  </si>
  <si>
    <t>Součet - výkop pro aktivní zónu tl. 500mm - položka bude čerpána dle skutečnosti se souhlasem TDI</t>
  </si>
  <si>
    <t>-2139371705</t>
  </si>
  <si>
    <t xml:space="preserve"> výkop pro aktivní zónu tl. 500mm - položka bude čerpána dle skutečnosti se souhlasem TDI</t>
  </si>
  <si>
    <t>-64,00*0,14</t>
  </si>
  <si>
    <t>zásyp chodníků bez náhrady novým chodníkem nebo parkovištěm</t>
  </si>
  <si>
    <t>2020343790</t>
  </si>
  <si>
    <t>-420512965</t>
  </si>
  <si>
    <t>85,38*1,8 'Přepočtené koeficientem množství</t>
  </si>
  <si>
    <t>-815213513</t>
  </si>
  <si>
    <t>Součet - násyp pro aktivní zónu tl. 500mm - položka bude čerpána dle skutečnosti se souhlasem TDI</t>
  </si>
  <si>
    <t>-2030127281</t>
  </si>
  <si>
    <t>83*1,8 'Přepočtené koeficientem množství</t>
  </si>
  <si>
    <t>-417966286</t>
  </si>
  <si>
    <t>64,00*0,14</t>
  </si>
  <si>
    <t>167151101</t>
  </si>
  <si>
    <t>Nakládání, skládání a překládání neulehlého výkopku nebo sypaniny strojně nakládání, množství do 100 m3, z horniny třídy těžitelnosti I, skupiny 1 až 3</t>
  </si>
  <si>
    <t>1140228464</t>
  </si>
  <si>
    <t>-1181799027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</si>
  <si>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</si>
  <si>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</si>
  <si>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1637422148</t>
  </si>
  <si>
    <t>-1365618134</t>
  </si>
  <si>
    <t>1715725942</t>
  </si>
  <si>
    <t>1130004515</t>
  </si>
  <si>
    <t>-690177175</t>
  </si>
  <si>
    <t>1070*0,015 'Přepočtené koeficientem množství</t>
  </si>
  <si>
    <t>1399331837</t>
  </si>
  <si>
    <t>452*0,05</t>
  </si>
  <si>
    <t>-803819222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</si>
  <si>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</si>
  <si>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</si>
  <si>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726665535</t>
  </si>
  <si>
    <t>159,20</t>
  </si>
  <si>
    <t>6,80</t>
  </si>
  <si>
    <t>1113868768</t>
  </si>
  <si>
    <t>159,2*1,1 'Přepočtené koeficientem množství</t>
  </si>
  <si>
    <t>1960444031</t>
  </si>
  <si>
    <t>6,8*1,1 'Přepočtené koeficientem množství</t>
  </si>
  <si>
    <t>1251880438</t>
  </si>
  <si>
    <t>-427182529</t>
  </si>
  <si>
    <t>97,218*9 'Přepočtené koeficientem množství</t>
  </si>
  <si>
    <t>1428931232</t>
  </si>
  <si>
    <t>1234754307</t>
  </si>
  <si>
    <t>19,404</t>
  </si>
  <si>
    <t>20,394</t>
  </si>
  <si>
    <t>-1056436549</t>
  </si>
  <si>
    <t>SO102p - Okružní křižovatka SOKOLOV - parkoviště</t>
  </si>
  <si>
    <t>112101102</t>
  </si>
  <si>
    <t>Odstranění stromů s odřezáním kmene a s odvětvením listnatých, průměru kmene přes 300 do 500 mm</t>
  </si>
  <si>
    <t>566149613</t>
  </si>
  <si>
    <t>112101122</t>
  </si>
  <si>
    <t>Odstranění stromů s odřezáním kmene a s odvětvením jehličnatých bez odkornění, průměru kmene přes 300 do 500 mm</t>
  </si>
  <si>
    <t>1651229486</t>
  </si>
  <si>
    <t>112251102</t>
  </si>
  <si>
    <t>Odstranění pařezů strojně s jejich vykopáním, vytrháním nebo odstřelením průměru přes 300 do 500 mm</t>
  </si>
  <si>
    <t>904204496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</si>
  <si>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</si>
  <si>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</si>
  <si>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</si>
  <si>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</si>
  <si>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113154114</t>
  </si>
  <si>
    <t>Frézování živičného podkladu nebo krytu s naložením na dopravní prostředek plochy do 500 m2 bez překážek v trase pruhu šířky do 0,5 m, tloušťky vrstvy 100 mm</t>
  </si>
  <si>
    <t>-544842507</t>
  </si>
  <si>
    <t>505,00*0,42</t>
  </si>
  <si>
    <t>odkopávka pro parkoviště tl. 420mm</t>
  </si>
  <si>
    <t>505,00*0,50</t>
  </si>
  <si>
    <t>odkopávka pro aktivní zónu tl. 500mm - položka bude čerpána dle skutečnosti se souhlasem TDI</t>
  </si>
  <si>
    <t>150,00</t>
  </si>
  <si>
    <t>Odkopávka pro parkoviště do stávajících sklonů</t>
  </si>
  <si>
    <t>162201402</t>
  </si>
  <si>
    <t>Vodorovné přemístění větví, kmenů nebo pařezů s naložením, složením a dopravou do 1000 m větví stromů listnatých, průměru kmene přes 300 do 500 mm</t>
  </si>
  <si>
    <t>1505077716</t>
  </si>
  <si>
    <t>162201412</t>
  </si>
  <si>
    <t>Vodorovné přemístění větví, kmenů nebo pařezů s naložením, složením a dopravou do 1000 m kmenů stromů listnatých, průměru přes 300 do 500 mm</t>
  </si>
  <si>
    <t>1441862431</t>
  </si>
  <si>
    <t>162201422</t>
  </si>
  <si>
    <t>Vodorovné přemístění větví, kmenů nebo pařezů s naložením, složením a dopravou do 1000 m pařezů kmenů, průměru přes 300 do 500 mm</t>
  </si>
  <si>
    <t>182428548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</si>
  <si>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</si>
  <si>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</si>
  <si>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1311274762</t>
  </si>
  <si>
    <t>4*9 'Přepočtené koeficientem množství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</si>
  <si>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</si>
  <si>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</si>
  <si>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-1058879695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</si>
  <si>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</si>
  <si>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</si>
  <si>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-1679444548</t>
  </si>
  <si>
    <t>-38,00*0,20</t>
  </si>
  <si>
    <t>zásyp parkovacích stání</t>
  </si>
  <si>
    <t>607*1,8 'Přepočtené koeficientem množství</t>
  </si>
  <si>
    <t>1600463689</t>
  </si>
  <si>
    <t>38,00*0,20</t>
  </si>
  <si>
    <t>203378734</t>
  </si>
  <si>
    <t>1725979586</t>
  </si>
  <si>
    <t>505*0,50</t>
  </si>
  <si>
    <t>252,5*1,8 'Přepočtené koeficientem množství</t>
  </si>
  <si>
    <t>564231111</t>
  </si>
  <si>
    <t>Podklad nebo podsyp ze štěrkopísku ŠP s rozprostřením, vlhčením a zhutněním, po zhutnění tl. 100 mm</t>
  </si>
  <si>
    <t>-2090579580</t>
  </si>
  <si>
    <t>564730011</t>
  </si>
  <si>
    <t>Podklad nebo kryt z kameniva hrubého drceného vel. 8-16 mm s rozprostřením a zhutněním, po zhutnění tl. 100 mm</t>
  </si>
  <si>
    <t>-1000114331</t>
  </si>
  <si>
    <t>564760111</t>
  </si>
  <si>
    <t>Podklad nebo kryt z kameniva hrubého drceného vel. 16-32 mm s rozprostřením a zhutněním, po zhutnění tl. 200 mm</t>
  </si>
  <si>
    <t>-693414946</t>
  </si>
  <si>
    <t>596412213</t>
  </si>
  <si>
    <t>Kladení dlažby z betonových vegetačních dlaždic pozemních komunikací s ložem z kameniva těženého nebo drceného tl. do 50 mm, s vyplněním spár a vegetačních otvorů, s hutněním vibrováním tl. 80 mm, pro plochy přes 300 m2</t>
  </si>
  <si>
    <t>562888306</t>
  </si>
  <si>
    <t>59246015</t>
  </si>
  <si>
    <t>dlažba plošná betonová vegetační 500x500x80mm</t>
  </si>
  <si>
    <t>739149097</t>
  </si>
  <si>
    <t>505*1,1 'Přepočtené koeficientem množství</t>
  </si>
  <si>
    <t>118603852</t>
  </si>
  <si>
    <t>919726123</t>
  </si>
  <si>
    <t>Geotextilie netkaná pro ochranu, separaci nebo filtraci měrná hmotnost přes 300 do 500 g/m2 - nutno použít certifikované geotextilie proti vsaku ropných látek</t>
  </si>
  <si>
    <t>912111121</t>
  </si>
  <si>
    <t>Montáž zábrany parkovací tvaru přichycené šrouby</t>
  </si>
  <si>
    <t>-469501631</t>
  </si>
  <si>
    <t>900</t>
  </si>
  <si>
    <t>Parkovací doraz recyklovaný polyvinylchlorid 78 × 8 × 6 cm</t>
  </si>
  <si>
    <t>-1787391248</t>
  </si>
  <si>
    <t>2100381139</t>
  </si>
  <si>
    <t xml:space="preserve"> značky IP12, IP11b, C2b</t>
  </si>
  <si>
    <t>1241748466</t>
  </si>
  <si>
    <t>-929099308</t>
  </si>
  <si>
    <t>-276084225</t>
  </si>
  <si>
    <t>1087705574</t>
  </si>
  <si>
    <t>801370839</t>
  </si>
  <si>
    <t>1679642297</t>
  </si>
  <si>
    <t>162*1,1 'Přepočtené koeficientem množství</t>
  </si>
  <si>
    <t>-2030835580</t>
  </si>
  <si>
    <t>-1229600264</t>
  </si>
  <si>
    <t>130*1,1 'Přepočtené koeficientem množství</t>
  </si>
  <si>
    <t>24,472*9 'Přepočtené koeficientem množství</t>
  </si>
  <si>
    <t>3,724</t>
  </si>
  <si>
    <t>9,728</t>
  </si>
  <si>
    <t>SO185 - Všeobecné a ostatní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</si>
  <si>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</si>
  <si>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</si>
  <si>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</si>
  <si>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</si>
  <si>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</si>
  <si>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</si>
  <si>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</si>
  <si>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</si>
  <si>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</si>
  <si>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</si>
  <si>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011303000</t>
  </si>
  <si>
    <t>Archeologická činnost na povrchu</t>
  </si>
  <si>
    <t>soub</t>
  </si>
  <si>
    <t>1024</t>
  </si>
  <si>
    <t>-939558947</t>
  </si>
  <si>
    <t>012203000</t>
  </si>
  <si>
    <t>Geodetické práce při provádění stavby - (geodet zhotovitele stavby) _x000d_
- vytyčení stavby_x000d_
- obvod staveniště_x000d_
- skutečné zjištění průběhu inženýrských sítí_x000d_
- vybudování potřebné vytyčovací sítě</t>
  </si>
  <si>
    <t>1534737442</t>
  </si>
  <si>
    <t>012303000</t>
  </si>
  <si>
    <t>Geodetické práce po výstavbě - geometrický plán</t>
  </si>
  <si>
    <t>-1000757138</t>
  </si>
  <si>
    <t>013244000</t>
  </si>
  <si>
    <t>Dokumentace RDS</t>
  </si>
  <si>
    <t>-34186072</t>
  </si>
  <si>
    <t>013254000</t>
  </si>
  <si>
    <t>Dokumentace skutečného provedení stavby</t>
  </si>
  <si>
    <t>689371269</t>
  </si>
  <si>
    <t>VRN2</t>
  </si>
  <si>
    <t>Příprava staveniště</t>
  </si>
  <si>
    <t>022002000</t>
  </si>
  <si>
    <t>Pomocné práce - zřízení nebo zajištění ochrany inženýrských sítí</t>
  </si>
  <si>
    <t>514791143</t>
  </si>
  <si>
    <t>VRN3</t>
  </si>
  <si>
    <t>Zařízení staveniště</t>
  </si>
  <si>
    <t>030001000</t>
  </si>
  <si>
    <t>-292262508</t>
  </si>
  <si>
    <t>VRN4</t>
  </si>
  <si>
    <t>Inženýrská činnost</t>
  </si>
  <si>
    <t>042903000</t>
  </si>
  <si>
    <t>Ostatní posudky, kontroly, revizní zprávy</t>
  </si>
  <si>
    <t>-1292990691</t>
  </si>
  <si>
    <t>VRN7</t>
  </si>
  <si>
    <t>Provozní vlivy</t>
  </si>
  <si>
    <t>072103011</t>
  </si>
  <si>
    <t xml:space="preserve">Osazení provizorního dopravního značení vč. projednání a povolení </t>
  </si>
  <si>
    <t>137771004</t>
  </si>
  <si>
    <t>SO431 - Veřejné osvětlení</t>
  </si>
  <si>
    <t>D1 - Popis Materiály</t>
  </si>
  <si>
    <t>D2 - Popis Montážní práce</t>
  </si>
  <si>
    <t>D3 - Popis Práce v HZS</t>
  </si>
  <si>
    <t xml:space="preserve">    VRN6 - Územní vlivy</t>
  </si>
  <si>
    <t>D1</t>
  </si>
  <si>
    <t>Popis Materiály</t>
  </si>
  <si>
    <t>Pol1</t>
  </si>
  <si>
    <t>Stožár bezpaticový třístupňový silniční s manžetou, žárový zinek STB 8B, 133/102/76mm (Sn1-Sn5)</t>
  </si>
  <si>
    <t>ks</t>
  </si>
  <si>
    <t>Pol2</t>
  </si>
  <si>
    <t>Výložník rovný, žárový zinek UD 1/76-1000 (S1-S13)</t>
  </si>
  <si>
    <t>Pol3</t>
  </si>
  <si>
    <t>Stožár bezpaticový třístupňový silniční, přechody pro chodce s manžetou, žárový zinek STP-5B, 133/108/89mm (Sp1- Sp8)</t>
  </si>
  <si>
    <t>Pol4</t>
  </si>
  <si>
    <t>Výložník rovný pro přisvícení přechodů, žárový zinek UD 1-1500A (Spx)</t>
  </si>
  <si>
    <t>Pol5</t>
  </si>
  <si>
    <t>Elektrovýzbroj 1 pojistka SR 481/27 Z/Cu</t>
  </si>
  <si>
    <t>Pol6</t>
  </si>
  <si>
    <t>Svítidlo LED, silniční 3748lm, 32W, 3000K</t>
  </si>
  <si>
    <t>Pol7</t>
  </si>
  <si>
    <t>Svítidlo LED, silniční, přechod pro chodce 5599lm, 44W, 5000K</t>
  </si>
  <si>
    <t>Pol8</t>
  </si>
  <si>
    <t>Zemní vedení AYKY-J 4x35</t>
  </si>
  <si>
    <t>Pol9</t>
  </si>
  <si>
    <t>Kabel pro svítidla na nových sloupech CYKY-J 3x1,5</t>
  </si>
  <si>
    <t>Pol10</t>
  </si>
  <si>
    <t>Svorka spojovací páska-drát SR 3a</t>
  </si>
  <si>
    <t>Pol11</t>
  </si>
  <si>
    <t xml:space="preserve">Svorka spojovací páska-páska SR 2b </t>
  </si>
  <si>
    <t>Pol12</t>
  </si>
  <si>
    <t>Kabelové oko šroubové</t>
  </si>
  <si>
    <t>Pol13</t>
  </si>
  <si>
    <t>Zemnící pásek FeZn 30x4</t>
  </si>
  <si>
    <t>Pol14</t>
  </si>
  <si>
    <t>Zemnící drát FeZn10</t>
  </si>
  <si>
    <t>Pol15</t>
  </si>
  <si>
    <t xml:space="preserve">Chránička Kopoflex průměr 50 </t>
  </si>
  <si>
    <t>Pol16</t>
  </si>
  <si>
    <t>Chránička Kopoflex průměr 110, rezerva 4x přes komunikaci</t>
  </si>
  <si>
    <t>Pol17</t>
  </si>
  <si>
    <t>Výstražná folie</t>
  </si>
  <si>
    <t>Pol18</t>
  </si>
  <si>
    <t>Pomocný materiál sada</t>
  </si>
  <si>
    <t>%</t>
  </si>
  <si>
    <t>D2</t>
  </si>
  <si>
    <t>Popis Montážní práce</t>
  </si>
  <si>
    <t>Pol19</t>
  </si>
  <si>
    <t>Odpojení starého vedení</t>
  </si>
  <si>
    <t>h</t>
  </si>
  <si>
    <t>Pol20</t>
  </si>
  <si>
    <t>Hloubení rýh do šířky 600mm</t>
  </si>
  <si>
    <t>Pol21</t>
  </si>
  <si>
    <t>Hloubení šachet pro patky</t>
  </si>
  <si>
    <t>Pol22</t>
  </si>
  <si>
    <t>Obsyp kabelu, vč. položení výstražné folie</t>
  </si>
  <si>
    <t>Pol23</t>
  </si>
  <si>
    <t>Zásyp výkopu, zhutnění</t>
  </si>
  <si>
    <t>Pol24</t>
  </si>
  <si>
    <t>beton a zásyp Ukotvení sloupu včetně materiálu</t>
  </si>
  <si>
    <t>Pol25</t>
  </si>
  <si>
    <t>Instalace stožáru</t>
  </si>
  <si>
    <t>Pol26</t>
  </si>
  <si>
    <t>Montáž výložníků</t>
  </si>
  <si>
    <t>Pol27</t>
  </si>
  <si>
    <t>Montáž svítidel s přívodem</t>
  </si>
  <si>
    <t>Pol28</t>
  </si>
  <si>
    <t>Uložení zemního vedení - kabel silový s Al jádrem 4x35mm2</t>
  </si>
  <si>
    <t>Pol29</t>
  </si>
  <si>
    <t>Příplatek za zatahování do chráničky do 0,75kg/m</t>
  </si>
  <si>
    <t>Pol30</t>
  </si>
  <si>
    <t>Uložení uzemnění - zemnící pásek</t>
  </si>
  <si>
    <t>Pol31</t>
  </si>
  <si>
    <t>Propojení zemnícího pásku a připojení odboček drát do 10mm</t>
  </si>
  <si>
    <t>Pol32</t>
  </si>
  <si>
    <t>Připojení svítidla a elektrovýzbroje stožáru</t>
  </si>
  <si>
    <t>Pol33</t>
  </si>
  <si>
    <t>Připojení zemnících drátů ke stožárům</t>
  </si>
  <si>
    <t>Pol34</t>
  </si>
  <si>
    <t>Práce plošiny</t>
  </si>
  <si>
    <t>Pol35</t>
  </si>
  <si>
    <t>Poplatek za recyklaci svítidla</t>
  </si>
  <si>
    <t>Pol36</t>
  </si>
  <si>
    <t>Poplatek za recyklaci světelného zdroje</t>
  </si>
  <si>
    <t>D3</t>
  </si>
  <si>
    <t>Popis Práce v HZS</t>
  </si>
  <si>
    <t>Pol37</t>
  </si>
  <si>
    <t>Práce v HZS</t>
  </si>
  <si>
    <t>74</t>
  </si>
  <si>
    <t>Pol38</t>
  </si>
  <si>
    <t>Revize</t>
  </si>
  <si>
    <t>76</t>
  </si>
  <si>
    <t>-1960860504</t>
  </si>
  <si>
    <t>-1948588027</t>
  </si>
  <si>
    <t>VRN6</t>
  </si>
  <si>
    <t>Územní vlivy</t>
  </si>
  <si>
    <t>060001000</t>
  </si>
  <si>
    <t>931255461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</si>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</sst>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23" xfId="0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167" fontId="35" fillId="2" borderId="23" xfId="0" applyNumberFormat="1" applyFont="1" applyFill="1" applyBorder="1" applyAlignment="1" applyProtection="1">
      <alignment vertical="center"/>
      <protection locked="0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33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36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38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20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0261-03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Stavební úpravy křižovatky ulic Závodu míru - Švabinského - Křižíkova, Sokolov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16. 12. 2020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>ADVISIA s.r.o.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>Tomáš Valenta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ROUND(SUM(AG55:AG59),2)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ROUND(SUM(AS55:AS59),2)</f>
        <v>0</v>
      </c>
      <c r="AT54" s="107">
        <f>ROUND(SUM(AV54:AW54),2)</f>
        <v>0</v>
      </c>
      <c r="AU54" s="108">
        <f>ROUND(SUM(AU55:AU59),5)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ROUND(SUM(AZ55:AZ59),2)</f>
        <v>0</v>
      </c>
      <c r="BA54" s="107">
        <f>ROUND(SUM(BA55:BA59),2)</f>
        <v>0</v>
      </c>
      <c r="BB54" s="107">
        <f>ROUND(SUM(BB55:BB59),2)</f>
        <v>0</v>
      </c>
      <c r="BC54" s="107">
        <f>ROUND(SUM(BC55:BC59),2)</f>
        <v>0</v>
      </c>
      <c r="BD54" s="109">
        <f>ROUND(SUM(BD55:BD59),2)</f>
        <v>0</v>
      </c>
      <c r="BE54" s="6"/>
      <c r="BS54" s="110" t="s">
        <v>74</v>
      </c>
      <c r="BT54" s="110" t="s">
        <v>75</v>
      </c>
      <c r="BU54" s="111" t="s">
        <v>76</v>
      </c>
      <c r="BV54" s="110" t="s">
        <v>77</v>
      </c>
      <c r="BW54" s="110" t="s">
        <v>5</v>
      </c>
      <c r="BX54" s="110" t="s">
        <v>78</v>
      </c>
      <c r="CL54" s="110" t="s">
        <v>19</v>
      </c>
    </row>
    <row r="55" s="7" customFormat="1" ht="16.5" customHeight="1">
      <c r="A55" s="112" t="s">
        <v>79</v>
      </c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'SO101 - Okružní křižovatk...'!J30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82</v>
      </c>
      <c r="AR55" s="119"/>
      <c r="AS55" s="120">
        <v>0</v>
      </c>
      <c r="AT55" s="121">
        <f>ROUND(SUM(AV55:AW55),2)</f>
        <v>0</v>
      </c>
      <c r="AU55" s="122">
        <f>'SO101 - Okružní křižovatk...'!P86</f>
        <v>0</v>
      </c>
      <c r="AV55" s="121">
        <f>'SO101 - Okružní křižovatk...'!J33</f>
        <v>0</v>
      </c>
      <c r="AW55" s="121">
        <f>'SO101 - Okružní křižovatk...'!J34</f>
        <v>0</v>
      </c>
      <c r="AX55" s="121">
        <f>'SO101 - Okružní křižovatk...'!J35</f>
        <v>0</v>
      </c>
      <c r="AY55" s="121">
        <f>'SO101 - Okružní křižovatk...'!J36</f>
        <v>0</v>
      </c>
      <c r="AZ55" s="121">
        <f>'SO101 - Okružní křižovatk...'!F33</f>
        <v>0</v>
      </c>
      <c r="BA55" s="121">
        <f>'SO101 - Okružní křižovatk...'!F34</f>
        <v>0</v>
      </c>
      <c r="BB55" s="121">
        <f>'SO101 - Okružní křižovatk...'!F35</f>
        <v>0</v>
      </c>
      <c r="BC55" s="121">
        <f>'SO101 - Okružní křižovatk...'!F36</f>
        <v>0</v>
      </c>
      <c r="BD55" s="123">
        <f>'SO101 - Okružní křižovatk...'!F37</f>
        <v>0</v>
      </c>
      <c r="BE55" s="7"/>
      <c r="BT55" s="124" t="s">
        <v>83</v>
      </c>
      <c r="BV55" s="124" t="s">
        <v>77</v>
      </c>
      <c r="BW55" s="124" t="s">
        <v>84</v>
      </c>
      <c r="BX55" s="124" t="s">
        <v>5</v>
      </c>
      <c r="CL55" s="124" t="s">
        <v>19</v>
      </c>
      <c r="CM55" s="124" t="s">
        <v>85</v>
      </c>
    </row>
    <row r="56" s="7" customFormat="1" ht="24.75" customHeight="1">
      <c r="A56" s="112" t="s">
        <v>79</v>
      </c>
      <c r="B56" s="113"/>
      <c r="C56" s="114"/>
      <c r="D56" s="115" t="s">
        <v>86</v>
      </c>
      <c r="E56" s="115"/>
      <c r="F56" s="115"/>
      <c r="G56" s="115"/>
      <c r="H56" s="115"/>
      <c r="I56" s="116"/>
      <c r="J56" s="115" t="s">
        <v>87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'SO102ch - Okružní křižova...'!J30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82</v>
      </c>
      <c r="AR56" s="119"/>
      <c r="AS56" s="120">
        <v>0</v>
      </c>
      <c r="AT56" s="121">
        <f>ROUND(SUM(AV56:AW56),2)</f>
        <v>0</v>
      </c>
      <c r="AU56" s="122">
        <f>'SO102ch - Okružní křižova...'!P84</f>
        <v>0</v>
      </c>
      <c r="AV56" s="121">
        <f>'SO102ch - Okružní křižova...'!J33</f>
        <v>0</v>
      </c>
      <c r="AW56" s="121">
        <f>'SO102ch - Okružní křižova...'!J34</f>
        <v>0</v>
      </c>
      <c r="AX56" s="121">
        <f>'SO102ch - Okružní křižova...'!J35</f>
        <v>0</v>
      </c>
      <c r="AY56" s="121">
        <f>'SO102ch - Okružní křižova...'!J36</f>
        <v>0</v>
      </c>
      <c r="AZ56" s="121">
        <f>'SO102ch - Okružní křižova...'!F33</f>
        <v>0</v>
      </c>
      <c r="BA56" s="121">
        <f>'SO102ch - Okružní křižova...'!F34</f>
        <v>0</v>
      </c>
      <c r="BB56" s="121">
        <f>'SO102ch - Okružní křižova...'!F35</f>
        <v>0</v>
      </c>
      <c r="BC56" s="121">
        <f>'SO102ch - Okružní křižova...'!F36</f>
        <v>0</v>
      </c>
      <c r="BD56" s="123">
        <f>'SO102ch - Okružní křižova...'!F37</f>
        <v>0</v>
      </c>
      <c r="BE56" s="7"/>
      <c r="BT56" s="124" t="s">
        <v>83</v>
      </c>
      <c r="BV56" s="124" t="s">
        <v>77</v>
      </c>
      <c r="BW56" s="124" t="s">
        <v>88</v>
      </c>
      <c r="BX56" s="124" t="s">
        <v>5</v>
      </c>
      <c r="CL56" s="124" t="s">
        <v>19</v>
      </c>
      <c r="CM56" s="124" t="s">
        <v>85</v>
      </c>
    </row>
    <row r="57" s="7" customFormat="1" ht="24.75" customHeight="1">
      <c r="A57" s="112" t="s">
        <v>79</v>
      </c>
      <c r="B57" s="113"/>
      <c r="C57" s="114"/>
      <c r="D57" s="115" t="s">
        <v>89</v>
      </c>
      <c r="E57" s="115"/>
      <c r="F57" s="115"/>
      <c r="G57" s="115"/>
      <c r="H57" s="115"/>
      <c r="I57" s="116"/>
      <c r="J57" s="115" t="s">
        <v>90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'SO102p - Okružní křižovat...'!J30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82</v>
      </c>
      <c r="AR57" s="119"/>
      <c r="AS57" s="120">
        <v>0</v>
      </c>
      <c r="AT57" s="121">
        <f>ROUND(SUM(AV57:AW57),2)</f>
        <v>0</v>
      </c>
      <c r="AU57" s="122">
        <f>'SO102p - Okružní křižovat...'!P85</f>
        <v>0</v>
      </c>
      <c r="AV57" s="121">
        <f>'SO102p - Okružní křižovat...'!J33</f>
        <v>0</v>
      </c>
      <c r="AW57" s="121">
        <f>'SO102p - Okružní křižovat...'!J34</f>
        <v>0</v>
      </c>
      <c r="AX57" s="121">
        <f>'SO102p - Okružní křižovat...'!J35</f>
        <v>0</v>
      </c>
      <c r="AY57" s="121">
        <f>'SO102p - Okružní křižovat...'!J36</f>
        <v>0</v>
      </c>
      <c r="AZ57" s="121">
        <f>'SO102p - Okružní křižovat...'!F33</f>
        <v>0</v>
      </c>
      <c r="BA57" s="121">
        <f>'SO102p - Okružní křižovat...'!F34</f>
        <v>0</v>
      </c>
      <c r="BB57" s="121">
        <f>'SO102p - Okružní křižovat...'!F35</f>
        <v>0</v>
      </c>
      <c r="BC57" s="121">
        <f>'SO102p - Okružní křižovat...'!F36</f>
        <v>0</v>
      </c>
      <c r="BD57" s="123">
        <f>'SO102p - Okružní křižovat...'!F37</f>
        <v>0</v>
      </c>
      <c r="BE57" s="7"/>
      <c r="BT57" s="124" t="s">
        <v>83</v>
      </c>
      <c r="BV57" s="124" t="s">
        <v>77</v>
      </c>
      <c r="BW57" s="124" t="s">
        <v>91</v>
      </c>
      <c r="BX57" s="124" t="s">
        <v>5</v>
      </c>
      <c r="CL57" s="124" t="s">
        <v>19</v>
      </c>
      <c r="CM57" s="124" t="s">
        <v>85</v>
      </c>
    </row>
    <row r="58" s="7" customFormat="1" ht="16.5" customHeight="1">
      <c r="A58" s="112" t="s">
        <v>79</v>
      </c>
      <c r="B58" s="113"/>
      <c r="C58" s="114"/>
      <c r="D58" s="115" t="s">
        <v>92</v>
      </c>
      <c r="E58" s="115"/>
      <c r="F58" s="115"/>
      <c r="G58" s="115"/>
      <c r="H58" s="115"/>
      <c r="I58" s="116"/>
      <c r="J58" s="115" t="s">
        <v>93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'SO185 - Všeobecné a ostat...'!J30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82</v>
      </c>
      <c r="AR58" s="119"/>
      <c r="AS58" s="120">
        <v>0</v>
      </c>
      <c r="AT58" s="121">
        <f>ROUND(SUM(AV58:AW58),2)</f>
        <v>0</v>
      </c>
      <c r="AU58" s="122">
        <f>'SO185 - Všeobecné a ostat...'!P85</f>
        <v>0</v>
      </c>
      <c r="AV58" s="121">
        <f>'SO185 - Všeobecné a ostat...'!J33</f>
        <v>0</v>
      </c>
      <c r="AW58" s="121">
        <f>'SO185 - Všeobecné a ostat...'!J34</f>
        <v>0</v>
      </c>
      <c r="AX58" s="121">
        <f>'SO185 - Všeobecné a ostat...'!J35</f>
        <v>0</v>
      </c>
      <c r="AY58" s="121">
        <f>'SO185 - Všeobecné a ostat...'!J36</f>
        <v>0</v>
      </c>
      <c r="AZ58" s="121">
        <f>'SO185 - Všeobecné a ostat...'!F33</f>
        <v>0</v>
      </c>
      <c r="BA58" s="121">
        <f>'SO185 - Všeobecné a ostat...'!F34</f>
        <v>0</v>
      </c>
      <c r="BB58" s="121">
        <f>'SO185 - Všeobecné a ostat...'!F35</f>
        <v>0</v>
      </c>
      <c r="BC58" s="121">
        <f>'SO185 - Všeobecné a ostat...'!F36</f>
        <v>0</v>
      </c>
      <c r="BD58" s="123">
        <f>'SO185 - Všeobecné a ostat...'!F37</f>
        <v>0</v>
      </c>
      <c r="BE58" s="7"/>
      <c r="BT58" s="124" t="s">
        <v>83</v>
      </c>
      <c r="BV58" s="124" t="s">
        <v>77</v>
      </c>
      <c r="BW58" s="124" t="s">
        <v>94</v>
      </c>
      <c r="BX58" s="124" t="s">
        <v>5</v>
      </c>
      <c r="CL58" s="124" t="s">
        <v>19</v>
      </c>
      <c r="CM58" s="124" t="s">
        <v>85</v>
      </c>
    </row>
    <row r="59" s="7" customFormat="1" ht="16.5" customHeight="1">
      <c r="A59" s="112" t="s">
        <v>79</v>
      </c>
      <c r="B59" s="113"/>
      <c r="C59" s="114"/>
      <c r="D59" s="115" t="s">
        <v>95</v>
      </c>
      <c r="E59" s="115"/>
      <c r="F59" s="115"/>
      <c r="G59" s="115"/>
      <c r="H59" s="115"/>
      <c r="I59" s="116"/>
      <c r="J59" s="115" t="s">
        <v>96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'SO431 - Veřejné osvětlení'!J30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82</v>
      </c>
      <c r="AR59" s="119"/>
      <c r="AS59" s="125">
        <v>0</v>
      </c>
      <c r="AT59" s="126">
        <f>ROUND(SUM(AV59:AW59),2)</f>
        <v>0</v>
      </c>
      <c r="AU59" s="127">
        <f>'SO431 - Veřejné osvětlení'!P86</f>
        <v>0</v>
      </c>
      <c r="AV59" s="126">
        <f>'SO431 - Veřejné osvětlení'!J33</f>
        <v>0</v>
      </c>
      <c r="AW59" s="126">
        <f>'SO431 - Veřejné osvětlení'!J34</f>
        <v>0</v>
      </c>
      <c r="AX59" s="126">
        <f>'SO431 - Veřejné osvětlení'!J35</f>
        <v>0</v>
      </c>
      <c r="AY59" s="126">
        <f>'SO431 - Veřejné osvětlení'!J36</f>
        <v>0</v>
      </c>
      <c r="AZ59" s="126">
        <f>'SO431 - Veřejné osvětlení'!F33</f>
        <v>0</v>
      </c>
      <c r="BA59" s="126">
        <f>'SO431 - Veřejné osvětlení'!F34</f>
        <v>0</v>
      </c>
      <c r="BB59" s="126">
        <f>'SO431 - Veřejné osvětlení'!F35</f>
        <v>0</v>
      </c>
      <c r="BC59" s="126">
        <f>'SO431 - Veřejné osvětlení'!F36</f>
        <v>0</v>
      </c>
      <c r="BD59" s="128">
        <f>'SO431 - Veřejné osvětlení'!F37</f>
        <v>0</v>
      </c>
      <c r="BE59" s="7"/>
      <c r="BT59" s="124" t="s">
        <v>83</v>
      </c>
      <c r="BV59" s="124" t="s">
        <v>77</v>
      </c>
      <c r="BW59" s="124" t="s">
        <v>97</v>
      </c>
      <c r="BX59" s="124" t="s">
        <v>5</v>
      </c>
      <c r="CL59" s="124" t="s">
        <v>19</v>
      </c>
      <c r="CM59" s="124" t="s">
        <v>85</v>
      </c>
    </row>
    <row r="60" s="2" customFormat="1" ht="30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45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</row>
  </sheetData>
  <sheetProtection sheet="1" formatColumns="0" formatRows="0" objects="1" scenarios="1" spinCount="100000" saltValue="Ym3ameN60V7rUYY4Pagp0KFbY0AsUKQ6BOa614WPqJNYtE3wVFKSLHulmLWxF20o37AY5r593R8eGwOBpOl11g==" hashValue="zQ9uy0tx2wuVToL74sXKeeepLOaaOZpWKuM1khSlNKyxzbWbmUPICSrPt6FASMstgjgi5LTaJw6JMfdEqADM/g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101 - Okružní křižovatk...'!C2" display="/"/>
    <hyperlink ref="A56" location="'SO102ch - Okružní křižova...'!C2" display="/"/>
    <hyperlink ref="A57" location="'SO102p - Okružní křižovat...'!C2" display="/"/>
    <hyperlink ref="A58" location="'SO185 - Všeobecné a ostat...'!C2" display="/"/>
    <hyperlink ref="A59" location="'SO431 - Veřejné osvětle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98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Stavební úpravy křižovatky ulic Závodu míru - Švabinského - Křižíkova, Sokolov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100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16. 12. 2020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">
        <v>31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27</v>
      </c>
      <c r="J21" s="137" t="s">
        <v>33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36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37</v>
      </c>
      <c r="F24" s="39"/>
      <c r="G24" s="39"/>
      <c r="H24" s="39"/>
      <c r="I24" s="133" t="s">
        <v>27</v>
      </c>
      <c r="J24" s="137" t="s">
        <v>38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3.25" customHeight="1">
      <c r="A27" s="139"/>
      <c r="B27" s="140"/>
      <c r="C27" s="139"/>
      <c r="D27" s="139"/>
      <c r="E27" s="141" t="s">
        <v>101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ROUND((SUM(BE86:BE327)),  2)</f>
        <v>0</v>
      </c>
      <c r="G33" s="39"/>
      <c r="H33" s="39"/>
      <c r="I33" s="149">
        <v>0.20999999999999999</v>
      </c>
      <c r="J33" s="148">
        <f>ROUND(((SUM(BE86:BE327))*I33),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ROUND((SUM(BF86:BF327)),  2)</f>
        <v>0</v>
      </c>
      <c r="G34" s="39"/>
      <c r="H34" s="39"/>
      <c r="I34" s="149">
        <v>0.14999999999999999</v>
      </c>
      <c r="J34" s="148">
        <f>ROUND(((SUM(BF86:BF327))*I34),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ROUND((SUM(BG86:BG327)),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ROUND((SUM(BH86:BH327)),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ROUND((SUM(BI86:BI327)),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Stavební úpravy křižovatky ulic Závodu míru - Švabinského - Křižíkova, Sokolov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SO101 - Okružní křižovatka SOKOLOV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16. 12. 2020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>ADVISIA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Tomáš Valenta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103</v>
      </c>
      <c r="D57" s="163"/>
      <c r="E57" s="163"/>
      <c r="F57" s="163"/>
      <c r="G57" s="163"/>
      <c r="H57" s="163"/>
      <c r="I57" s="163"/>
      <c r="J57" s="164" t="s">
        <v>104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105</v>
      </c>
    </row>
    <row r="60" s="9" customFormat="1" ht="24.96" customHeight="1">
      <c r="A60" s="9"/>
      <c r="B60" s="166"/>
      <c r="C60" s="167"/>
      <c r="D60" s="168" t="s">
        <v>106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107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108</v>
      </c>
      <c r="E62" s="175"/>
      <c r="F62" s="175"/>
      <c r="G62" s="175"/>
      <c r="H62" s="175"/>
      <c r="I62" s="175"/>
      <c r="J62" s="176">
        <f>J200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109</v>
      </c>
      <c r="E63" s="175"/>
      <c r="F63" s="175"/>
      <c r="G63" s="175"/>
      <c r="H63" s="175"/>
      <c r="I63" s="175"/>
      <c r="J63" s="176">
        <f>J261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110</v>
      </c>
      <c r="E64" s="175"/>
      <c r="F64" s="175"/>
      <c r="G64" s="175"/>
      <c r="H64" s="175"/>
      <c r="I64" s="175"/>
      <c r="J64" s="176">
        <f>J273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111</v>
      </c>
      <c r="E65" s="175"/>
      <c r="F65" s="175"/>
      <c r="G65" s="175"/>
      <c r="H65" s="175"/>
      <c r="I65" s="175"/>
      <c r="J65" s="176">
        <f>J306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112</v>
      </c>
      <c r="E66" s="175"/>
      <c r="F66" s="175"/>
      <c r="G66" s="175"/>
      <c r="H66" s="175"/>
      <c r="I66" s="175"/>
      <c r="J66" s="176">
        <f>J326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113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6.25" customHeight="1">
      <c r="A76" s="39"/>
      <c r="B76" s="40"/>
      <c r="C76" s="41"/>
      <c r="D76" s="41"/>
      <c r="E76" s="161" t="str">
        <f>E7</f>
        <v>Stavební úpravy křižovatky ulic Závodu míru - Švabinského - Křižíkova, Sokolov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99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SO101 - Okružní křižovatka SOKOLOV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16. 12. 2020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 xml:space="preserve"> </v>
      </c>
      <c r="G82" s="41"/>
      <c r="H82" s="41"/>
      <c r="I82" s="33" t="s">
        <v>30</v>
      </c>
      <c r="J82" s="37" t="str">
        <f>E21</f>
        <v>ADVISIA s.r.o.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28</v>
      </c>
      <c r="D83" s="41"/>
      <c r="E83" s="41"/>
      <c r="F83" s="28" t="str">
        <f>IF(E18="","",E18)</f>
        <v>Vyplň údaj</v>
      </c>
      <c r="G83" s="41"/>
      <c r="H83" s="41"/>
      <c r="I83" s="33" t="s">
        <v>35</v>
      </c>
      <c r="J83" s="37" t="str">
        <f>E24</f>
        <v>Tomáš Valenta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114</v>
      </c>
      <c r="D85" s="181" t="s">
        <v>60</v>
      </c>
      <c r="E85" s="181" t="s">
        <v>56</v>
      </c>
      <c r="F85" s="181" t="s">
        <v>57</v>
      </c>
      <c r="G85" s="181" t="s">
        <v>115</v>
      </c>
      <c r="H85" s="181" t="s">
        <v>116</v>
      </c>
      <c r="I85" s="181" t="s">
        <v>117</v>
      </c>
      <c r="J85" s="182" t="s">
        <v>104</v>
      </c>
      <c r="K85" s="183" t="s">
        <v>118</v>
      </c>
      <c r="L85" s="184"/>
      <c r="M85" s="93" t="s">
        <v>19</v>
      </c>
      <c r="N85" s="94" t="s">
        <v>45</v>
      </c>
      <c r="O85" s="94" t="s">
        <v>119</v>
      </c>
      <c r="P85" s="94" t="s">
        <v>120</v>
      </c>
      <c r="Q85" s="94" t="s">
        <v>121</v>
      </c>
      <c r="R85" s="94" t="s">
        <v>122</v>
      </c>
      <c r="S85" s="94" t="s">
        <v>123</v>
      </c>
      <c r="T85" s="95" t="s">
        <v>124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125</v>
      </c>
      <c r="D86" s="41"/>
      <c r="E86" s="41"/>
      <c r="F86" s="41"/>
      <c r="G86" s="41"/>
      <c r="H86" s="41"/>
      <c r="I86" s="41"/>
      <c r="J86" s="185">
        <f>BK86</f>
        <v>0</v>
      </c>
      <c r="K86" s="41"/>
      <c r="L86" s="45"/>
      <c r="M86" s="96"/>
      <c r="N86" s="186"/>
      <c r="O86" s="97"/>
      <c r="P86" s="187">
        <f>P87</f>
        <v>0</v>
      </c>
      <c r="Q86" s="97"/>
      <c r="R86" s="187">
        <f>R87</f>
        <v>758.12041020000004</v>
      </c>
      <c r="S86" s="97"/>
      <c r="T86" s="188">
        <f>T87</f>
        <v>2537.8473999999992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74</v>
      </c>
      <c r="AU86" s="18" t="s">
        <v>105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74</v>
      </c>
      <c r="E87" s="193" t="s">
        <v>126</v>
      </c>
      <c r="F87" s="193" t="s">
        <v>127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P88+P200+P261+P273+P306+P326</f>
        <v>0</v>
      </c>
      <c r="Q87" s="198"/>
      <c r="R87" s="199">
        <f>R88+R200+R261+R273+R306+R326</f>
        <v>758.12041020000004</v>
      </c>
      <c r="S87" s="198"/>
      <c r="T87" s="200">
        <f>T88+T200+T261+T273+T306+T326</f>
        <v>2537.8473999999992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83</v>
      </c>
      <c r="AT87" s="202" t="s">
        <v>74</v>
      </c>
      <c r="AU87" s="202" t="s">
        <v>75</v>
      </c>
      <c r="AY87" s="201" t="s">
        <v>128</v>
      </c>
      <c r="BK87" s="203">
        <f>BK88+BK200+BK261+BK273+BK306+BK326</f>
        <v>0</v>
      </c>
    </row>
    <row r="88" s="12" customFormat="1" ht="22.8" customHeight="1">
      <c r="A88" s="12"/>
      <c r="B88" s="190"/>
      <c r="C88" s="191"/>
      <c r="D88" s="192" t="s">
        <v>74</v>
      </c>
      <c r="E88" s="204" t="s">
        <v>83</v>
      </c>
      <c r="F88" s="204" t="s">
        <v>129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SUM(P89:P199)</f>
        <v>0</v>
      </c>
      <c r="Q88" s="198"/>
      <c r="R88" s="199">
        <f>SUM(R89:R199)</f>
        <v>0.49529899999999999</v>
      </c>
      <c r="S88" s="198"/>
      <c r="T88" s="200">
        <f>SUM(T89:T199)</f>
        <v>2527.5069999999996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83</v>
      </c>
      <c r="AT88" s="202" t="s">
        <v>74</v>
      </c>
      <c r="AU88" s="202" t="s">
        <v>83</v>
      </c>
      <c r="AY88" s="201" t="s">
        <v>128</v>
      </c>
      <c r="BK88" s="203">
        <f>SUM(BK89:BK199)</f>
        <v>0</v>
      </c>
    </row>
    <row r="89" s="2" customFormat="1" ht="62.7" customHeight="1">
      <c r="A89" s="39"/>
      <c r="B89" s="40"/>
      <c r="C89" s="206" t="s">
        <v>83</v>
      </c>
      <c r="D89" s="206" t="s">
        <v>130</v>
      </c>
      <c r="E89" s="207" t="s">
        <v>131</v>
      </c>
      <c r="F89" s="208" t="s">
        <v>132</v>
      </c>
      <c r="G89" s="209" t="s">
        <v>133</v>
      </c>
      <c r="H89" s="210">
        <v>6</v>
      </c>
      <c r="I89" s="211"/>
      <c r="J89" s="212">
        <f>ROUND(I89*H89,2)</f>
        <v>0</v>
      </c>
      <c r="K89" s="213"/>
      <c r="L89" s="45"/>
      <c r="M89" s="214" t="s">
        <v>19</v>
      </c>
      <c r="N89" s="215" t="s">
        <v>46</v>
      </c>
      <c r="O89" s="85"/>
      <c r="P89" s="216">
        <f>O89*H89</f>
        <v>0</v>
      </c>
      <c r="Q89" s="216">
        <v>0</v>
      </c>
      <c r="R89" s="216">
        <f>Q89*H89</f>
        <v>0</v>
      </c>
      <c r="S89" s="216">
        <v>0.26000000000000001</v>
      </c>
      <c r="T89" s="217">
        <f>S89*H89</f>
        <v>1.5600000000000001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8" t="s">
        <v>134</v>
      </c>
      <c r="AT89" s="218" t="s">
        <v>130</v>
      </c>
      <c r="AU89" s="218" t="s">
        <v>85</v>
      </c>
      <c r="AY89" s="18" t="s">
        <v>128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8" t="s">
        <v>83</v>
      </c>
      <c r="BK89" s="219">
        <f>ROUND(I89*H89,2)</f>
        <v>0</v>
      </c>
      <c r="BL89" s="18" t="s">
        <v>134</v>
      </c>
      <c r="BM89" s="218" t="s">
        <v>135</v>
      </c>
    </row>
    <row r="90" s="13" customFormat="1">
      <c r="A90" s="13"/>
      <c r="B90" s="220"/>
      <c r="C90" s="221"/>
      <c r="D90" s="222" t="s">
        <v>136</v>
      </c>
      <c r="E90" s="223" t="s">
        <v>19</v>
      </c>
      <c r="F90" s="224" t="s">
        <v>137</v>
      </c>
      <c r="G90" s="221"/>
      <c r="H90" s="225">
        <v>6</v>
      </c>
      <c r="I90" s="226"/>
      <c r="J90" s="221"/>
      <c r="K90" s="221"/>
      <c r="L90" s="227"/>
      <c r="M90" s="228"/>
      <c r="N90" s="229"/>
      <c r="O90" s="229"/>
      <c r="P90" s="229"/>
      <c r="Q90" s="229"/>
      <c r="R90" s="229"/>
      <c r="S90" s="229"/>
      <c r="T90" s="230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1" t="s">
        <v>136</v>
      </c>
      <c r="AU90" s="231" t="s">
        <v>85</v>
      </c>
      <c r="AV90" s="13" t="s">
        <v>85</v>
      </c>
      <c r="AW90" s="13" t="s">
        <v>34</v>
      </c>
      <c r="AX90" s="13" t="s">
        <v>75</v>
      </c>
      <c r="AY90" s="231" t="s">
        <v>128</v>
      </c>
    </row>
    <row r="91" s="14" customFormat="1">
      <c r="A91" s="14"/>
      <c r="B91" s="232"/>
      <c r="C91" s="233"/>
      <c r="D91" s="222" t="s">
        <v>136</v>
      </c>
      <c r="E91" s="234" t="s">
        <v>19</v>
      </c>
      <c r="F91" s="235" t="s">
        <v>138</v>
      </c>
      <c r="G91" s="233"/>
      <c r="H91" s="234" t="s">
        <v>19</v>
      </c>
      <c r="I91" s="236"/>
      <c r="J91" s="233"/>
      <c r="K91" s="233"/>
      <c r="L91" s="237"/>
      <c r="M91" s="238"/>
      <c r="N91" s="239"/>
      <c r="O91" s="239"/>
      <c r="P91" s="239"/>
      <c r="Q91" s="239"/>
      <c r="R91" s="239"/>
      <c r="S91" s="239"/>
      <c r="T91" s="240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1" t="s">
        <v>136</v>
      </c>
      <c r="AU91" s="241" t="s">
        <v>85</v>
      </c>
      <c r="AV91" s="14" t="s">
        <v>83</v>
      </c>
      <c r="AW91" s="14" t="s">
        <v>34</v>
      </c>
      <c r="AX91" s="14" t="s">
        <v>75</v>
      </c>
      <c r="AY91" s="241" t="s">
        <v>128</v>
      </c>
    </row>
    <row r="92" s="15" customFormat="1">
      <c r="A92" s="15"/>
      <c r="B92" s="242"/>
      <c r="C92" s="243"/>
      <c r="D92" s="222" t="s">
        <v>136</v>
      </c>
      <c r="E92" s="244" t="s">
        <v>19</v>
      </c>
      <c r="F92" s="245" t="s">
        <v>139</v>
      </c>
      <c r="G92" s="243"/>
      <c r="H92" s="246">
        <v>6</v>
      </c>
      <c r="I92" s="247"/>
      <c r="J92" s="243"/>
      <c r="K92" s="243"/>
      <c r="L92" s="248"/>
      <c r="M92" s="249"/>
      <c r="N92" s="250"/>
      <c r="O92" s="250"/>
      <c r="P92" s="250"/>
      <c r="Q92" s="250"/>
      <c r="R92" s="250"/>
      <c r="S92" s="250"/>
      <c r="T92" s="251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2" t="s">
        <v>136</v>
      </c>
      <c r="AU92" s="252" t="s">
        <v>85</v>
      </c>
      <c r="AV92" s="15" t="s">
        <v>134</v>
      </c>
      <c r="AW92" s="15" t="s">
        <v>34</v>
      </c>
      <c r="AX92" s="15" t="s">
        <v>83</v>
      </c>
      <c r="AY92" s="252" t="s">
        <v>128</v>
      </c>
    </row>
    <row r="93" s="2" customFormat="1" ht="62.7" customHeight="1">
      <c r="A93" s="39"/>
      <c r="B93" s="40"/>
      <c r="C93" s="206" t="s">
        <v>85</v>
      </c>
      <c r="D93" s="206" t="s">
        <v>130</v>
      </c>
      <c r="E93" s="207" t="s">
        <v>140</v>
      </c>
      <c r="F93" s="208" t="s">
        <v>141</v>
      </c>
      <c r="G93" s="209" t="s">
        <v>133</v>
      </c>
      <c r="H93" s="210">
        <v>1165</v>
      </c>
      <c r="I93" s="211"/>
      <c r="J93" s="212">
        <f>ROUND(I93*H93,2)</f>
        <v>0</v>
      </c>
      <c r="K93" s="213"/>
      <c r="L93" s="45"/>
      <c r="M93" s="214" t="s">
        <v>19</v>
      </c>
      <c r="N93" s="215" t="s">
        <v>46</v>
      </c>
      <c r="O93" s="85"/>
      <c r="P93" s="216">
        <f>O93*H93</f>
        <v>0</v>
      </c>
      <c r="Q93" s="216">
        <v>0</v>
      </c>
      <c r="R93" s="216">
        <f>Q93*H93</f>
        <v>0</v>
      </c>
      <c r="S93" s="216">
        <v>0.28999999999999998</v>
      </c>
      <c r="T93" s="217">
        <f>S93*H93</f>
        <v>337.84999999999997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8" t="s">
        <v>134</v>
      </c>
      <c r="AT93" s="218" t="s">
        <v>130</v>
      </c>
      <c r="AU93" s="218" t="s">
        <v>85</v>
      </c>
      <c r="AY93" s="18" t="s">
        <v>128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8" t="s">
        <v>83</v>
      </c>
      <c r="BK93" s="219">
        <f>ROUND(I93*H93,2)</f>
        <v>0</v>
      </c>
      <c r="BL93" s="18" t="s">
        <v>134</v>
      </c>
      <c r="BM93" s="218" t="s">
        <v>142</v>
      </c>
    </row>
    <row r="94" s="13" customFormat="1">
      <c r="A94" s="13"/>
      <c r="B94" s="220"/>
      <c r="C94" s="221"/>
      <c r="D94" s="222" t="s">
        <v>136</v>
      </c>
      <c r="E94" s="223" t="s">
        <v>19</v>
      </c>
      <c r="F94" s="224" t="s">
        <v>143</v>
      </c>
      <c r="G94" s="221"/>
      <c r="H94" s="225">
        <v>148</v>
      </c>
      <c r="I94" s="226"/>
      <c r="J94" s="221"/>
      <c r="K94" s="221"/>
      <c r="L94" s="227"/>
      <c r="M94" s="228"/>
      <c r="N94" s="229"/>
      <c r="O94" s="229"/>
      <c r="P94" s="229"/>
      <c r="Q94" s="229"/>
      <c r="R94" s="229"/>
      <c r="S94" s="229"/>
      <c r="T94" s="23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1" t="s">
        <v>136</v>
      </c>
      <c r="AU94" s="231" t="s">
        <v>85</v>
      </c>
      <c r="AV94" s="13" t="s">
        <v>85</v>
      </c>
      <c r="AW94" s="13" t="s">
        <v>34</v>
      </c>
      <c r="AX94" s="13" t="s">
        <v>75</v>
      </c>
      <c r="AY94" s="231" t="s">
        <v>128</v>
      </c>
    </row>
    <row r="95" s="14" customFormat="1">
      <c r="A95" s="14"/>
      <c r="B95" s="232"/>
      <c r="C95" s="233"/>
      <c r="D95" s="222" t="s">
        <v>136</v>
      </c>
      <c r="E95" s="234" t="s">
        <v>19</v>
      </c>
      <c r="F95" s="235" t="s">
        <v>144</v>
      </c>
      <c r="G95" s="233"/>
      <c r="H95" s="234" t="s">
        <v>19</v>
      </c>
      <c r="I95" s="236"/>
      <c r="J95" s="233"/>
      <c r="K95" s="233"/>
      <c r="L95" s="237"/>
      <c r="M95" s="238"/>
      <c r="N95" s="239"/>
      <c r="O95" s="239"/>
      <c r="P95" s="239"/>
      <c r="Q95" s="239"/>
      <c r="R95" s="239"/>
      <c r="S95" s="239"/>
      <c r="T95" s="24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1" t="s">
        <v>136</v>
      </c>
      <c r="AU95" s="241" t="s">
        <v>85</v>
      </c>
      <c r="AV95" s="14" t="s">
        <v>83</v>
      </c>
      <c r="AW95" s="14" t="s">
        <v>34</v>
      </c>
      <c r="AX95" s="14" t="s">
        <v>75</v>
      </c>
      <c r="AY95" s="241" t="s">
        <v>128</v>
      </c>
    </row>
    <row r="96" s="13" customFormat="1">
      <c r="A96" s="13"/>
      <c r="B96" s="220"/>
      <c r="C96" s="221"/>
      <c r="D96" s="222" t="s">
        <v>136</v>
      </c>
      <c r="E96" s="223" t="s">
        <v>19</v>
      </c>
      <c r="F96" s="224" t="s">
        <v>145</v>
      </c>
      <c r="G96" s="221"/>
      <c r="H96" s="225">
        <v>1017</v>
      </c>
      <c r="I96" s="226"/>
      <c r="J96" s="221"/>
      <c r="K96" s="221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136</v>
      </c>
      <c r="AU96" s="231" t="s">
        <v>85</v>
      </c>
      <c r="AV96" s="13" t="s">
        <v>85</v>
      </c>
      <c r="AW96" s="13" t="s">
        <v>34</v>
      </c>
      <c r="AX96" s="13" t="s">
        <v>75</v>
      </c>
      <c r="AY96" s="231" t="s">
        <v>128</v>
      </c>
    </row>
    <row r="97" s="14" customFormat="1">
      <c r="A97" s="14"/>
      <c r="B97" s="232"/>
      <c r="C97" s="233"/>
      <c r="D97" s="222" t="s">
        <v>136</v>
      </c>
      <c r="E97" s="234" t="s">
        <v>19</v>
      </c>
      <c r="F97" s="235" t="s">
        <v>146</v>
      </c>
      <c r="G97" s="233"/>
      <c r="H97" s="234" t="s">
        <v>19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1" t="s">
        <v>136</v>
      </c>
      <c r="AU97" s="241" t="s">
        <v>85</v>
      </c>
      <c r="AV97" s="14" t="s">
        <v>83</v>
      </c>
      <c r="AW97" s="14" t="s">
        <v>34</v>
      </c>
      <c r="AX97" s="14" t="s">
        <v>75</v>
      </c>
      <c r="AY97" s="241" t="s">
        <v>128</v>
      </c>
    </row>
    <row r="98" s="15" customFormat="1">
      <c r="A98" s="15"/>
      <c r="B98" s="242"/>
      <c r="C98" s="243"/>
      <c r="D98" s="222" t="s">
        <v>136</v>
      </c>
      <c r="E98" s="244" t="s">
        <v>19</v>
      </c>
      <c r="F98" s="245" t="s">
        <v>139</v>
      </c>
      <c r="G98" s="243"/>
      <c r="H98" s="246">
        <v>1165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2" t="s">
        <v>136</v>
      </c>
      <c r="AU98" s="252" t="s">
        <v>85</v>
      </c>
      <c r="AV98" s="15" t="s">
        <v>134</v>
      </c>
      <c r="AW98" s="15" t="s">
        <v>34</v>
      </c>
      <c r="AX98" s="15" t="s">
        <v>83</v>
      </c>
      <c r="AY98" s="252" t="s">
        <v>128</v>
      </c>
    </row>
    <row r="99" s="2" customFormat="1" ht="49.05" customHeight="1">
      <c r="A99" s="39"/>
      <c r="B99" s="40"/>
      <c r="C99" s="206" t="s">
        <v>147</v>
      </c>
      <c r="D99" s="206" t="s">
        <v>130</v>
      </c>
      <c r="E99" s="207" t="s">
        <v>148</v>
      </c>
      <c r="F99" s="208" t="s">
        <v>149</v>
      </c>
      <c r="G99" s="209" t="s">
        <v>133</v>
      </c>
      <c r="H99" s="210">
        <v>1165</v>
      </c>
      <c r="I99" s="211"/>
      <c r="J99" s="212">
        <f>ROUND(I99*H99,2)</f>
        <v>0</v>
      </c>
      <c r="K99" s="213"/>
      <c r="L99" s="45"/>
      <c r="M99" s="214" t="s">
        <v>19</v>
      </c>
      <c r="N99" s="215" t="s">
        <v>46</v>
      </c>
      <c r="O99" s="85"/>
      <c r="P99" s="216">
        <f>O99*H99</f>
        <v>0</v>
      </c>
      <c r="Q99" s="216">
        <v>0</v>
      </c>
      <c r="R99" s="216">
        <f>Q99*H99</f>
        <v>0</v>
      </c>
      <c r="S99" s="216">
        <v>0.098000000000000004</v>
      </c>
      <c r="T99" s="217">
        <f>S99*H99</f>
        <v>114.17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8" t="s">
        <v>134</v>
      </c>
      <c r="AT99" s="218" t="s">
        <v>130</v>
      </c>
      <c r="AU99" s="218" t="s">
        <v>85</v>
      </c>
      <c r="AY99" s="18" t="s">
        <v>128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8" t="s">
        <v>83</v>
      </c>
      <c r="BK99" s="219">
        <f>ROUND(I99*H99,2)</f>
        <v>0</v>
      </c>
      <c r="BL99" s="18" t="s">
        <v>134</v>
      </c>
      <c r="BM99" s="218" t="s">
        <v>150</v>
      </c>
    </row>
    <row r="100" s="13" customFormat="1">
      <c r="A100" s="13"/>
      <c r="B100" s="220"/>
      <c r="C100" s="221"/>
      <c r="D100" s="222" t="s">
        <v>136</v>
      </c>
      <c r="E100" s="223" t="s">
        <v>19</v>
      </c>
      <c r="F100" s="224" t="s">
        <v>143</v>
      </c>
      <c r="G100" s="221"/>
      <c r="H100" s="225">
        <v>148</v>
      </c>
      <c r="I100" s="226"/>
      <c r="J100" s="221"/>
      <c r="K100" s="221"/>
      <c r="L100" s="227"/>
      <c r="M100" s="228"/>
      <c r="N100" s="229"/>
      <c r="O100" s="229"/>
      <c r="P100" s="229"/>
      <c r="Q100" s="229"/>
      <c r="R100" s="229"/>
      <c r="S100" s="229"/>
      <c r="T100" s="23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1" t="s">
        <v>136</v>
      </c>
      <c r="AU100" s="231" t="s">
        <v>85</v>
      </c>
      <c r="AV100" s="13" t="s">
        <v>85</v>
      </c>
      <c r="AW100" s="13" t="s">
        <v>34</v>
      </c>
      <c r="AX100" s="13" t="s">
        <v>75</v>
      </c>
      <c r="AY100" s="231" t="s">
        <v>128</v>
      </c>
    </row>
    <row r="101" s="14" customFormat="1">
      <c r="A101" s="14"/>
      <c r="B101" s="232"/>
      <c r="C101" s="233"/>
      <c r="D101" s="222" t="s">
        <v>136</v>
      </c>
      <c r="E101" s="234" t="s">
        <v>19</v>
      </c>
      <c r="F101" s="235" t="s">
        <v>144</v>
      </c>
      <c r="G101" s="233"/>
      <c r="H101" s="234" t="s">
        <v>19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1" t="s">
        <v>136</v>
      </c>
      <c r="AU101" s="241" t="s">
        <v>85</v>
      </c>
      <c r="AV101" s="14" t="s">
        <v>83</v>
      </c>
      <c r="AW101" s="14" t="s">
        <v>34</v>
      </c>
      <c r="AX101" s="14" t="s">
        <v>75</v>
      </c>
      <c r="AY101" s="241" t="s">
        <v>128</v>
      </c>
    </row>
    <row r="102" s="13" customFormat="1">
      <c r="A102" s="13"/>
      <c r="B102" s="220"/>
      <c r="C102" s="221"/>
      <c r="D102" s="222" t="s">
        <v>136</v>
      </c>
      <c r="E102" s="223" t="s">
        <v>19</v>
      </c>
      <c r="F102" s="224" t="s">
        <v>145</v>
      </c>
      <c r="G102" s="221"/>
      <c r="H102" s="225">
        <v>1017</v>
      </c>
      <c r="I102" s="226"/>
      <c r="J102" s="221"/>
      <c r="K102" s="221"/>
      <c r="L102" s="227"/>
      <c r="M102" s="228"/>
      <c r="N102" s="229"/>
      <c r="O102" s="229"/>
      <c r="P102" s="229"/>
      <c r="Q102" s="229"/>
      <c r="R102" s="229"/>
      <c r="S102" s="229"/>
      <c r="T102" s="23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1" t="s">
        <v>136</v>
      </c>
      <c r="AU102" s="231" t="s">
        <v>85</v>
      </c>
      <c r="AV102" s="13" t="s">
        <v>85</v>
      </c>
      <c r="AW102" s="13" t="s">
        <v>34</v>
      </c>
      <c r="AX102" s="13" t="s">
        <v>75</v>
      </c>
      <c r="AY102" s="231" t="s">
        <v>128</v>
      </c>
    </row>
    <row r="103" s="14" customFormat="1">
      <c r="A103" s="14"/>
      <c r="B103" s="232"/>
      <c r="C103" s="233"/>
      <c r="D103" s="222" t="s">
        <v>136</v>
      </c>
      <c r="E103" s="234" t="s">
        <v>19</v>
      </c>
      <c r="F103" s="235" t="s">
        <v>146</v>
      </c>
      <c r="G103" s="233"/>
      <c r="H103" s="234" t="s">
        <v>19</v>
      </c>
      <c r="I103" s="236"/>
      <c r="J103" s="233"/>
      <c r="K103" s="233"/>
      <c r="L103" s="237"/>
      <c r="M103" s="238"/>
      <c r="N103" s="239"/>
      <c r="O103" s="239"/>
      <c r="P103" s="239"/>
      <c r="Q103" s="239"/>
      <c r="R103" s="239"/>
      <c r="S103" s="239"/>
      <c r="T103" s="24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1" t="s">
        <v>136</v>
      </c>
      <c r="AU103" s="241" t="s">
        <v>85</v>
      </c>
      <c r="AV103" s="14" t="s">
        <v>83</v>
      </c>
      <c r="AW103" s="14" t="s">
        <v>34</v>
      </c>
      <c r="AX103" s="14" t="s">
        <v>75</v>
      </c>
      <c r="AY103" s="241" t="s">
        <v>128</v>
      </c>
    </row>
    <row r="104" s="15" customFormat="1">
      <c r="A104" s="15"/>
      <c r="B104" s="242"/>
      <c r="C104" s="243"/>
      <c r="D104" s="222" t="s">
        <v>136</v>
      </c>
      <c r="E104" s="244" t="s">
        <v>19</v>
      </c>
      <c r="F104" s="245" t="s">
        <v>139</v>
      </c>
      <c r="G104" s="243"/>
      <c r="H104" s="246">
        <v>1165</v>
      </c>
      <c r="I104" s="247"/>
      <c r="J104" s="243"/>
      <c r="K104" s="243"/>
      <c r="L104" s="248"/>
      <c r="M104" s="249"/>
      <c r="N104" s="250"/>
      <c r="O104" s="250"/>
      <c r="P104" s="250"/>
      <c r="Q104" s="250"/>
      <c r="R104" s="250"/>
      <c r="S104" s="250"/>
      <c r="T104" s="251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2" t="s">
        <v>136</v>
      </c>
      <c r="AU104" s="252" t="s">
        <v>85</v>
      </c>
      <c r="AV104" s="15" t="s">
        <v>134</v>
      </c>
      <c r="AW104" s="15" t="s">
        <v>34</v>
      </c>
      <c r="AX104" s="15" t="s">
        <v>83</v>
      </c>
      <c r="AY104" s="252" t="s">
        <v>128</v>
      </c>
    </row>
    <row r="105" s="2" customFormat="1" ht="62.7" customHeight="1">
      <c r="A105" s="39"/>
      <c r="B105" s="40"/>
      <c r="C105" s="206" t="s">
        <v>134</v>
      </c>
      <c r="D105" s="206" t="s">
        <v>130</v>
      </c>
      <c r="E105" s="207" t="s">
        <v>140</v>
      </c>
      <c r="F105" s="208" t="s">
        <v>141</v>
      </c>
      <c r="G105" s="209" t="s">
        <v>133</v>
      </c>
      <c r="H105" s="210">
        <v>2531</v>
      </c>
      <c r="I105" s="211"/>
      <c r="J105" s="212">
        <f>ROUND(I105*H105,2)</f>
        <v>0</v>
      </c>
      <c r="K105" s="213"/>
      <c r="L105" s="45"/>
      <c r="M105" s="214" t="s">
        <v>19</v>
      </c>
      <c r="N105" s="215" t="s">
        <v>46</v>
      </c>
      <c r="O105" s="85"/>
      <c r="P105" s="216">
        <f>O105*H105</f>
        <v>0</v>
      </c>
      <c r="Q105" s="216">
        <v>0</v>
      </c>
      <c r="R105" s="216">
        <f>Q105*H105</f>
        <v>0</v>
      </c>
      <c r="S105" s="216">
        <v>0.28999999999999998</v>
      </c>
      <c r="T105" s="217">
        <f>S105*H105</f>
        <v>733.9899999999999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8" t="s">
        <v>134</v>
      </c>
      <c r="AT105" s="218" t="s">
        <v>130</v>
      </c>
      <c r="AU105" s="218" t="s">
        <v>85</v>
      </c>
      <c r="AY105" s="18" t="s">
        <v>128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8" t="s">
        <v>83</v>
      </c>
      <c r="BK105" s="219">
        <f>ROUND(I105*H105,2)</f>
        <v>0</v>
      </c>
      <c r="BL105" s="18" t="s">
        <v>134</v>
      </c>
      <c r="BM105" s="218" t="s">
        <v>151</v>
      </c>
    </row>
    <row r="106" s="13" customFormat="1">
      <c r="A106" s="13"/>
      <c r="B106" s="220"/>
      <c r="C106" s="221"/>
      <c r="D106" s="222" t="s">
        <v>136</v>
      </c>
      <c r="E106" s="223" t="s">
        <v>19</v>
      </c>
      <c r="F106" s="224" t="s">
        <v>152</v>
      </c>
      <c r="G106" s="221"/>
      <c r="H106" s="225">
        <v>2531</v>
      </c>
      <c r="I106" s="226"/>
      <c r="J106" s="221"/>
      <c r="K106" s="221"/>
      <c r="L106" s="227"/>
      <c r="M106" s="228"/>
      <c r="N106" s="229"/>
      <c r="O106" s="229"/>
      <c r="P106" s="229"/>
      <c r="Q106" s="229"/>
      <c r="R106" s="229"/>
      <c r="S106" s="229"/>
      <c r="T106" s="23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1" t="s">
        <v>136</v>
      </c>
      <c r="AU106" s="231" t="s">
        <v>85</v>
      </c>
      <c r="AV106" s="13" t="s">
        <v>85</v>
      </c>
      <c r="AW106" s="13" t="s">
        <v>34</v>
      </c>
      <c r="AX106" s="13" t="s">
        <v>75</v>
      </c>
      <c r="AY106" s="231" t="s">
        <v>128</v>
      </c>
    </row>
    <row r="107" s="14" customFormat="1">
      <c r="A107" s="14"/>
      <c r="B107" s="232"/>
      <c r="C107" s="233"/>
      <c r="D107" s="222" t="s">
        <v>136</v>
      </c>
      <c r="E107" s="234" t="s">
        <v>19</v>
      </c>
      <c r="F107" s="235" t="s">
        <v>153</v>
      </c>
      <c r="G107" s="233"/>
      <c r="H107" s="234" t="s">
        <v>19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1" t="s">
        <v>136</v>
      </c>
      <c r="AU107" s="241" t="s">
        <v>85</v>
      </c>
      <c r="AV107" s="14" t="s">
        <v>83</v>
      </c>
      <c r="AW107" s="14" t="s">
        <v>34</v>
      </c>
      <c r="AX107" s="14" t="s">
        <v>75</v>
      </c>
      <c r="AY107" s="241" t="s">
        <v>128</v>
      </c>
    </row>
    <row r="108" s="15" customFormat="1">
      <c r="A108" s="15"/>
      <c r="B108" s="242"/>
      <c r="C108" s="243"/>
      <c r="D108" s="222" t="s">
        <v>136</v>
      </c>
      <c r="E108" s="244" t="s">
        <v>19</v>
      </c>
      <c r="F108" s="245" t="s">
        <v>139</v>
      </c>
      <c r="G108" s="243"/>
      <c r="H108" s="246">
        <v>2531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2" t="s">
        <v>136</v>
      </c>
      <c r="AU108" s="252" t="s">
        <v>85</v>
      </c>
      <c r="AV108" s="15" t="s">
        <v>134</v>
      </c>
      <c r="AW108" s="15" t="s">
        <v>34</v>
      </c>
      <c r="AX108" s="15" t="s">
        <v>83</v>
      </c>
      <c r="AY108" s="252" t="s">
        <v>128</v>
      </c>
    </row>
    <row r="109" s="2" customFormat="1" ht="49.05" customHeight="1">
      <c r="A109" s="39"/>
      <c r="B109" s="40"/>
      <c r="C109" s="206" t="s">
        <v>154</v>
      </c>
      <c r="D109" s="206" t="s">
        <v>130</v>
      </c>
      <c r="E109" s="207" t="s">
        <v>148</v>
      </c>
      <c r="F109" s="208" t="s">
        <v>149</v>
      </c>
      <c r="G109" s="209" t="s">
        <v>133</v>
      </c>
      <c r="H109" s="210">
        <v>2531</v>
      </c>
      <c r="I109" s="211"/>
      <c r="J109" s="212">
        <f>ROUND(I109*H109,2)</f>
        <v>0</v>
      </c>
      <c r="K109" s="213"/>
      <c r="L109" s="45"/>
      <c r="M109" s="214" t="s">
        <v>19</v>
      </c>
      <c r="N109" s="215" t="s">
        <v>46</v>
      </c>
      <c r="O109" s="85"/>
      <c r="P109" s="216">
        <f>O109*H109</f>
        <v>0</v>
      </c>
      <c r="Q109" s="216">
        <v>0</v>
      </c>
      <c r="R109" s="216">
        <f>Q109*H109</f>
        <v>0</v>
      </c>
      <c r="S109" s="216">
        <v>0.098000000000000004</v>
      </c>
      <c r="T109" s="217">
        <f>S109*H109</f>
        <v>248.03800000000001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8" t="s">
        <v>134</v>
      </c>
      <c r="AT109" s="218" t="s">
        <v>130</v>
      </c>
      <c r="AU109" s="218" t="s">
        <v>85</v>
      </c>
      <c r="AY109" s="18" t="s">
        <v>128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8" t="s">
        <v>83</v>
      </c>
      <c r="BK109" s="219">
        <f>ROUND(I109*H109,2)</f>
        <v>0</v>
      </c>
      <c r="BL109" s="18" t="s">
        <v>134</v>
      </c>
      <c r="BM109" s="218" t="s">
        <v>155</v>
      </c>
    </row>
    <row r="110" s="13" customFormat="1">
      <c r="A110" s="13"/>
      <c r="B110" s="220"/>
      <c r="C110" s="221"/>
      <c r="D110" s="222" t="s">
        <v>136</v>
      </c>
      <c r="E110" s="223" t="s">
        <v>19</v>
      </c>
      <c r="F110" s="224" t="s">
        <v>152</v>
      </c>
      <c r="G110" s="221"/>
      <c r="H110" s="225">
        <v>2531</v>
      </c>
      <c r="I110" s="226"/>
      <c r="J110" s="221"/>
      <c r="K110" s="221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136</v>
      </c>
      <c r="AU110" s="231" t="s">
        <v>85</v>
      </c>
      <c r="AV110" s="13" t="s">
        <v>85</v>
      </c>
      <c r="AW110" s="13" t="s">
        <v>34</v>
      </c>
      <c r="AX110" s="13" t="s">
        <v>75</v>
      </c>
      <c r="AY110" s="231" t="s">
        <v>128</v>
      </c>
    </row>
    <row r="111" s="14" customFormat="1">
      <c r="A111" s="14"/>
      <c r="B111" s="232"/>
      <c r="C111" s="233"/>
      <c r="D111" s="222" t="s">
        <v>136</v>
      </c>
      <c r="E111" s="234" t="s">
        <v>19</v>
      </c>
      <c r="F111" s="235" t="s">
        <v>153</v>
      </c>
      <c r="G111" s="233"/>
      <c r="H111" s="234" t="s">
        <v>19</v>
      </c>
      <c r="I111" s="236"/>
      <c r="J111" s="233"/>
      <c r="K111" s="233"/>
      <c r="L111" s="237"/>
      <c r="M111" s="238"/>
      <c r="N111" s="239"/>
      <c r="O111" s="239"/>
      <c r="P111" s="239"/>
      <c r="Q111" s="239"/>
      <c r="R111" s="239"/>
      <c r="S111" s="239"/>
      <c r="T111" s="24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1" t="s">
        <v>136</v>
      </c>
      <c r="AU111" s="241" t="s">
        <v>85</v>
      </c>
      <c r="AV111" s="14" t="s">
        <v>83</v>
      </c>
      <c r="AW111" s="14" t="s">
        <v>34</v>
      </c>
      <c r="AX111" s="14" t="s">
        <v>75</v>
      </c>
      <c r="AY111" s="241" t="s">
        <v>128</v>
      </c>
    </row>
    <row r="112" s="15" customFormat="1">
      <c r="A112" s="15"/>
      <c r="B112" s="242"/>
      <c r="C112" s="243"/>
      <c r="D112" s="222" t="s">
        <v>136</v>
      </c>
      <c r="E112" s="244" t="s">
        <v>19</v>
      </c>
      <c r="F112" s="245" t="s">
        <v>139</v>
      </c>
      <c r="G112" s="243"/>
      <c r="H112" s="246">
        <v>2531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2" t="s">
        <v>136</v>
      </c>
      <c r="AU112" s="252" t="s">
        <v>85</v>
      </c>
      <c r="AV112" s="15" t="s">
        <v>134</v>
      </c>
      <c r="AW112" s="15" t="s">
        <v>34</v>
      </c>
      <c r="AX112" s="15" t="s">
        <v>83</v>
      </c>
      <c r="AY112" s="252" t="s">
        <v>128</v>
      </c>
    </row>
    <row r="113" s="2" customFormat="1" ht="49.05" customHeight="1">
      <c r="A113" s="39"/>
      <c r="B113" s="40"/>
      <c r="C113" s="206" t="s">
        <v>156</v>
      </c>
      <c r="D113" s="206" t="s">
        <v>130</v>
      </c>
      <c r="E113" s="207" t="s">
        <v>157</v>
      </c>
      <c r="F113" s="208" t="s">
        <v>158</v>
      </c>
      <c r="G113" s="209" t="s">
        <v>133</v>
      </c>
      <c r="H113" s="210">
        <v>1165</v>
      </c>
      <c r="I113" s="211"/>
      <c r="J113" s="212">
        <f>ROUND(I113*H113,2)</f>
        <v>0</v>
      </c>
      <c r="K113" s="213"/>
      <c r="L113" s="45"/>
      <c r="M113" s="214" t="s">
        <v>19</v>
      </c>
      <c r="N113" s="215" t="s">
        <v>46</v>
      </c>
      <c r="O113" s="85"/>
      <c r="P113" s="216">
        <f>O113*H113</f>
        <v>0</v>
      </c>
      <c r="Q113" s="216">
        <v>4.0000000000000003E-05</v>
      </c>
      <c r="R113" s="216">
        <f>Q113*H113</f>
        <v>0.046600000000000003</v>
      </c>
      <c r="S113" s="216">
        <v>0.10299999999999999</v>
      </c>
      <c r="T113" s="217">
        <f>S113*H113</f>
        <v>119.99499999999999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8" t="s">
        <v>134</v>
      </c>
      <c r="AT113" s="218" t="s">
        <v>130</v>
      </c>
      <c r="AU113" s="218" t="s">
        <v>85</v>
      </c>
      <c r="AY113" s="18" t="s">
        <v>128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8" t="s">
        <v>83</v>
      </c>
      <c r="BK113" s="219">
        <f>ROUND(I113*H113,2)</f>
        <v>0</v>
      </c>
      <c r="BL113" s="18" t="s">
        <v>134</v>
      </c>
      <c r="BM113" s="218" t="s">
        <v>159</v>
      </c>
    </row>
    <row r="114" s="13" customFormat="1">
      <c r="A114" s="13"/>
      <c r="B114" s="220"/>
      <c r="C114" s="221"/>
      <c r="D114" s="222" t="s">
        <v>136</v>
      </c>
      <c r="E114" s="223" t="s">
        <v>19</v>
      </c>
      <c r="F114" s="224" t="s">
        <v>143</v>
      </c>
      <c r="G114" s="221"/>
      <c r="H114" s="225">
        <v>148</v>
      </c>
      <c r="I114" s="226"/>
      <c r="J114" s="221"/>
      <c r="K114" s="221"/>
      <c r="L114" s="227"/>
      <c r="M114" s="228"/>
      <c r="N114" s="229"/>
      <c r="O114" s="229"/>
      <c r="P114" s="229"/>
      <c r="Q114" s="229"/>
      <c r="R114" s="229"/>
      <c r="S114" s="229"/>
      <c r="T114" s="23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1" t="s">
        <v>136</v>
      </c>
      <c r="AU114" s="231" t="s">
        <v>85</v>
      </c>
      <c r="AV114" s="13" t="s">
        <v>85</v>
      </c>
      <c r="AW114" s="13" t="s">
        <v>34</v>
      </c>
      <c r="AX114" s="13" t="s">
        <v>75</v>
      </c>
      <c r="AY114" s="231" t="s">
        <v>128</v>
      </c>
    </row>
    <row r="115" s="14" customFormat="1">
      <c r="A115" s="14"/>
      <c r="B115" s="232"/>
      <c r="C115" s="233"/>
      <c r="D115" s="222" t="s">
        <v>136</v>
      </c>
      <c r="E115" s="234" t="s">
        <v>19</v>
      </c>
      <c r="F115" s="235" t="s">
        <v>160</v>
      </c>
      <c r="G115" s="233"/>
      <c r="H115" s="234" t="s">
        <v>19</v>
      </c>
      <c r="I115" s="236"/>
      <c r="J115" s="233"/>
      <c r="K115" s="233"/>
      <c r="L115" s="237"/>
      <c r="M115" s="238"/>
      <c r="N115" s="239"/>
      <c r="O115" s="239"/>
      <c r="P115" s="239"/>
      <c r="Q115" s="239"/>
      <c r="R115" s="239"/>
      <c r="S115" s="239"/>
      <c r="T115" s="24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1" t="s">
        <v>136</v>
      </c>
      <c r="AU115" s="241" t="s">
        <v>85</v>
      </c>
      <c r="AV115" s="14" t="s">
        <v>83</v>
      </c>
      <c r="AW115" s="14" t="s">
        <v>34</v>
      </c>
      <c r="AX115" s="14" t="s">
        <v>75</v>
      </c>
      <c r="AY115" s="241" t="s">
        <v>128</v>
      </c>
    </row>
    <row r="116" s="13" customFormat="1">
      <c r="A116" s="13"/>
      <c r="B116" s="220"/>
      <c r="C116" s="221"/>
      <c r="D116" s="222" t="s">
        <v>136</v>
      </c>
      <c r="E116" s="223" t="s">
        <v>19</v>
      </c>
      <c r="F116" s="224" t="s">
        <v>145</v>
      </c>
      <c r="G116" s="221"/>
      <c r="H116" s="225">
        <v>1017</v>
      </c>
      <c r="I116" s="226"/>
      <c r="J116" s="221"/>
      <c r="K116" s="221"/>
      <c r="L116" s="227"/>
      <c r="M116" s="228"/>
      <c r="N116" s="229"/>
      <c r="O116" s="229"/>
      <c r="P116" s="229"/>
      <c r="Q116" s="229"/>
      <c r="R116" s="229"/>
      <c r="S116" s="229"/>
      <c r="T116" s="23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1" t="s">
        <v>136</v>
      </c>
      <c r="AU116" s="231" t="s">
        <v>85</v>
      </c>
      <c r="AV116" s="13" t="s">
        <v>85</v>
      </c>
      <c r="AW116" s="13" t="s">
        <v>34</v>
      </c>
      <c r="AX116" s="13" t="s">
        <v>75</v>
      </c>
      <c r="AY116" s="231" t="s">
        <v>128</v>
      </c>
    </row>
    <row r="117" s="14" customFormat="1">
      <c r="A117" s="14"/>
      <c r="B117" s="232"/>
      <c r="C117" s="233"/>
      <c r="D117" s="222" t="s">
        <v>136</v>
      </c>
      <c r="E117" s="234" t="s">
        <v>19</v>
      </c>
      <c r="F117" s="235" t="s">
        <v>161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1" t="s">
        <v>136</v>
      </c>
      <c r="AU117" s="241" t="s">
        <v>85</v>
      </c>
      <c r="AV117" s="14" t="s">
        <v>83</v>
      </c>
      <c r="AW117" s="14" t="s">
        <v>34</v>
      </c>
      <c r="AX117" s="14" t="s">
        <v>75</v>
      </c>
      <c r="AY117" s="241" t="s">
        <v>128</v>
      </c>
    </row>
    <row r="118" s="15" customFormat="1">
      <c r="A118" s="15"/>
      <c r="B118" s="242"/>
      <c r="C118" s="243"/>
      <c r="D118" s="222" t="s">
        <v>136</v>
      </c>
      <c r="E118" s="244" t="s">
        <v>19</v>
      </c>
      <c r="F118" s="245" t="s">
        <v>139</v>
      </c>
      <c r="G118" s="243"/>
      <c r="H118" s="246">
        <v>1165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2" t="s">
        <v>136</v>
      </c>
      <c r="AU118" s="252" t="s">
        <v>85</v>
      </c>
      <c r="AV118" s="15" t="s">
        <v>134</v>
      </c>
      <c r="AW118" s="15" t="s">
        <v>34</v>
      </c>
      <c r="AX118" s="15" t="s">
        <v>83</v>
      </c>
      <c r="AY118" s="252" t="s">
        <v>128</v>
      </c>
    </row>
    <row r="119" s="2" customFormat="1" ht="49.05" customHeight="1">
      <c r="A119" s="39"/>
      <c r="B119" s="40"/>
      <c r="C119" s="206" t="s">
        <v>162</v>
      </c>
      <c r="D119" s="206" t="s">
        <v>130</v>
      </c>
      <c r="E119" s="207" t="s">
        <v>163</v>
      </c>
      <c r="F119" s="208" t="s">
        <v>164</v>
      </c>
      <c r="G119" s="209" t="s">
        <v>133</v>
      </c>
      <c r="H119" s="210">
        <v>2531</v>
      </c>
      <c r="I119" s="211"/>
      <c r="J119" s="212">
        <f>ROUND(I119*H119,2)</f>
        <v>0</v>
      </c>
      <c r="K119" s="213"/>
      <c r="L119" s="45"/>
      <c r="M119" s="214" t="s">
        <v>19</v>
      </c>
      <c r="N119" s="215" t="s">
        <v>46</v>
      </c>
      <c r="O119" s="85"/>
      <c r="P119" s="216">
        <f>O119*H119</f>
        <v>0</v>
      </c>
      <c r="Q119" s="216">
        <v>0.00017000000000000001</v>
      </c>
      <c r="R119" s="216">
        <f>Q119*H119</f>
        <v>0.43027000000000004</v>
      </c>
      <c r="S119" s="216">
        <v>0.38400000000000001</v>
      </c>
      <c r="T119" s="217">
        <f>S119*H119</f>
        <v>971.904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8" t="s">
        <v>134</v>
      </c>
      <c r="AT119" s="218" t="s">
        <v>130</v>
      </c>
      <c r="AU119" s="218" t="s">
        <v>85</v>
      </c>
      <c r="AY119" s="18" t="s">
        <v>128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8" t="s">
        <v>83</v>
      </c>
      <c r="BK119" s="219">
        <f>ROUND(I119*H119,2)</f>
        <v>0</v>
      </c>
      <c r="BL119" s="18" t="s">
        <v>134</v>
      </c>
      <c r="BM119" s="218" t="s">
        <v>165</v>
      </c>
    </row>
    <row r="120" s="13" customFormat="1">
      <c r="A120" s="13"/>
      <c r="B120" s="220"/>
      <c r="C120" s="221"/>
      <c r="D120" s="222" t="s">
        <v>136</v>
      </c>
      <c r="E120" s="223" t="s">
        <v>19</v>
      </c>
      <c r="F120" s="224" t="s">
        <v>152</v>
      </c>
      <c r="G120" s="221"/>
      <c r="H120" s="225">
        <v>2531</v>
      </c>
      <c r="I120" s="226"/>
      <c r="J120" s="221"/>
      <c r="K120" s="221"/>
      <c r="L120" s="227"/>
      <c r="M120" s="228"/>
      <c r="N120" s="229"/>
      <c r="O120" s="229"/>
      <c r="P120" s="229"/>
      <c r="Q120" s="229"/>
      <c r="R120" s="229"/>
      <c r="S120" s="229"/>
      <c r="T120" s="23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1" t="s">
        <v>136</v>
      </c>
      <c r="AU120" s="231" t="s">
        <v>85</v>
      </c>
      <c r="AV120" s="13" t="s">
        <v>85</v>
      </c>
      <c r="AW120" s="13" t="s">
        <v>34</v>
      </c>
      <c r="AX120" s="13" t="s">
        <v>75</v>
      </c>
      <c r="AY120" s="231" t="s">
        <v>128</v>
      </c>
    </row>
    <row r="121" s="14" customFormat="1">
      <c r="A121" s="14"/>
      <c r="B121" s="232"/>
      <c r="C121" s="233"/>
      <c r="D121" s="222" t="s">
        <v>136</v>
      </c>
      <c r="E121" s="234" t="s">
        <v>19</v>
      </c>
      <c r="F121" s="235" t="s">
        <v>153</v>
      </c>
      <c r="G121" s="233"/>
      <c r="H121" s="234" t="s">
        <v>19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1" t="s">
        <v>136</v>
      </c>
      <c r="AU121" s="241" t="s">
        <v>85</v>
      </c>
      <c r="AV121" s="14" t="s">
        <v>83</v>
      </c>
      <c r="AW121" s="14" t="s">
        <v>34</v>
      </c>
      <c r="AX121" s="14" t="s">
        <v>75</v>
      </c>
      <c r="AY121" s="241" t="s">
        <v>128</v>
      </c>
    </row>
    <row r="122" s="15" customFormat="1">
      <c r="A122" s="15"/>
      <c r="B122" s="242"/>
      <c r="C122" s="243"/>
      <c r="D122" s="222" t="s">
        <v>136</v>
      </c>
      <c r="E122" s="244" t="s">
        <v>19</v>
      </c>
      <c r="F122" s="245" t="s">
        <v>139</v>
      </c>
      <c r="G122" s="243"/>
      <c r="H122" s="246">
        <v>2531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2" t="s">
        <v>136</v>
      </c>
      <c r="AU122" s="252" t="s">
        <v>85</v>
      </c>
      <c r="AV122" s="15" t="s">
        <v>134</v>
      </c>
      <c r="AW122" s="15" t="s">
        <v>34</v>
      </c>
      <c r="AX122" s="15" t="s">
        <v>83</v>
      </c>
      <c r="AY122" s="252" t="s">
        <v>128</v>
      </c>
    </row>
    <row r="123" s="2" customFormat="1" ht="24.15" customHeight="1">
      <c r="A123" s="39"/>
      <c r="B123" s="40"/>
      <c r="C123" s="206" t="s">
        <v>166</v>
      </c>
      <c r="D123" s="206" t="s">
        <v>130</v>
      </c>
      <c r="E123" s="207" t="s">
        <v>167</v>
      </c>
      <c r="F123" s="208" t="s">
        <v>168</v>
      </c>
      <c r="G123" s="209" t="s">
        <v>133</v>
      </c>
      <c r="H123" s="210">
        <v>574.5</v>
      </c>
      <c r="I123" s="211"/>
      <c r="J123" s="212">
        <f>ROUND(I123*H123,2)</f>
        <v>0</v>
      </c>
      <c r="K123" s="213"/>
      <c r="L123" s="45"/>
      <c r="M123" s="214" t="s">
        <v>19</v>
      </c>
      <c r="N123" s="215" t="s">
        <v>46</v>
      </c>
      <c r="O123" s="85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8" t="s">
        <v>134</v>
      </c>
      <c r="AT123" s="218" t="s">
        <v>130</v>
      </c>
      <c r="AU123" s="218" t="s">
        <v>85</v>
      </c>
      <c r="AY123" s="18" t="s">
        <v>128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8" t="s">
        <v>83</v>
      </c>
      <c r="BK123" s="219">
        <f>ROUND(I123*H123,2)</f>
        <v>0</v>
      </c>
      <c r="BL123" s="18" t="s">
        <v>134</v>
      </c>
      <c r="BM123" s="218" t="s">
        <v>169</v>
      </c>
    </row>
    <row r="124" s="13" customFormat="1">
      <c r="A124" s="13"/>
      <c r="B124" s="220"/>
      <c r="C124" s="221"/>
      <c r="D124" s="222" t="s">
        <v>136</v>
      </c>
      <c r="E124" s="223" t="s">
        <v>19</v>
      </c>
      <c r="F124" s="224" t="s">
        <v>170</v>
      </c>
      <c r="G124" s="221"/>
      <c r="H124" s="225">
        <v>390.5</v>
      </c>
      <c r="I124" s="226"/>
      <c r="J124" s="221"/>
      <c r="K124" s="221"/>
      <c r="L124" s="227"/>
      <c r="M124" s="228"/>
      <c r="N124" s="229"/>
      <c r="O124" s="229"/>
      <c r="P124" s="229"/>
      <c r="Q124" s="229"/>
      <c r="R124" s="229"/>
      <c r="S124" s="229"/>
      <c r="T124" s="23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1" t="s">
        <v>136</v>
      </c>
      <c r="AU124" s="231" t="s">
        <v>85</v>
      </c>
      <c r="AV124" s="13" t="s">
        <v>85</v>
      </c>
      <c r="AW124" s="13" t="s">
        <v>34</v>
      </c>
      <c r="AX124" s="13" t="s">
        <v>75</v>
      </c>
      <c r="AY124" s="231" t="s">
        <v>128</v>
      </c>
    </row>
    <row r="125" s="14" customFormat="1">
      <c r="A125" s="14"/>
      <c r="B125" s="232"/>
      <c r="C125" s="233"/>
      <c r="D125" s="222" t="s">
        <v>136</v>
      </c>
      <c r="E125" s="234" t="s">
        <v>19</v>
      </c>
      <c r="F125" s="235" t="s">
        <v>171</v>
      </c>
      <c r="G125" s="233"/>
      <c r="H125" s="234" t="s">
        <v>19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1" t="s">
        <v>136</v>
      </c>
      <c r="AU125" s="241" t="s">
        <v>85</v>
      </c>
      <c r="AV125" s="14" t="s">
        <v>83</v>
      </c>
      <c r="AW125" s="14" t="s">
        <v>34</v>
      </c>
      <c r="AX125" s="14" t="s">
        <v>75</v>
      </c>
      <c r="AY125" s="241" t="s">
        <v>128</v>
      </c>
    </row>
    <row r="126" s="13" customFormat="1">
      <c r="A126" s="13"/>
      <c r="B126" s="220"/>
      <c r="C126" s="221"/>
      <c r="D126" s="222" t="s">
        <v>136</v>
      </c>
      <c r="E126" s="223" t="s">
        <v>19</v>
      </c>
      <c r="F126" s="224" t="s">
        <v>172</v>
      </c>
      <c r="G126" s="221"/>
      <c r="H126" s="225">
        <v>184</v>
      </c>
      <c r="I126" s="226"/>
      <c r="J126" s="221"/>
      <c r="K126" s="221"/>
      <c r="L126" s="227"/>
      <c r="M126" s="228"/>
      <c r="N126" s="229"/>
      <c r="O126" s="229"/>
      <c r="P126" s="229"/>
      <c r="Q126" s="229"/>
      <c r="R126" s="229"/>
      <c r="S126" s="229"/>
      <c r="T126" s="23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1" t="s">
        <v>136</v>
      </c>
      <c r="AU126" s="231" t="s">
        <v>85</v>
      </c>
      <c r="AV126" s="13" t="s">
        <v>85</v>
      </c>
      <c r="AW126" s="13" t="s">
        <v>34</v>
      </c>
      <c r="AX126" s="13" t="s">
        <v>75</v>
      </c>
      <c r="AY126" s="231" t="s">
        <v>128</v>
      </c>
    </row>
    <row r="127" s="14" customFormat="1">
      <c r="A127" s="14"/>
      <c r="B127" s="232"/>
      <c r="C127" s="233"/>
      <c r="D127" s="222" t="s">
        <v>136</v>
      </c>
      <c r="E127" s="234" t="s">
        <v>19</v>
      </c>
      <c r="F127" s="235" t="s">
        <v>173</v>
      </c>
      <c r="G127" s="233"/>
      <c r="H127" s="234" t="s">
        <v>19</v>
      </c>
      <c r="I127" s="236"/>
      <c r="J127" s="233"/>
      <c r="K127" s="233"/>
      <c r="L127" s="237"/>
      <c r="M127" s="238"/>
      <c r="N127" s="239"/>
      <c r="O127" s="239"/>
      <c r="P127" s="239"/>
      <c r="Q127" s="239"/>
      <c r="R127" s="239"/>
      <c r="S127" s="239"/>
      <c r="T127" s="24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1" t="s">
        <v>136</v>
      </c>
      <c r="AU127" s="241" t="s">
        <v>85</v>
      </c>
      <c r="AV127" s="14" t="s">
        <v>83</v>
      </c>
      <c r="AW127" s="14" t="s">
        <v>34</v>
      </c>
      <c r="AX127" s="14" t="s">
        <v>75</v>
      </c>
      <c r="AY127" s="241" t="s">
        <v>128</v>
      </c>
    </row>
    <row r="128" s="15" customFormat="1">
      <c r="A128" s="15"/>
      <c r="B128" s="242"/>
      <c r="C128" s="243"/>
      <c r="D128" s="222" t="s">
        <v>136</v>
      </c>
      <c r="E128" s="244" t="s">
        <v>19</v>
      </c>
      <c r="F128" s="245" t="s">
        <v>139</v>
      </c>
      <c r="G128" s="243"/>
      <c r="H128" s="246">
        <v>574.5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2" t="s">
        <v>136</v>
      </c>
      <c r="AU128" s="252" t="s">
        <v>85</v>
      </c>
      <c r="AV128" s="15" t="s">
        <v>134</v>
      </c>
      <c r="AW128" s="15" t="s">
        <v>34</v>
      </c>
      <c r="AX128" s="15" t="s">
        <v>83</v>
      </c>
      <c r="AY128" s="252" t="s">
        <v>128</v>
      </c>
    </row>
    <row r="129" s="2" customFormat="1" ht="37.8" customHeight="1">
      <c r="A129" s="39"/>
      <c r="B129" s="40"/>
      <c r="C129" s="206" t="s">
        <v>174</v>
      </c>
      <c r="D129" s="206" t="s">
        <v>130</v>
      </c>
      <c r="E129" s="207" t="s">
        <v>175</v>
      </c>
      <c r="F129" s="208" t="s">
        <v>176</v>
      </c>
      <c r="G129" s="209" t="s">
        <v>177</v>
      </c>
      <c r="H129" s="210">
        <v>2327.625</v>
      </c>
      <c r="I129" s="211"/>
      <c r="J129" s="212">
        <f>ROUND(I129*H129,2)</f>
        <v>0</v>
      </c>
      <c r="K129" s="213"/>
      <c r="L129" s="45"/>
      <c r="M129" s="214" t="s">
        <v>19</v>
      </c>
      <c r="N129" s="215" t="s">
        <v>46</v>
      </c>
      <c r="O129" s="85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8" t="s">
        <v>134</v>
      </c>
      <c r="AT129" s="218" t="s">
        <v>130</v>
      </c>
      <c r="AU129" s="218" t="s">
        <v>85</v>
      </c>
      <c r="AY129" s="18" t="s">
        <v>128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8" t="s">
        <v>83</v>
      </c>
      <c r="BK129" s="219">
        <f>ROUND(I129*H129,2)</f>
        <v>0</v>
      </c>
      <c r="BL129" s="18" t="s">
        <v>134</v>
      </c>
      <c r="BM129" s="218" t="s">
        <v>178</v>
      </c>
    </row>
    <row r="130" s="13" customFormat="1">
      <c r="A130" s="13"/>
      <c r="B130" s="220"/>
      <c r="C130" s="221"/>
      <c r="D130" s="222" t="s">
        <v>136</v>
      </c>
      <c r="E130" s="223" t="s">
        <v>19</v>
      </c>
      <c r="F130" s="224" t="s">
        <v>179</v>
      </c>
      <c r="G130" s="221"/>
      <c r="H130" s="225">
        <v>101.8</v>
      </c>
      <c r="I130" s="226"/>
      <c r="J130" s="221"/>
      <c r="K130" s="221"/>
      <c r="L130" s="227"/>
      <c r="M130" s="228"/>
      <c r="N130" s="229"/>
      <c r="O130" s="229"/>
      <c r="P130" s="229"/>
      <c r="Q130" s="229"/>
      <c r="R130" s="229"/>
      <c r="S130" s="229"/>
      <c r="T130" s="23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1" t="s">
        <v>136</v>
      </c>
      <c r="AU130" s="231" t="s">
        <v>85</v>
      </c>
      <c r="AV130" s="13" t="s">
        <v>85</v>
      </c>
      <c r="AW130" s="13" t="s">
        <v>34</v>
      </c>
      <c r="AX130" s="13" t="s">
        <v>75</v>
      </c>
      <c r="AY130" s="231" t="s">
        <v>128</v>
      </c>
    </row>
    <row r="131" s="14" customFormat="1">
      <c r="A131" s="14"/>
      <c r="B131" s="232"/>
      <c r="C131" s="233"/>
      <c r="D131" s="222" t="s">
        <v>136</v>
      </c>
      <c r="E131" s="234" t="s">
        <v>19</v>
      </c>
      <c r="F131" s="235" t="s">
        <v>180</v>
      </c>
      <c r="G131" s="233"/>
      <c r="H131" s="234" t="s">
        <v>19</v>
      </c>
      <c r="I131" s="236"/>
      <c r="J131" s="233"/>
      <c r="K131" s="233"/>
      <c r="L131" s="237"/>
      <c r="M131" s="238"/>
      <c r="N131" s="239"/>
      <c r="O131" s="239"/>
      <c r="P131" s="239"/>
      <c r="Q131" s="239"/>
      <c r="R131" s="239"/>
      <c r="S131" s="239"/>
      <c r="T131" s="24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1" t="s">
        <v>136</v>
      </c>
      <c r="AU131" s="241" t="s">
        <v>85</v>
      </c>
      <c r="AV131" s="14" t="s">
        <v>83</v>
      </c>
      <c r="AW131" s="14" t="s">
        <v>34</v>
      </c>
      <c r="AX131" s="14" t="s">
        <v>75</v>
      </c>
      <c r="AY131" s="241" t="s">
        <v>128</v>
      </c>
    </row>
    <row r="132" s="13" customFormat="1">
      <c r="A132" s="13"/>
      <c r="B132" s="220"/>
      <c r="C132" s="221"/>
      <c r="D132" s="222" t="s">
        <v>136</v>
      </c>
      <c r="E132" s="223" t="s">
        <v>19</v>
      </c>
      <c r="F132" s="224" t="s">
        <v>181</v>
      </c>
      <c r="G132" s="221"/>
      <c r="H132" s="225">
        <v>108.90000000000001</v>
      </c>
      <c r="I132" s="226"/>
      <c r="J132" s="221"/>
      <c r="K132" s="221"/>
      <c r="L132" s="227"/>
      <c r="M132" s="228"/>
      <c r="N132" s="229"/>
      <c r="O132" s="229"/>
      <c r="P132" s="229"/>
      <c r="Q132" s="229"/>
      <c r="R132" s="229"/>
      <c r="S132" s="229"/>
      <c r="T132" s="23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1" t="s">
        <v>136</v>
      </c>
      <c r="AU132" s="231" t="s">
        <v>85</v>
      </c>
      <c r="AV132" s="13" t="s">
        <v>85</v>
      </c>
      <c r="AW132" s="13" t="s">
        <v>34</v>
      </c>
      <c r="AX132" s="13" t="s">
        <v>75</v>
      </c>
      <c r="AY132" s="231" t="s">
        <v>128</v>
      </c>
    </row>
    <row r="133" s="14" customFormat="1">
      <c r="A133" s="14"/>
      <c r="B133" s="232"/>
      <c r="C133" s="233"/>
      <c r="D133" s="222" t="s">
        <v>136</v>
      </c>
      <c r="E133" s="234" t="s">
        <v>19</v>
      </c>
      <c r="F133" s="235" t="s">
        <v>182</v>
      </c>
      <c r="G133" s="233"/>
      <c r="H133" s="234" t="s">
        <v>19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1" t="s">
        <v>136</v>
      </c>
      <c r="AU133" s="241" t="s">
        <v>85</v>
      </c>
      <c r="AV133" s="14" t="s">
        <v>83</v>
      </c>
      <c r="AW133" s="14" t="s">
        <v>34</v>
      </c>
      <c r="AX133" s="14" t="s">
        <v>75</v>
      </c>
      <c r="AY133" s="241" t="s">
        <v>128</v>
      </c>
    </row>
    <row r="134" s="13" customFormat="1">
      <c r="A134" s="13"/>
      <c r="B134" s="220"/>
      <c r="C134" s="221"/>
      <c r="D134" s="222" t="s">
        <v>136</v>
      </c>
      <c r="E134" s="223" t="s">
        <v>19</v>
      </c>
      <c r="F134" s="224" t="s">
        <v>183</v>
      </c>
      <c r="G134" s="221"/>
      <c r="H134" s="225">
        <v>427.56</v>
      </c>
      <c r="I134" s="226"/>
      <c r="J134" s="221"/>
      <c r="K134" s="221"/>
      <c r="L134" s="227"/>
      <c r="M134" s="228"/>
      <c r="N134" s="229"/>
      <c r="O134" s="229"/>
      <c r="P134" s="229"/>
      <c r="Q134" s="229"/>
      <c r="R134" s="229"/>
      <c r="S134" s="229"/>
      <c r="T134" s="23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1" t="s">
        <v>136</v>
      </c>
      <c r="AU134" s="231" t="s">
        <v>85</v>
      </c>
      <c r="AV134" s="13" t="s">
        <v>85</v>
      </c>
      <c r="AW134" s="13" t="s">
        <v>34</v>
      </c>
      <c r="AX134" s="13" t="s">
        <v>75</v>
      </c>
      <c r="AY134" s="231" t="s">
        <v>128</v>
      </c>
    </row>
    <row r="135" s="14" customFormat="1">
      <c r="A135" s="14"/>
      <c r="B135" s="232"/>
      <c r="C135" s="233"/>
      <c r="D135" s="222" t="s">
        <v>136</v>
      </c>
      <c r="E135" s="234" t="s">
        <v>19</v>
      </c>
      <c r="F135" s="235" t="s">
        <v>180</v>
      </c>
      <c r="G135" s="233"/>
      <c r="H135" s="234" t="s">
        <v>19</v>
      </c>
      <c r="I135" s="236"/>
      <c r="J135" s="233"/>
      <c r="K135" s="233"/>
      <c r="L135" s="237"/>
      <c r="M135" s="238"/>
      <c r="N135" s="239"/>
      <c r="O135" s="239"/>
      <c r="P135" s="239"/>
      <c r="Q135" s="239"/>
      <c r="R135" s="239"/>
      <c r="S135" s="239"/>
      <c r="T135" s="24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1" t="s">
        <v>136</v>
      </c>
      <c r="AU135" s="241" t="s">
        <v>85</v>
      </c>
      <c r="AV135" s="14" t="s">
        <v>83</v>
      </c>
      <c r="AW135" s="14" t="s">
        <v>34</v>
      </c>
      <c r="AX135" s="14" t="s">
        <v>75</v>
      </c>
      <c r="AY135" s="241" t="s">
        <v>128</v>
      </c>
    </row>
    <row r="136" s="13" customFormat="1">
      <c r="A136" s="13"/>
      <c r="B136" s="220"/>
      <c r="C136" s="221"/>
      <c r="D136" s="222" t="s">
        <v>136</v>
      </c>
      <c r="E136" s="223" t="s">
        <v>19</v>
      </c>
      <c r="F136" s="224" t="s">
        <v>184</v>
      </c>
      <c r="G136" s="221"/>
      <c r="H136" s="225">
        <v>188.09999999999999</v>
      </c>
      <c r="I136" s="226"/>
      <c r="J136" s="221"/>
      <c r="K136" s="221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136</v>
      </c>
      <c r="AU136" s="231" t="s">
        <v>85</v>
      </c>
      <c r="AV136" s="13" t="s">
        <v>85</v>
      </c>
      <c r="AW136" s="13" t="s">
        <v>34</v>
      </c>
      <c r="AX136" s="13" t="s">
        <v>75</v>
      </c>
      <c r="AY136" s="231" t="s">
        <v>128</v>
      </c>
    </row>
    <row r="137" s="14" customFormat="1">
      <c r="A137" s="14"/>
      <c r="B137" s="232"/>
      <c r="C137" s="233"/>
      <c r="D137" s="222" t="s">
        <v>136</v>
      </c>
      <c r="E137" s="234" t="s">
        <v>19</v>
      </c>
      <c r="F137" s="235" t="s">
        <v>182</v>
      </c>
      <c r="G137" s="233"/>
      <c r="H137" s="234" t="s">
        <v>19</v>
      </c>
      <c r="I137" s="236"/>
      <c r="J137" s="233"/>
      <c r="K137" s="233"/>
      <c r="L137" s="237"/>
      <c r="M137" s="238"/>
      <c r="N137" s="239"/>
      <c r="O137" s="239"/>
      <c r="P137" s="239"/>
      <c r="Q137" s="239"/>
      <c r="R137" s="239"/>
      <c r="S137" s="239"/>
      <c r="T137" s="24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1" t="s">
        <v>136</v>
      </c>
      <c r="AU137" s="241" t="s">
        <v>85</v>
      </c>
      <c r="AV137" s="14" t="s">
        <v>83</v>
      </c>
      <c r="AW137" s="14" t="s">
        <v>34</v>
      </c>
      <c r="AX137" s="14" t="s">
        <v>75</v>
      </c>
      <c r="AY137" s="241" t="s">
        <v>128</v>
      </c>
    </row>
    <row r="138" s="13" customFormat="1">
      <c r="A138" s="13"/>
      <c r="B138" s="220"/>
      <c r="C138" s="221"/>
      <c r="D138" s="222" t="s">
        <v>136</v>
      </c>
      <c r="E138" s="223" t="s">
        <v>19</v>
      </c>
      <c r="F138" s="224" t="s">
        <v>185</v>
      </c>
      <c r="G138" s="221"/>
      <c r="H138" s="225">
        <v>119.52500000000001</v>
      </c>
      <c r="I138" s="226"/>
      <c r="J138" s="221"/>
      <c r="K138" s="221"/>
      <c r="L138" s="227"/>
      <c r="M138" s="228"/>
      <c r="N138" s="229"/>
      <c r="O138" s="229"/>
      <c r="P138" s="229"/>
      <c r="Q138" s="229"/>
      <c r="R138" s="229"/>
      <c r="S138" s="229"/>
      <c r="T138" s="23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1" t="s">
        <v>136</v>
      </c>
      <c r="AU138" s="231" t="s">
        <v>85</v>
      </c>
      <c r="AV138" s="13" t="s">
        <v>85</v>
      </c>
      <c r="AW138" s="13" t="s">
        <v>34</v>
      </c>
      <c r="AX138" s="13" t="s">
        <v>75</v>
      </c>
      <c r="AY138" s="231" t="s">
        <v>128</v>
      </c>
    </row>
    <row r="139" s="14" customFormat="1">
      <c r="A139" s="14"/>
      <c r="B139" s="232"/>
      <c r="C139" s="233"/>
      <c r="D139" s="222" t="s">
        <v>136</v>
      </c>
      <c r="E139" s="234" t="s">
        <v>19</v>
      </c>
      <c r="F139" s="235" t="s">
        <v>180</v>
      </c>
      <c r="G139" s="233"/>
      <c r="H139" s="234" t="s">
        <v>19</v>
      </c>
      <c r="I139" s="236"/>
      <c r="J139" s="233"/>
      <c r="K139" s="233"/>
      <c r="L139" s="237"/>
      <c r="M139" s="238"/>
      <c r="N139" s="239"/>
      <c r="O139" s="239"/>
      <c r="P139" s="239"/>
      <c r="Q139" s="239"/>
      <c r="R139" s="239"/>
      <c r="S139" s="239"/>
      <c r="T139" s="24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1" t="s">
        <v>136</v>
      </c>
      <c r="AU139" s="241" t="s">
        <v>85</v>
      </c>
      <c r="AV139" s="14" t="s">
        <v>83</v>
      </c>
      <c r="AW139" s="14" t="s">
        <v>34</v>
      </c>
      <c r="AX139" s="14" t="s">
        <v>75</v>
      </c>
      <c r="AY139" s="241" t="s">
        <v>128</v>
      </c>
    </row>
    <row r="140" s="13" customFormat="1">
      <c r="A140" s="13"/>
      <c r="B140" s="220"/>
      <c r="C140" s="221"/>
      <c r="D140" s="222" t="s">
        <v>136</v>
      </c>
      <c r="E140" s="223" t="s">
        <v>19</v>
      </c>
      <c r="F140" s="224" t="s">
        <v>186</v>
      </c>
      <c r="G140" s="221"/>
      <c r="H140" s="225">
        <v>25.48</v>
      </c>
      <c r="I140" s="226"/>
      <c r="J140" s="221"/>
      <c r="K140" s="221"/>
      <c r="L140" s="227"/>
      <c r="M140" s="228"/>
      <c r="N140" s="229"/>
      <c r="O140" s="229"/>
      <c r="P140" s="229"/>
      <c r="Q140" s="229"/>
      <c r="R140" s="229"/>
      <c r="S140" s="229"/>
      <c r="T140" s="23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1" t="s">
        <v>136</v>
      </c>
      <c r="AU140" s="231" t="s">
        <v>85</v>
      </c>
      <c r="AV140" s="13" t="s">
        <v>85</v>
      </c>
      <c r="AW140" s="13" t="s">
        <v>34</v>
      </c>
      <c r="AX140" s="13" t="s">
        <v>75</v>
      </c>
      <c r="AY140" s="231" t="s">
        <v>128</v>
      </c>
    </row>
    <row r="141" s="14" customFormat="1">
      <c r="A141" s="14"/>
      <c r="B141" s="232"/>
      <c r="C141" s="233"/>
      <c r="D141" s="222" t="s">
        <v>136</v>
      </c>
      <c r="E141" s="234" t="s">
        <v>19</v>
      </c>
      <c r="F141" s="235" t="s">
        <v>182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1" t="s">
        <v>136</v>
      </c>
      <c r="AU141" s="241" t="s">
        <v>85</v>
      </c>
      <c r="AV141" s="14" t="s">
        <v>83</v>
      </c>
      <c r="AW141" s="14" t="s">
        <v>34</v>
      </c>
      <c r="AX141" s="14" t="s">
        <v>75</v>
      </c>
      <c r="AY141" s="241" t="s">
        <v>128</v>
      </c>
    </row>
    <row r="142" s="13" customFormat="1">
      <c r="A142" s="13"/>
      <c r="B142" s="220"/>
      <c r="C142" s="221"/>
      <c r="D142" s="222" t="s">
        <v>136</v>
      </c>
      <c r="E142" s="223" t="s">
        <v>19</v>
      </c>
      <c r="F142" s="224" t="s">
        <v>187</v>
      </c>
      <c r="G142" s="221"/>
      <c r="H142" s="225">
        <v>1200.5</v>
      </c>
      <c r="I142" s="226"/>
      <c r="J142" s="221"/>
      <c r="K142" s="221"/>
      <c r="L142" s="227"/>
      <c r="M142" s="228"/>
      <c r="N142" s="229"/>
      <c r="O142" s="229"/>
      <c r="P142" s="229"/>
      <c r="Q142" s="229"/>
      <c r="R142" s="229"/>
      <c r="S142" s="229"/>
      <c r="T142" s="23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1" t="s">
        <v>136</v>
      </c>
      <c r="AU142" s="231" t="s">
        <v>85</v>
      </c>
      <c r="AV142" s="13" t="s">
        <v>85</v>
      </c>
      <c r="AW142" s="13" t="s">
        <v>34</v>
      </c>
      <c r="AX142" s="13" t="s">
        <v>75</v>
      </c>
      <c r="AY142" s="231" t="s">
        <v>128</v>
      </c>
    </row>
    <row r="143" s="14" customFormat="1">
      <c r="A143" s="14"/>
      <c r="B143" s="232"/>
      <c r="C143" s="233"/>
      <c r="D143" s="222" t="s">
        <v>136</v>
      </c>
      <c r="E143" s="234" t="s">
        <v>19</v>
      </c>
      <c r="F143" s="235" t="s">
        <v>188</v>
      </c>
      <c r="G143" s="233"/>
      <c r="H143" s="234" t="s">
        <v>19</v>
      </c>
      <c r="I143" s="236"/>
      <c r="J143" s="233"/>
      <c r="K143" s="233"/>
      <c r="L143" s="237"/>
      <c r="M143" s="238"/>
      <c r="N143" s="239"/>
      <c r="O143" s="239"/>
      <c r="P143" s="239"/>
      <c r="Q143" s="239"/>
      <c r="R143" s="239"/>
      <c r="S143" s="239"/>
      <c r="T143" s="24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1" t="s">
        <v>136</v>
      </c>
      <c r="AU143" s="241" t="s">
        <v>85</v>
      </c>
      <c r="AV143" s="14" t="s">
        <v>83</v>
      </c>
      <c r="AW143" s="14" t="s">
        <v>34</v>
      </c>
      <c r="AX143" s="14" t="s">
        <v>75</v>
      </c>
      <c r="AY143" s="241" t="s">
        <v>128</v>
      </c>
    </row>
    <row r="144" s="13" customFormat="1">
      <c r="A144" s="13"/>
      <c r="B144" s="220"/>
      <c r="C144" s="221"/>
      <c r="D144" s="222" t="s">
        <v>136</v>
      </c>
      <c r="E144" s="223" t="s">
        <v>19</v>
      </c>
      <c r="F144" s="224" t="s">
        <v>189</v>
      </c>
      <c r="G144" s="221"/>
      <c r="H144" s="225">
        <v>130</v>
      </c>
      <c r="I144" s="226"/>
      <c r="J144" s="221"/>
      <c r="K144" s="221"/>
      <c r="L144" s="227"/>
      <c r="M144" s="228"/>
      <c r="N144" s="229"/>
      <c r="O144" s="229"/>
      <c r="P144" s="229"/>
      <c r="Q144" s="229"/>
      <c r="R144" s="229"/>
      <c r="S144" s="229"/>
      <c r="T144" s="23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1" t="s">
        <v>136</v>
      </c>
      <c r="AU144" s="231" t="s">
        <v>85</v>
      </c>
      <c r="AV144" s="13" t="s">
        <v>85</v>
      </c>
      <c r="AW144" s="13" t="s">
        <v>34</v>
      </c>
      <c r="AX144" s="13" t="s">
        <v>75</v>
      </c>
      <c r="AY144" s="231" t="s">
        <v>128</v>
      </c>
    </row>
    <row r="145" s="14" customFormat="1">
      <c r="A145" s="14"/>
      <c r="B145" s="232"/>
      <c r="C145" s="233"/>
      <c r="D145" s="222" t="s">
        <v>136</v>
      </c>
      <c r="E145" s="234" t="s">
        <v>19</v>
      </c>
      <c r="F145" s="235" t="s">
        <v>190</v>
      </c>
      <c r="G145" s="233"/>
      <c r="H145" s="234" t="s">
        <v>19</v>
      </c>
      <c r="I145" s="236"/>
      <c r="J145" s="233"/>
      <c r="K145" s="233"/>
      <c r="L145" s="237"/>
      <c r="M145" s="238"/>
      <c r="N145" s="239"/>
      <c r="O145" s="239"/>
      <c r="P145" s="239"/>
      <c r="Q145" s="239"/>
      <c r="R145" s="239"/>
      <c r="S145" s="239"/>
      <c r="T145" s="24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1" t="s">
        <v>136</v>
      </c>
      <c r="AU145" s="241" t="s">
        <v>85</v>
      </c>
      <c r="AV145" s="14" t="s">
        <v>83</v>
      </c>
      <c r="AW145" s="14" t="s">
        <v>34</v>
      </c>
      <c r="AX145" s="14" t="s">
        <v>75</v>
      </c>
      <c r="AY145" s="241" t="s">
        <v>128</v>
      </c>
    </row>
    <row r="146" s="13" customFormat="1">
      <c r="A146" s="13"/>
      <c r="B146" s="220"/>
      <c r="C146" s="221"/>
      <c r="D146" s="222" t="s">
        <v>136</v>
      </c>
      <c r="E146" s="223" t="s">
        <v>19</v>
      </c>
      <c r="F146" s="224" t="s">
        <v>191</v>
      </c>
      <c r="G146" s="221"/>
      <c r="H146" s="225">
        <v>25.760000000000002</v>
      </c>
      <c r="I146" s="226"/>
      <c r="J146" s="221"/>
      <c r="K146" s="221"/>
      <c r="L146" s="227"/>
      <c r="M146" s="228"/>
      <c r="N146" s="229"/>
      <c r="O146" s="229"/>
      <c r="P146" s="229"/>
      <c r="Q146" s="229"/>
      <c r="R146" s="229"/>
      <c r="S146" s="229"/>
      <c r="T146" s="23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1" t="s">
        <v>136</v>
      </c>
      <c r="AU146" s="231" t="s">
        <v>85</v>
      </c>
      <c r="AV146" s="13" t="s">
        <v>85</v>
      </c>
      <c r="AW146" s="13" t="s">
        <v>34</v>
      </c>
      <c r="AX146" s="13" t="s">
        <v>75</v>
      </c>
      <c r="AY146" s="231" t="s">
        <v>128</v>
      </c>
    </row>
    <row r="147" s="14" customFormat="1">
      <c r="A147" s="14"/>
      <c r="B147" s="232"/>
      <c r="C147" s="233"/>
      <c r="D147" s="222" t="s">
        <v>136</v>
      </c>
      <c r="E147" s="234" t="s">
        <v>19</v>
      </c>
      <c r="F147" s="235" t="s">
        <v>192</v>
      </c>
      <c r="G147" s="233"/>
      <c r="H147" s="234" t="s">
        <v>19</v>
      </c>
      <c r="I147" s="236"/>
      <c r="J147" s="233"/>
      <c r="K147" s="233"/>
      <c r="L147" s="237"/>
      <c r="M147" s="238"/>
      <c r="N147" s="239"/>
      <c r="O147" s="239"/>
      <c r="P147" s="239"/>
      <c r="Q147" s="239"/>
      <c r="R147" s="239"/>
      <c r="S147" s="239"/>
      <c r="T147" s="24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1" t="s">
        <v>136</v>
      </c>
      <c r="AU147" s="241" t="s">
        <v>85</v>
      </c>
      <c r="AV147" s="14" t="s">
        <v>83</v>
      </c>
      <c r="AW147" s="14" t="s">
        <v>34</v>
      </c>
      <c r="AX147" s="14" t="s">
        <v>75</v>
      </c>
      <c r="AY147" s="241" t="s">
        <v>128</v>
      </c>
    </row>
    <row r="148" s="15" customFormat="1">
      <c r="A148" s="15"/>
      <c r="B148" s="242"/>
      <c r="C148" s="243"/>
      <c r="D148" s="222" t="s">
        <v>136</v>
      </c>
      <c r="E148" s="244" t="s">
        <v>19</v>
      </c>
      <c r="F148" s="245" t="s">
        <v>139</v>
      </c>
      <c r="G148" s="243"/>
      <c r="H148" s="246">
        <v>2327.625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2" t="s">
        <v>136</v>
      </c>
      <c r="AU148" s="252" t="s">
        <v>85</v>
      </c>
      <c r="AV148" s="15" t="s">
        <v>134</v>
      </c>
      <c r="AW148" s="15" t="s">
        <v>34</v>
      </c>
      <c r="AX148" s="15" t="s">
        <v>83</v>
      </c>
      <c r="AY148" s="252" t="s">
        <v>128</v>
      </c>
    </row>
    <row r="149" s="2" customFormat="1" ht="37.8" customHeight="1">
      <c r="A149" s="39"/>
      <c r="B149" s="40"/>
      <c r="C149" s="206" t="s">
        <v>193</v>
      </c>
      <c r="D149" s="206" t="s">
        <v>130</v>
      </c>
      <c r="E149" s="207" t="s">
        <v>194</v>
      </c>
      <c r="F149" s="208" t="s">
        <v>195</v>
      </c>
      <c r="G149" s="209" t="s">
        <v>177</v>
      </c>
      <c r="H149" s="210">
        <v>770.32799999999997</v>
      </c>
      <c r="I149" s="211"/>
      <c r="J149" s="212">
        <f>ROUND(I149*H149,2)</f>
        <v>0</v>
      </c>
      <c r="K149" s="213"/>
      <c r="L149" s="45"/>
      <c r="M149" s="214" t="s">
        <v>19</v>
      </c>
      <c r="N149" s="215" t="s">
        <v>46</v>
      </c>
      <c r="O149" s="85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8" t="s">
        <v>134</v>
      </c>
      <c r="AT149" s="218" t="s">
        <v>130</v>
      </c>
      <c r="AU149" s="218" t="s">
        <v>85</v>
      </c>
      <c r="AY149" s="18" t="s">
        <v>128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8" t="s">
        <v>83</v>
      </c>
      <c r="BK149" s="219">
        <f>ROUND(I149*H149,2)</f>
        <v>0</v>
      </c>
      <c r="BL149" s="18" t="s">
        <v>134</v>
      </c>
      <c r="BM149" s="218" t="s">
        <v>196</v>
      </c>
    </row>
    <row r="150" s="13" customFormat="1">
      <c r="A150" s="13"/>
      <c r="B150" s="220"/>
      <c r="C150" s="221"/>
      <c r="D150" s="222" t="s">
        <v>136</v>
      </c>
      <c r="E150" s="223" t="s">
        <v>19</v>
      </c>
      <c r="F150" s="224" t="s">
        <v>197</v>
      </c>
      <c r="G150" s="221"/>
      <c r="H150" s="225">
        <v>20.327999999999999</v>
      </c>
      <c r="I150" s="226"/>
      <c r="J150" s="221"/>
      <c r="K150" s="221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136</v>
      </c>
      <c r="AU150" s="231" t="s">
        <v>85</v>
      </c>
      <c r="AV150" s="13" t="s">
        <v>85</v>
      </c>
      <c r="AW150" s="13" t="s">
        <v>34</v>
      </c>
      <c r="AX150" s="13" t="s">
        <v>75</v>
      </c>
      <c r="AY150" s="231" t="s">
        <v>128</v>
      </c>
    </row>
    <row r="151" s="14" customFormat="1">
      <c r="A151" s="14"/>
      <c r="B151" s="232"/>
      <c r="C151" s="233"/>
      <c r="D151" s="222" t="s">
        <v>136</v>
      </c>
      <c r="E151" s="234" t="s">
        <v>19</v>
      </c>
      <c r="F151" s="235" t="s">
        <v>198</v>
      </c>
      <c r="G151" s="233"/>
      <c r="H151" s="234" t="s">
        <v>19</v>
      </c>
      <c r="I151" s="236"/>
      <c r="J151" s="233"/>
      <c r="K151" s="233"/>
      <c r="L151" s="237"/>
      <c r="M151" s="238"/>
      <c r="N151" s="239"/>
      <c r="O151" s="239"/>
      <c r="P151" s="239"/>
      <c r="Q151" s="239"/>
      <c r="R151" s="239"/>
      <c r="S151" s="239"/>
      <c r="T151" s="24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1" t="s">
        <v>136</v>
      </c>
      <c r="AU151" s="241" t="s">
        <v>85</v>
      </c>
      <c r="AV151" s="14" t="s">
        <v>83</v>
      </c>
      <c r="AW151" s="14" t="s">
        <v>34</v>
      </c>
      <c r="AX151" s="14" t="s">
        <v>75</v>
      </c>
      <c r="AY151" s="241" t="s">
        <v>128</v>
      </c>
    </row>
    <row r="152" s="13" customFormat="1">
      <c r="A152" s="13"/>
      <c r="B152" s="220"/>
      <c r="C152" s="221"/>
      <c r="D152" s="222" t="s">
        <v>136</v>
      </c>
      <c r="E152" s="223" t="s">
        <v>19</v>
      </c>
      <c r="F152" s="224" t="s">
        <v>199</v>
      </c>
      <c r="G152" s="221"/>
      <c r="H152" s="225">
        <v>750</v>
      </c>
      <c r="I152" s="226"/>
      <c r="J152" s="221"/>
      <c r="K152" s="221"/>
      <c r="L152" s="227"/>
      <c r="M152" s="228"/>
      <c r="N152" s="229"/>
      <c r="O152" s="229"/>
      <c r="P152" s="229"/>
      <c r="Q152" s="229"/>
      <c r="R152" s="229"/>
      <c r="S152" s="229"/>
      <c r="T152" s="23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1" t="s">
        <v>136</v>
      </c>
      <c r="AU152" s="231" t="s">
        <v>85</v>
      </c>
      <c r="AV152" s="13" t="s">
        <v>85</v>
      </c>
      <c r="AW152" s="13" t="s">
        <v>34</v>
      </c>
      <c r="AX152" s="13" t="s">
        <v>75</v>
      </c>
      <c r="AY152" s="231" t="s">
        <v>128</v>
      </c>
    </row>
    <row r="153" s="14" customFormat="1">
      <c r="A153" s="14"/>
      <c r="B153" s="232"/>
      <c r="C153" s="233"/>
      <c r="D153" s="222" t="s">
        <v>136</v>
      </c>
      <c r="E153" s="234" t="s">
        <v>19</v>
      </c>
      <c r="F153" s="235" t="s">
        <v>200</v>
      </c>
      <c r="G153" s="233"/>
      <c r="H153" s="234" t="s">
        <v>19</v>
      </c>
      <c r="I153" s="236"/>
      <c r="J153" s="233"/>
      <c r="K153" s="233"/>
      <c r="L153" s="237"/>
      <c r="M153" s="238"/>
      <c r="N153" s="239"/>
      <c r="O153" s="239"/>
      <c r="P153" s="239"/>
      <c r="Q153" s="239"/>
      <c r="R153" s="239"/>
      <c r="S153" s="239"/>
      <c r="T153" s="24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1" t="s">
        <v>136</v>
      </c>
      <c r="AU153" s="241" t="s">
        <v>85</v>
      </c>
      <c r="AV153" s="14" t="s">
        <v>83</v>
      </c>
      <c r="AW153" s="14" t="s">
        <v>34</v>
      </c>
      <c r="AX153" s="14" t="s">
        <v>75</v>
      </c>
      <c r="AY153" s="241" t="s">
        <v>128</v>
      </c>
    </row>
    <row r="154" s="15" customFormat="1">
      <c r="A154" s="15"/>
      <c r="B154" s="242"/>
      <c r="C154" s="243"/>
      <c r="D154" s="222" t="s">
        <v>136</v>
      </c>
      <c r="E154" s="244" t="s">
        <v>19</v>
      </c>
      <c r="F154" s="245" t="s">
        <v>139</v>
      </c>
      <c r="G154" s="243"/>
      <c r="H154" s="246">
        <v>770.32799999999997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2" t="s">
        <v>136</v>
      </c>
      <c r="AU154" s="252" t="s">
        <v>85</v>
      </c>
      <c r="AV154" s="15" t="s">
        <v>134</v>
      </c>
      <c r="AW154" s="15" t="s">
        <v>34</v>
      </c>
      <c r="AX154" s="15" t="s">
        <v>83</v>
      </c>
      <c r="AY154" s="252" t="s">
        <v>128</v>
      </c>
    </row>
    <row r="155" s="2" customFormat="1" ht="37.8" customHeight="1">
      <c r="A155" s="39"/>
      <c r="B155" s="40"/>
      <c r="C155" s="206" t="s">
        <v>201</v>
      </c>
      <c r="D155" s="206" t="s">
        <v>130</v>
      </c>
      <c r="E155" s="207" t="s">
        <v>202</v>
      </c>
      <c r="F155" s="208" t="s">
        <v>203</v>
      </c>
      <c r="G155" s="209" t="s">
        <v>177</v>
      </c>
      <c r="H155" s="210">
        <v>770.32799999999997</v>
      </c>
      <c r="I155" s="211"/>
      <c r="J155" s="212">
        <f>ROUND(I155*H155,2)</f>
        <v>0</v>
      </c>
      <c r="K155" s="213"/>
      <c r="L155" s="45"/>
      <c r="M155" s="214" t="s">
        <v>19</v>
      </c>
      <c r="N155" s="215" t="s">
        <v>46</v>
      </c>
      <c r="O155" s="85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8" t="s">
        <v>134</v>
      </c>
      <c r="AT155" s="218" t="s">
        <v>130</v>
      </c>
      <c r="AU155" s="218" t="s">
        <v>85</v>
      </c>
      <c r="AY155" s="18" t="s">
        <v>128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8" t="s">
        <v>83</v>
      </c>
      <c r="BK155" s="219">
        <f>ROUND(I155*H155,2)</f>
        <v>0</v>
      </c>
      <c r="BL155" s="18" t="s">
        <v>134</v>
      </c>
      <c r="BM155" s="218" t="s">
        <v>204</v>
      </c>
    </row>
    <row r="156" s="2" customFormat="1" ht="62.7" customHeight="1">
      <c r="A156" s="39"/>
      <c r="B156" s="40"/>
      <c r="C156" s="206" t="s">
        <v>205</v>
      </c>
      <c r="D156" s="206" t="s">
        <v>130</v>
      </c>
      <c r="E156" s="207" t="s">
        <v>206</v>
      </c>
      <c r="F156" s="208" t="s">
        <v>207</v>
      </c>
      <c r="G156" s="209" t="s">
        <v>177</v>
      </c>
      <c r="H156" s="210">
        <v>770.32799999999997</v>
      </c>
      <c r="I156" s="211"/>
      <c r="J156" s="212">
        <f>ROUND(I156*H156,2)</f>
        <v>0</v>
      </c>
      <c r="K156" s="213"/>
      <c r="L156" s="45"/>
      <c r="M156" s="214" t="s">
        <v>19</v>
      </c>
      <c r="N156" s="215" t="s">
        <v>46</v>
      </c>
      <c r="O156" s="85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8" t="s">
        <v>134</v>
      </c>
      <c r="AT156" s="218" t="s">
        <v>130</v>
      </c>
      <c r="AU156" s="218" t="s">
        <v>85</v>
      </c>
      <c r="AY156" s="18" t="s">
        <v>128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8" t="s">
        <v>83</v>
      </c>
      <c r="BK156" s="219">
        <f>ROUND(I156*H156,2)</f>
        <v>0</v>
      </c>
      <c r="BL156" s="18" t="s">
        <v>134</v>
      </c>
      <c r="BM156" s="218" t="s">
        <v>208</v>
      </c>
    </row>
    <row r="157" s="2" customFormat="1" ht="62.7" customHeight="1">
      <c r="A157" s="39"/>
      <c r="B157" s="40"/>
      <c r="C157" s="206" t="s">
        <v>209</v>
      </c>
      <c r="D157" s="206" t="s">
        <v>130</v>
      </c>
      <c r="E157" s="207" t="s">
        <v>210</v>
      </c>
      <c r="F157" s="208" t="s">
        <v>211</v>
      </c>
      <c r="G157" s="209" t="s">
        <v>177</v>
      </c>
      <c r="H157" s="210">
        <v>1557.297</v>
      </c>
      <c r="I157" s="211"/>
      <c r="J157" s="212">
        <f>ROUND(I157*H157,2)</f>
        <v>0</v>
      </c>
      <c r="K157" s="213"/>
      <c r="L157" s="45"/>
      <c r="M157" s="214" t="s">
        <v>19</v>
      </c>
      <c r="N157" s="215" t="s">
        <v>46</v>
      </c>
      <c r="O157" s="85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8" t="s">
        <v>134</v>
      </c>
      <c r="AT157" s="218" t="s">
        <v>130</v>
      </c>
      <c r="AU157" s="218" t="s">
        <v>85</v>
      </c>
      <c r="AY157" s="18" t="s">
        <v>128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8" t="s">
        <v>83</v>
      </c>
      <c r="BK157" s="219">
        <f>ROUND(I157*H157,2)</f>
        <v>0</v>
      </c>
      <c r="BL157" s="18" t="s">
        <v>134</v>
      </c>
      <c r="BM157" s="218" t="s">
        <v>212</v>
      </c>
    </row>
    <row r="158" s="13" customFormat="1">
      <c r="A158" s="13"/>
      <c r="B158" s="220"/>
      <c r="C158" s="221"/>
      <c r="D158" s="222" t="s">
        <v>136</v>
      </c>
      <c r="E158" s="223" t="s">
        <v>19</v>
      </c>
      <c r="F158" s="224" t="s">
        <v>179</v>
      </c>
      <c r="G158" s="221"/>
      <c r="H158" s="225">
        <v>101.8</v>
      </c>
      <c r="I158" s="226"/>
      <c r="J158" s="221"/>
      <c r="K158" s="221"/>
      <c r="L158" s="227"/>
      <c r="M158" s="228"/>
      <c r="N158" s="229"/>
      <c r="O158" s="229"/>
      <c r="P158" s="229"/>
      <c r="Q158" s="229"/>
      <c r="R158" s="229"/>
      <c r="S158" s="229"/>
      <c r="T158" s="23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1" t="s">
        <v>136</v>
      </c>
      <c r="AU158" s="231" t="s">
        <v>85</v>
      </c>
      <c r="AV158" s="13" t="s">
        <v>85</v>
      </c>
      <c r="AW158" s="13" t="s">
        <v>34</v>
      </c>
      <c r="AX158" s="13" t="s">
        <v>75</v>
      </c>
      <c r="AY158" s="231" t="s">
        <v>128</v>
      </c>
    </row>
    <row r="159" s="14" customFormat="1">
      <c r="A159" s="14"/>
      <c r="B159" s="232"/>
      <c r="C159" s="233"/>
      <c r="D159" s="222" t="s">
        <v>136</v>
      </c>
      <c r="E159" s="234" t="s">
        <v>19</v>
      </c>
      <c r="F159" s="235" t="s">
        <v>180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1" t="s">
        <v>136</v>
      </c>
      <c r="AU159" s="241" t="s">
        <v>85</v>
      </c>
      <c r="AV159" s="14" t="s">
        <v>83</v>
      </c>
      <c r="AW159" s="14" t="s">
        <v>34</v>
      </c>
      <c r="AX159" s="14" t="s">
        <v>75</v>
      </c>
      <c r="AY159" s="241" t="s">
        <v>128</v>
      </c>
    </row>
    <row r="160" s="13" customFormat="1">
      <c r="A160" s="13"/>
      <c r="B160" s="220"/>
      <c r="C160" s="221"/>
      <c r="D160" s="222" t="s">
        <v>136</v>
      </c>
      <c r="E160" s="223" t="s">
        <v>19</v>
      </c>
      <c r="F160" s="224" t="s">
        <v>181</v>
      </c>
      <c r="G160" s="221"/>
      <c r="H160" s="225">
        <v>108.90000000000001</v>
      </c>
      <c r="I160" s="226"/>
      <c r="J160" s="221"/>
      <c r="K160" s="221"/>
      <c r="L160" s="227"/>
      <c r="M160" s="228"/>
      <c r="N160" s="229"/>
      <c r="O160" s="229"/>
      <c r="P160" s="229"/>
      <c r="Q160" s="229"/>
      <c r="R160" s="229"/>
      <c r="S160" s="229"/>
      <c r="T160" s="23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1" t="s">
        <v>136</v>
      </c>
      <c r="AU160" s="231" t="s">
        <v>85</v>
      </c>
      <c r="AV160" s="13" t="s">
        <v>85</v>
      </c>
      <c r="AW160" s="13" t="s">
        <v>34</v>
      </c>
      <c r="AX160" s="13" t="s">
        <v>75</v>
      </c>
      <c r="AY160" s="231" t="s">
        <v>128</v>
      </c>
    </row>
    <row r="161" s="14" customFormat="1">
      <c r="A161" s="14"/>
      <c r="B161" s="232"/>
      <c r="C161" s="233"/>
      <c r="D161" s="222" t="s">
        <v>136</v>
      </c>
      <c r="E161" s="234" t="s">
        <v>19</v>
      </c>
      <c r="F161" s="235" t="s">
        <v>182</v>
      </c>
      <c r="G161" s="233"/>
      <c r="H161" s="234" t="s">
        <v>19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1" t="s">
        <v>136</v>
      </c>
      <c r="AU161" s="241" t="s">
        <v>85</v>
      </c>
      <c r="AV161" s="14" t="s">
        <v>83</v>
      </c>
      <c r="AW161" s="14" t="s">
        <v>34</v>
      </c>
      <c r="AX161" s="14" t="s">
        <v>75</v>
      </c>
      <c r="AY161" s="241" t="s">
        <v>128</v>
      </c>
    </row>
    <row r="162" s="13" customFormat="1">
      <c r="A162" s="13"/>
      <c r="B162" s="220"/>
      <c r="C162" s="221"/>
      <c r="D162" s="222" t="s">
        <v>136</v>
      </c>
      <c r="E162" s="223" t="s">
        <v>19</v>
      </c>
      <c r="F162" s="224" t="s">
        <v>183</v>
      </c>
      <c r="G162" s="221"/>
      <c r="H162" s="225">
        <v>427.56</v>
      </c>
      <c r="I162" s="226"/>
      <c r="J162" s="221"/>
      <c r="K162" s="221"/>
      <c r="L162" s="227"/>
      <c r="M162" s="228"/>
      <c r="N162" s="229"/>
      <c r="O162" s="229"/>
      <c r="P162" s="229"/>
      <c r="Q162" s="229"/>
      <c r="R162" s="229"/>
      <c r="S162" s="229"/>
      <c r="T162" s="23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1" t="s">
        <v>136</v>
      </c>
      <c r="AU162" s="231" t="s">
        <v>85</v>
      </c>
      <c r="AV162" s="13" t="s">
        <v>85</v>
      </c>
      <c r="AW162" s="13" t="s">
        <v>34</v>
      </c>
      <c r="AX162" s="13" t="s">
        <v>75</v>
      </c>
      <c r="AY162" s="231" t="s">
        <v>128</v>
      </c>
    </row>
    <row r="163" s="14" customFormat="1">
      <c r="A163" s="14"/>
      <c r="B163" s="232"/>
      <c r="C163" s="233"/>
      <c r="D163" s="222" t="s">
        <v>136</v>
      </c>
      <c r="E163" s="234" t="s">
        <v>19</v>
      </c>
      <c r="F163" s="235" t="s">
        <v>180</v>
      </c>
      <c r="G163" s="233"/>
      <c r="H163" s="234" t="s">
        <v>19</v>
      </c>
      <c r="I163" s="236"/>
      <c r="J163" s="233"/>
      <c r="K163" s="233"/>
      <c r="L163" s="237"/>
      <c r="M163" s="238"/>
      <c r="N163" s="239"/>
      <c r="O163" s="239"/>
      <c r="P163" s="239"/>
      <c r="Q163" s="239"/>
      <c r="R163" s="239"/>
      <c r="S163" s="239"/>
      <c r="T163" s="24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1" t="s">
        <v>136</v>
      </c>
      <c r="AU163" s="241" t="s">
        <v>85</v>
      </c>
      <c r="AV163" s="14" t="s">
        <v>83</v>
      </c>
      <c r="AW163" s="14" t="s">
        <v>34</v>
      </c>
      <c r="AX163" s="14" t="s">
        <v>75</v>
      </c>
      <c r="AY163" s="241" t="s">
        <v>128</v>
      </c>
    </row>
    <row r="164" s="13" customFormat="1">
      <c r="A164" s="13"/>
      <c r="B164" s="220"/>
      <c r="C164" s="221"/>
      <c r="D164" s="222" t="s">
        <v>136</v>
      </c>
      <c r="E164" s="223" t="s">
        <v>19</v>
      </c>
      <c r="F164" s="224" t="s">
        <v>184</v>
      </c>
      <c r="G164" s="221"/>
      <c r="H164" s="225">
        <v>188.09999999999999</v>
      </c>
      <c r="I164" s="226"/>
      <c r="J164" s="221"/>
      <c r="K164" s="221"/>
      <c r="L164" s="227"/>
      <c r="M164" s="228"/>
      <c r="N164" s="229"/>
      <c r="O164" s="229"/>
      <c r="P164" s="229"/>
      <c r="Q164" s="229"/>
      <c r="R164" s="229"/>
      <c r="S164" s="229"/>
      <c r="T164" s="23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1" t="s">
        <v>136</v>
      </c>
      <c r="AU164" s="231" t="s">
        <v>85</v>
      </c>
      <c r="AV164" s="13" t="s">
        <v>85</v>
      </c>
      <c r="AW164" s="13" t="s">
        <v>34</v>
      </c>
      <c r="AX164" s="13" t="s">
        <v>75</v>
      </c>
      <c r="AY164" s="231" t="s">
        <v>128</v>
      </c>
    </row>
    <row r="165" s="14" customFormat="1">
      <c r="A165" s="14"/>
      <c r="B165" s="232"/>
      <c r="C165" s="233"/>
      <c r="D165" s="222" t="s">
        <v>136</v>
      </c>
      <c r="E165" s="234" t="s">
        <v>19</v>
      </c>
      <c r="F165" s="235" t="s">
        <v>182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1" t="s">
        <v>136</v>
      </c>
      <c r="AU165" s="241" t="s">
        <v>85</v>
      </c>
      <c r="AV165" s="14" t="s">
        <v>83</v>
      </c>
      <c r="AW165" s="14" t="s">
        <v>34</v>
      </c>
      <c r="AX165" s="14" t="s">
        <v>75</v>
      </c>
      <c r="AY165" s="241" t="s">
        <v>128</v>
      </c>
    </row>
    <row r="166" s="13" customFormat="1">
      <c r="A166" s="13"/>
      <c r="B166" s="220"/>
      <c r="C166" s="221"/>
      <c r="D166" s="222" t="s">
        <v>136</v>
      </c>
      <c r="E166" s="223" t="s">
        <v>19</v>
      </c>
      <c r="F166" s="224" t="s">
        <v>185</v>
      </c>
      <c r="G166" s="221"/>
      <c r="H166" s="225">
        <v>119.52500000000001</v>
      </c>
      <c r="I166" s="226"/>
      <c r="J166" s="221"/>
      <c r="K166" s="221"/>
      <c r="L166" s="227"/>
      <c r="M166" s="228"/>
      <c r="N166" s="229"/>
      <c r="O166" s="229"/>
      <c r="P166" s="229"/>
      <c r="Q166" s="229"/>
      <c r="R166" s="229"/>
      <c r="S166" s="229"/>
      <c r="T166" s="23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1" t="s">
        <v>136</v>
      </c>
      <c r="AU166" s="231" t="s">
        <v>85</v>
      </c>
      <c r="AV166" s="13" t="s">
        <v>85</v>
      </c>
      <c r="AW166" s="13" t="s">
        <v>34</v>
      </c>
      <c r="AX166" s="13" t="s">
        <v>75</v>
      </c>
      <c r="AY166" s="231" t="s">
        <v>128</v>
      </c>
    </row>
    <row r="167" s="14" customFormat="1">
      <c r="A167" s="14"/>
      <c r="B167" s="232"/>
      <c r="C167" s="233"/>
      <c r="D167" s="222" t="s">
        <v>136</v>
      </c>
      <c r="E167" s="234" t="s">
        <v>19</v>
      </c>
      <c r="F167" s="235" t="s">
        <v>180</v>
      </c>
      <c r="G167" s="233"/>
      <c r="H167" s="234" t="s">
        <v>19</v>
      </c>
      <c r="I167" s="236"/>
      <c r="J167" s="233"/>
      <c r="K167" s="233"/>
      <c r="L167" s="237"/>
      <c r="M167" s="238"/>
      <c r="N167" s="239"/>
      <c r="O167" s="239"/>
      <c r="P167" s="239"/>
      <c r="Q167" s="239"/>
      <c r="R167" s="239"/>
      <c r="S167" s="239"/>
      <c r="T167" s="24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1" t="s">
        <v>136</v>
      </c>
      <c r="AU167" s="241" t="s">
        <v>85</v>
      </c>
      <c r="AV167" s="14" t="s">
        <v>83</v>
      </c>
      <c r="AW167" s="14" t="s">
        <v>34</v>
      </c>
      <c r="AX167" s="14" t="s">
        <v>75</v>
      </c>
      <c r="AY167" s="241" t="s">
        <v>128</v>
      </c>
    </row>
    <row r="168" s="13" customFormat="1">
      <c r="A168" s="13"/>
      <c r="B168" s="220"/>
      <c r="C168" s="221"/>
      <c r="D168" s="222" t="s">
        <v>136</v>
      </c>
      <c r="E168" s="223" t="s">
        <v>19</v>
      </c>
      <c r="F168" s="224" t="s">
        <v>186</v>
      </c>
      <c r="G168" s="221"/>
      <c r="H168" s="225">
        <v>25.48</v>
      </c>
      <c r="I168" s="226"/>
      <c r="J168" s="221"/>
      <c r="K168" s="221"/>
      <c r="L168" s="227"/>
      <c r="M168" s="228"/>
      <c r="N168" s="229"/>
      <c r="O168" s="229"/>
      <c r="P168" s="229"/>
      <c r="Q168" s="229"/>
      <c r="R168" s="229"/>
      <c r="S168" s="229"/>
      <c r="T168" s="23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1" t="s">
        <v>136</v>
      </c>
      <c r="AU168" s="231" t="s">
        <v>85</v>
      </c>
      <c r="AV168" s="13" t="s">
        <v>85</v>
      </c>
      <c r="AW168" s="13" t="s">
        <v>34</v>
      </c>
      <c r="AX168" s="13" t="s">
        <v>75</v>
      </c>
      <c r="AY168" s="231" t="s">
        <v>128</v>
      </c>
    </row>
    <row r="169" s="14" customFormat="1">
      <c r="A169" s="14"/>
      <c r="B169" s="232"/>
      <c r="C169" s="233"/>
      <c r="D169" s="222" t="s">
        <v>136</v>
      </c>
      <c r="E169" s="234" t="s">
        <v>19</v>
      </c>
      <c r="F169" s="235" t="s">
        <v>182</v>
      </c>
      <c r="G169" s="233"/>
      <c r="H169" s="234" t="s">
        <v>19</v>
      </c>
      <c r="I169" s="236"/>
      <c r="J169" s="233"/>
      <c r="K169" s="233"/>
      <c r="L169" s="237"/>
      <c r="M169" s="238"/>
      <c r="N169" s="239"/>
      <c r="O169" s="239"/>
      <c r="P169" s="239"/>
      <c r="Q169" s="239"/>
      <c r="R169" s="239"/>
      <c r="S169" s="239"/>
      <c r="T169" s="24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1" t="s">
        <v>136</v>
      </c>
      <c r="AU169" s="241" t="s">
        <v>85</v>
      </c>
      <c r="AV169" s="14" t="s">
        <v>83</v>
      </c>
      <c r="AW169" s="14" t="s">
        <v>34</v>
      </c>
      <c r="AX169" s="14" t="s">
        <v>75</v>
      </c>
      <c r="AY169" s="241" t="s">
        <v>128</v>
      </c>
    </row>
    <row r="170" s="13" customFormat="1">
      <c r="A170" s="13"/>
      <c r="B170" s="220"/>
      <c r="C170" s="221"/>
      <c r="D170" s="222" t="s">
        <v>136</v>
      </c>
      <c r="E170" s="223" t="s">
        <v>19</v>
      </c>
      <c r="F170" s="224" t="s">
        <v>187</v>
      </c>
      <c r="G170" s="221"/>
      <c r="H170" s="225">
        <v>1200.5</v>
      </c>
      <c r="I170" s="226"/>
      <c r="J170" s="221"/>
      <c r="K170" s="221"/>
      <c r="L170" s="227"/>
      <c r="M170" s="228"/>
      <c r="N170" s="229"/>
      <c r="O170" s="229"/>
      <c r="P170" s="229"/>
      <c r="Q170" s="229"/>
      <c r="R170" s="229"/>
      <c r="S170" s="229"/>
      <c r="T170" s="23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1" t="s">
        <v>136</v>
      </c>
      <c r="AU170" s="231" t="s">
        <v>85</v>
      </c>
      <c r="AV170" s="13" t="s">
        <v>85</v>
      </c>
      <c r="AW170" s="13" t="s">
        <v>34</v>
      </c>
      <c r="AX170" s="13" t="s">
        <v>75</v>
      </c>
      <c r="AY170" s="231" t="s">
        <v>128</v>
      </c>
    </row>
    <row r="171" s="14" customFormat="1">
      <c r="A171" s="14"/>
      <c r="B171" s="232"/>
      <c r="C171" s="233"/>
      <c r="D171" s="222" t="s">
        <v>136</v>
      </c>
      <c r="E171" s="234" t="s">
        <v>19</v>
      </c>
      <c r="F171" s="235" t="s">
        <v>188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1" t="s">
        <v>136</v>
      </c>
      <c r="AU171" s="241" t="s">
        <v>85</v>
      </c>
      <c r="AV171" s="14" t="s">
        <v>83</v>
      </c>
      <c r="AW171" s="14" t="s">
        <v>34</v>
      </c>
      <c r="AX171" s="14" t="s">
        <v>75</v>
      </c>
      <c r="AY171" s="241" t="s">
        <v>128</v>
      </c>
    </row>
    <row r="172" s="13" customFormat="1">
      <c r="A172" s="13"/>
      <c r="B172" s="220"/>
      <c r="C172" s="221"/>
      <c r="D172" s="222" t="s">
        <v>136</v>
      </c>
      <c r="E172" s="223" t="s">
        <v>19</v>
      </c>
      <c r="F172" s="224" t="s">
        <v>189</v>
      </c>
      <c r="G172" s="221"/>
      <c r="H172" s="225">
        <v>130</v>
      </c>
      <c r="I172" s="226"/>
      <c r="J172" s="221"/>
      <c r="K172" s="221"/>
      <c r="L172" s="227"/>
      <c r="M172" s="228"/>
      <c r="N172" s="229"/>
      <c r="O172" s="229"/>
      <c r="P172" s="229"/>
      <c r="Q172" s="229"/>
      <c r="R172" s="229"/>
      <c r="S172" s="229"/>
      <c r="T172" s="23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1" t="s">
        <v>136</v>
      </c>
      <c r="AU172" s="231" t="s">
        <v>85</v>
      </c>
      <c r="AV172" s="13" t="s">
        <v>85</v>
      </c>
      <c r="AW172" s="13" t="s">
        <v>34</v>
      </c>
      <c r="AX172" s="13" t="s">
        <v>75</v>
      </c>
      <c r="AY172" s="231" t="s">
        <v>128</v>
      </c>
    </row>
    <row r="173" s="14" customFormat="1">
      <c r="A173" s="14"/>
      <c r="B173" s="232"/>
      <c r="C173" s="233"/>
      <c r="D173" s="222" t="s">
        <v>136</v>
      </c>
      <c r="E173" s="234" t="s">
        <v>19</v>
      </c>
      <c r="F173" s="235" t="s">
        <v>190</v>
      </c>
      <c r="G173" s="233"/>
      <c r="H173" s="234" t="s">
        <v>19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1" t="s">
        <v>136</v>
      </c>
      <c r="AU173" s="241" t="s">
        <v>85</v>
      </c>
      <c r="AV173" s="14" t="s">
        <v>83</v>
      </c>
      <c r="AW173" s="14" t="s">
        <v>34</v>
      </c>
      <c r="AX173" s="14" t="s">
        <v>75</v>
      </c>
      <c r="AY173" s="241" t="s">
        <v>128</v>
      </c>
    </row>
    <row r="174" s="13" customFormat="1">
      <c r="A174" s="13"/>
      <c r="B174" s="220"/>
      <c r="C174" s="221"/>
      <c r="D174" s="222" t="s">
        <v>136</v>
      </c>
      <c r="E174" s="223" t="s">
        <v>19</v>
      </c>
      <c r="F174" s="224" t="s">
        <v>191</v>
      </c>
      <c r="G174" s="221"/>
      <c r="H174" s="225">
        <v>25.760000000000002</v>
      </c>
      <c r="I174" s="226"/>
      <c r="J174" s="221"/>
      <c r="K174" s="221"/>
      <c r="L174" s="227"/>
      <c r="M174" s="228"/>
      <c r="N174" s="229"/>
      <c r="O174" s="229"/>
      <c r="P174" s="229"/>
      <c r="Q174" s="229"/>
      <c r="R174" s="229"/>
      <c r="S174" s="229"/>
      <c r="T174" s="23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1" t="s">
        <v>136</v>
      </c>
      <c r="AU174" s="231" t="s">
        <v>85</v>
      </c>
      <c r="AV174" s="13" t="s">
        <v>85</v>
      </c>
      <c r="AW174" s="13" t="s">
        <v>34</v>
      </c>
      <c r="AX174" s="13" t="s">
        <v>75</v>
      </c>
      <c r="AY174" s="231" t="s">
        <v>128</v>
      </c>
    </row>
    <row r="175" s="14" customFormat="1">
      <c r="A175" s="14"/>
      <c r="B175" s="232"/>
      <c r="C175" s="233"/>
      <c r="D175" s="222" t="s">
        <v>136</v>
      </c>
      <c r="E175" s="234" t="s">
        <v>19</v>
      </c>
      <c r="F175" s="235" t="s">
        <v>192</v>
      </c>
      <c r="G175" s="233"/>
      <c r="H175" s="234" t="s">
        <v>19</v>
      </c>
      <c r="I175" s="236"/>
      <c r="J175" s="233"/>
      <c r="K175" s="233"/>
      <c r="L175" s="237"/>
      <c r="M175" s="238"/>
      <c r="N175" s="239"/>
      <c r="O175" s="239"/>
      <c r="P175" s="239"/>
      <c r="Q175" s="239"/>
      <c r="R175" s="239"/>
      <c r="S175" s="239"/>
      <c r="T175" s="24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1" t="s">
        <v>136</v>
      </c>
      <c r="AU175" s="241" t="s">
        <v>85</v>
      </c>
      <c r="AV175" s="14" t="s">
        <v>83</v>
      </c>
      <c r="AW175" s="14" t="s">
        <v>34</v>
      </c>
      <c r="AX175" s="14" t="s">
        <v>75</v>
      </c>
      <c r="AY175" s="241" t="s">
        <v>128</v>
      </c>
    </row>
    <row r="176" s="13" customFormat="1">
      <c r="A176" s="13"/>
      <c r="B176" s="220"/>
      <c r="C176" s="221"/>
      <c r="D176" s="222" t="s">
        <v>136</v>
      </c>
      <c r="E176" s="223" t="s">
        <v>19</v>
      </c>
      <c r="F176" s="224" t="s">
        <v>213</v>
      </c>
      <c r="G176" s="221"/>
      <c r="H176" s="225">
        <v>-20.327999999999999</v>
      </c>
      <c r="I176" s="226"/>
      <c r="J176" s="221"/>
      <c r="K176" s="221"/>
      <c r="L176" s="227"/>
      <c r="M176" s="228"/>
      <c r="N176" s="229"/>
      <c r="O176" s="229"/>
      <c r="P176" s="229"/>
      <c r="Q176" s="229"/>
      <c r="R176" s="229"/>
      <c r="S176" s="229"/>
      <c r="T176" s="23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1" t="s">
        <v>136</v>
      </c>
      <c r="AU176" s="231" t="s">
        <v>85</v>
      </c>
      <c r="AV176" s="13" t="s">
        <v>85</v>
      </c>
      <c r="AW176" s="13" t="s">
        <v>34</v>
      </c>
      <c r="AX176" s="13" t="s">
        <v>75</v>
      </c>
      <c r="AY176" s="231" t="s">
        <v>128</v>
      </c>
    </row>
    <row r="177" s="14" customFormat="1">
      <c r="A177" s="14"/>
      <c r="B177" s="232"/>
      <c r="C177" s="233"/>
      <c r="D177" s="222" t="s">
        <v>136</v>
      </c>
      <c r="E177" s="234" t="s">
        <v>19</v>
      </c>
      <c r="F177" s="235" t="s">
        <v>198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1" t="s">
        <v>136</v>
      </c>
      <c r="AU177" s="241" t="s">
        <v>85</v>
      </c>
      <c r="AV177" s="14" t="s">
        <v>83</v>
      </c>
      <c r="AW177" s="14" t="s">
        <v>34</v>
      </c>
      <c r="AX177" s="14" t="s">
        <v>75</v>
      </c>
      <c r="AY177" s="241" t="s">
        <v>128</v>
      </c>
    </row>
    <row r="178" s="13" customFormat="1">
      <c r="A178" s="13"/>
      <c r="B178" s="220"/>
      <c r="C178" s="221"/>
      <c r="D178" s="222" t="s">
        <v>136</v>
      </c>
      <c r="E178" s="223" t="s">
        <v>19</v>
      </c>
      <c r="F178" s="224" t="s">
        <v>214</v>
      </c>
      <c r="G178" s="221"/>
      <c r="H178" s="225">
        <v>-750</v>
      </c>
      <c r="I178" s="226"/>
      <c r="J178" s="221"/>
      <c r="K178" s="221"/>
      <c r="L178" s="227"/>
      <c r="M178" s="228"/>
      <c r="N178" s="229"/>
      <c r="O178" s="229"/>
      <c r="P178" s="229"/>
      <c r="Q178" s="229"/>
      <c r="R178" s="229"/>
      <c r="S178" s="229"/>
      <c r="T178" s="23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1" t="s">
        <v>136</v>
      </c>
      <c r="AU178" s="231" t="s">
        <v>85</v>
      </c>
      <c r="AV178" s="13" t="s">
        <v>85</v>
      </c>
      <c r="AW178" s="13" t="s">
        <v>34</v>
      </c>
      <c r="AX178" s="13" t="s">
        <v>75</v>
      </c>
      <c r="AY178" s="231" t="s">
        <v>128</v>
      </c>
    </row>
    <row r="179" s="14" customFormat="1">
      <c r="A179" s="14"/>
      <c r="B179" s="232"/>
      <c r="C179" s="233"/>
      <c r="D179" s="222" t="s">
        <v>136</v>
      </c>
      <c r="E179" s="234" t="s">
        <v>19</v>
      </c>
      <c r="F179" s="235" t="s">
        <v>200</v>
      </c>
      <c r="G179" s="233"/>
      <c r="H179" s="234" t="s">
        <v>19</v>
      </c>
      <c r="I179" s="236"/>
      <c r="J179" s="233"/>
      <c r="K179" s="233"/>
      <c r="L179" s="237"/>
      <c r="M179" s="238"/>
      <c r="N179" s="239"/>
      <c r="O179" s="239"/>
      <c r="P179" s="239"/>
      <c r="Q179" s="239"/>
      <c r="R179" s="239"/>
      <c r="S179" s="239"/>
      <c r="T179" s="24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1" t="s">
        <v>136</v>
      </c>
      <c r="AU179" s="241" t="s">
        <v>85</v>
      </c>
      <c r="AV179" s="14" t="s">
        <v>83</v>
      </c>
      <c r="AW179" s="14" t="s">
        <v>34</v>
      </c>
      <c r="AX179" s="14" t="s">
        <v>75</v>
      </c>
      <c r="AY179" s="241" t="s">
        <v>128</v>
      </c>
    </row>
    <row r="180" s="15" customFormat="1">
      <c r="A180" s="15"/>
      <c r="B180" s="242"/>
      <c r="C180" s="243"/>
      <c r="D180" s="222" t="s">
        <v>136</v>
      </c>
      <c r="E180" s="244" t="s">
        <v>19</v>
      </c>
      <c r="F180" s="245" t="s">
        <v>139</v>
      </c>
      <c r="G180" s="243"/>
      <c r="H180" s="246">
        <v>1557.297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2" t="s">
        <v>136</v>
      </c>
      <c r="AU180" s="252" t="s">
        <v>85</v>
      </c>
      <c r="AV180" s="15" t="s">
        <v>134</v>
      </c>
      <c r="AW180" s="15" t="s">
        <v>34</v>
      </c>
      <c r="AX180" s="15" t="s">
        <v>83</v>
      </c>
      <c r="AY180" s="252" t="s">
        <v>128</v>
      </c>
    </row>
    <row r="181" s="2" customFormat="1" ht="37.8" customHeight="1">
      <c r="A181" s="39"/>
      <c r="B181" s="40"/>
      <c r="C181" s="206" t="s">
        <v>215</v>
      </c>
      <c r="D181" s="206" t="s">
        <v>130</v>
      </c>
      <c r="E181" s="207" t="s">
        <v>216</v>
      </c>
      <c r="F181" s="208" t="s">
        <v>217</v>
      </c>
      <c r="G181" s="209" t="s">
        <v>177</v>
      </c>
      <c r="H181" s="210">
        <v>1557.297</v>
      </c>
      <c r="I181" s="211"/>
      <c r="J181" s="212">
        <f>ROUND(I181*H181,2)</f>
        <v>0</v>
      </c>
      <c r="K181" s="213"/>
      <c r="L181" s="45"/>
      <c r="M181" s="214" t="s">
        <v>19</v>
      </c>
      <c r="N181" s="215" t="s">
        <v>46</v>
      </c>
      <c r="O181" s="85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8" t="s">
        <v>134</v>
      </c>
      <c r="AT181" s="218" t="s">
        <v>130</v>
      </c>
      <c r="AU181" s="218" t="s">
        <v>85</v>
      </c>
      <c r="AY181" s="18" t="s">
        <v>128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8" t="s">
        <v>83</v>
      </c>
      <c r="BK181" s="219">
        <f>ROUND(I181*H181,2)</f>
        <v>0</v>
      </c>
      <c r="BL181" s="18" t="s">
        <v>134</v>
      </c>
      <c r="BM181" s="218" t="s">
        <v>218</v>
      </c>
    </row>
    <row r="182" s="2" customFormat="1" ht="37.8" customHeight="1">
      <c r="A182" s="39"/>
      <c r="B182" s="40"/>
      <c r="C182" s="206" t="s">
        <v>8</v>
      </c>
      <c r="D182" s="206" t="s">
        <v>130</v>
      </c>
      <c r="E182" s="207" t="s">
        <v>219</v>
      </c>
      <c r="F182" s="208" t="s">
        <v>220</v>
      </c>
      <c r="G182" s="209" t="s">
        <v>221</v>
      </c>
      <c r="H182" s="210">
        <v>2803.1350000000002</v>
      </c>
      <c r="I182" s="211"/>
      <c r="J182" s="212">
        <f>ROUND(I182*H182,2)</f>
        <v>0</v>
      </c>
      <c r="K182" s="213"/>
      <c r="L182" s="45"/>
      <c r="M182" s="214" t="s">
        <v>19</v>
      </c>
      <c r="N182" s="215" t="s">
        <v>46</v>
      </c>
      <c r="O182" s="85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8" t="s">
        <v>134</v>
      </c>
      <c r="AT182" s="218" t="s">
        <v>130</v>
      </c>
      <c r="AU182" s="218" t="s">
        <v>85</v>
      </c>
      <c r="AY182" s="18" t="s">
        <v>128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8" t="s">
        <v>83</v>
      </c>
      <c r="BK182" s="219">
        <f>ROUND(I182*H182,2)</f>
        <v>0</v>
      </c>
      <c r="BL182" s="18" t="s">
        <v>134</v>
      </c>
      <c r="BM182" s="218" t="s">
        <v>222</v>
      </c>
    </row>
    <row r="183" s="13" customFormat="1">
      <c r="A183" s="13"/>
      <c r="B183" s="220"/>
      <c r="C183" s="221"/>
      <c r="D183" s="222" t="s">
        <v>136</v>
      </c>
      <c r="E183" s="221"/>
      <c r="F183" s="224" t="s">
        <v>223</v>
      </c>
      <c r="G183" s="221"/>
      <c r="H183" s="225">
        <v>2803.1350000000002</v>
      </c>
      <c r="I183" s="226"/>
      <c r="J183" s="221"/>
      <c r="K183" s="221"/>
      <c r="L183" s="227"/>
      <c r="M183" s="228"/>
      <c r="N183" s="229"/>
      <c r="O183" s="229"/>
      <c r="P183" s="229"/>
      <c r="Q183" s="229"/>
      <c r="R183" s="229"/>
      <c r="S183" s="229"/>
      <c r="T183" s="23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1" t="s">
        <v>136</v>
      </c>
      <c r="AU183" s="231" t="s">
        <v>85</v>
      </c>
      <c r="AV183" s="13" t="s">
        <v>85</v>
      </c>
      <c r="AW183" s="13" t="s">
        <v>4</v>
      </c>
      <c r="AX183" s="13" t="s">
        <v>83</v>
      </c>
      <c r="AY183" s="231" t="s">
        <v>128</v>
      </c>
    </row>
    <row r="184" s="2" customFormat="1" ht="49.05" customHeight="1">
      <c r="A184" s="39"/>
      <c r="B184" s="40"/>
      <c r="C184" s="206" t="s">
        <v>224</v>
      </c>
      <c r="D184" s="206" t="s">
        <v>130</v>
      </c>
      <c r="E184" s="207" t="s">
        <v>225</v>
      </c>
      <c r="F184" s="208" t="s">
        <v>226</v>
      </c>
      <c r="G184" s="209" t="s">
        <v>177</v>
      </c>
      <c r="H184" s="210">
        <v>1330.5</v>
      </c>
      <c r="I184" s="211"/>
      <c r="J184" s="212">
        <f>ROUND(I184*H184,2)</f>
        <v>0</v>
      </c>
      <c r="K184" s="213"/>
      <c r="L184" s="45"/>
      <c r="M184" s="214" t="s">
        <v>19</v>
      </c>
      <c r="N184" s="215" t="s">
        <v>46</v>
      </c>
      <c r="O184" s="85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8" t="s">
        <v>134</v>
      </c>
      <c r="AT184" s="218" t="s">
        <v>130</v>
      </c>
      <c r="AU184" s="218" t="s">
        <v>85</v>
      </c>
      <c r="AY184" s="18" t="s">
        <v>128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8" t="s">
        <v>83</v>
      </c>
      <c r="BK184" s="219">
        <f>ROUND(I184*H184,2)</f>
        <v>0</v>
      </c>
      <c r="BL184" s="18" t="s">
        <v>134</v>
      </c>
      <c r="BM184" s="218" t="s">
        <v>227</v>
      </c>
    </row>
    <row r="185" s="13" customFormat="1">
      <c r="A185" s="13"/>
      <c r="B185" s="220"/>
      <c r="C185" s="221"/>
      <c r="D185" s="222" t="s">
        <v>136</v>
      </c>
      <c r="E185" s="223" t="s">
        <v>19</v>
      </c>
      <c r="F185" s="224" t="s">
        <v>187</v>
      </c>
      <c r="G185" s="221"/>
      <c r="H185" s="225">
        <v>1200.5</v>
      </c>
      <c r="I185" s="226"/>
      <c r="J185" s="221"/>
      <c r="K185" s="221"/>
      <c r="L185" s="227"/>
      <c r="M185" s="228"/>
      <c r="N185" s="229"/>
      <c r="O185" s="229"/>
      <c r="P185" s="229"/>
      <c r="Q185" s="229"/>
      <c r="R185" s="229"/>
      <c r="S185" s="229"/>
      <c r="T185" s="23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1" t="s">
        <v>136</v>
      </c>
      <c r="AU185" s="231" t="s">
        <v>85</v>
      </c>
      <c r="AV185" s="13" t="s">
        <v>85</v>
      </c>
      <c r="AW185" s="13" t="s">
        <v>34</v>
      </c>
      <c r="AX185" s="13" t="s">
        <v>75</v>
      </c>
      <c r="AY185" s="231" t="s">
        <v>128</v>
      </c>
    </row>
    <row r="186" s="14" customFormat="1">
      <c r="A186" s="14"/>
      <c r="B186" s="232"/>
      <c r="C186" s="233"/>
      <c r="D186" s="222" t="s">
        <v>136</v>
      </c>
      <c r="E186" s="234" t="s">
        <v>19</v>
      </c>
      <c r="F186" s="235" t="s">
        <v>228</v>
      </c>
      <c r="G186" s="233"/>
      <c r="H186" s="234" t="s">
        <v>19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1" t="s">
        <v>136</v>
      </c>
      <c r="AU186" s="241" t="s">
        <v>85</v>
      </c>
      <c r="AV186" s="14" t="s">
        <v>83</v>
      </c>
      <c r="AW186" s="14" t="s">
        <v>34</v>
      </c>
      <c r="AX186" s="14" t="s">
        <v>75</v>
      </c>
      <c r="AY186" s="241" t="s">
        <v>128</v>
      </c>
    </row>
    <row r="187" s="13" customFormat="1">
      <c r="A187" s="13"/>
      <c r="B187" s="220"/>
      <c r="C187" s="221"/>
      <c r="D187" s="222" t="s">
        <v>136</v>
      </c>
      <c r="E187" s="223" t="s">
        <v>19</v>
      </c>
      <c r="F187" s="224" t="s">
        <v>189</v>
      </c>
      <c r="G187" s="221"/>
      <c r="H187" s="225">
        <v>130</v>
      </c>
      <c r="I187" s="226"/>
      <c r="J187" s="221"/>
      <c r="K187" s="221"/>
      <c r="L187" s="227"/>
      <c r="M187" s="228"/>
      <c r="N187" s="229"/>
      <c r="O187" s="229"/>
      <c r="P187" s="229"/>
      <c r="Q187" s="229"/>
      <c r="R187" s="229"/>
      <c r="S187" s="229"/>
      <c r="T187" s="23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1" t="s">
        <v>136</v>
      </c>
      <c r="AU187" s="231" t="s">
        <v>85</v>
      </c>
      <c r="AV187" s="13" t="s">
        <v>85</v>
      </c>
      <c r="AW187" s="13" t="s">
        <v>34</v>
      </c>
      <c r="AX187" s="13" t="s">
        <v>75</v>
      </c>
      <c r="AY187" s="231" t="s">
        <v>128</v>
      </c>
    </row>
    <row r="188" s="14" customFormat="1">
      <c r="A188" s="14"/>
      <c r="B188" s="232"/>
      <c r="C188" s="233"/>
      <c r="D188" s="222" t="s">
        <v>136</v>
      </c>
      <c r="E188" s="234" t="s">
        <v>19</v>
      </c>
      <c r="F188" s="235" t="s">
        <v>229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1" t="s">
        <v>136</v>
      </c>
      <c r="AU188" s="241" t="s">
        <v>85</v>
      </c>
      <c r="AV188" s="14" t="s">
        <v>83</v>
      </c>
      <c r="AW188" s="14" t="s">
        <v>34</v>
      </c>
      <c r="AX188" s="14" t="s">
        <v>75</v>
      </c>
      <c r="AY188" s="241" t="s">
        <v>128</v>
      </c>
    </row>
    <row r="189" s="15" customFormat="1">
      <c r="A189" s="15"/>
      <c r="B189" s="242"/>
      <c r="C189" s="243"/>
      <c r="D189" s="222" t="s">
        <v>136</v>
      </c>
      <c r="E189" s="244" t="s">
        <v>19</v>
      </c>
      <c r="F189" s="245" t="s">
        <v>139</v>
      </c>
      <c r="G189" s="243"/>
      <c r="H189" s="246">
        <v>1330.5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2" t="s">
        <v>136</v>
      </c>
      <c r="AU189" s="252" t="s">
        <v>85</v>
      </c>
      <c r="AV189" s="15" t="s">
        <v>134</v>
      </c>
      <c r="AW189" s="15" t="s">
        <v>34</v>
      </c>
      <c r="AX189" s="15" t="s">
        <v>83</v>
      </c>
      <c r="AY189" s="252" t="s">
        <v>128</v>
      </c>
    </row>
    <row r="190" s="2" customFormat="1" ht="14.4" customHeight="1">
      <c r="A190" s="39"/>
      <c r="B190" s="40"/>
      <c r="C190" s="253" t="s">
        <v>230</v>
      </c>
      <c r="D190" s="253" t="s">
        <v>231</v>
      </c>
      <c r="E190" s="254" t="s">
        <v>232</v>
      </c>
      <c r="F190" s="255" t="s">
        <v>233</v>
      </c>
      <c r="G190" s="256" t="s">
        <v>221</v>
      </c>
      <c r="H190" s="257">
        <v>2394.9000000000001</v>
      </c>
      <c r="I190" s="258"/>
      <c r="J190" s="259">
        <f>ROUND(I190*H190,2)</f>
        <v>0</v>
      </c>
      <c r="K190" s="260"/>
      <c r="L190" s="261"/>
      <c r="M190" s="262" t="s">
        <v>19</v>
      </c>
      <c r="N190" s="263" t="s">
        <v>46</v>
      </c>
      <c r="O190" s="85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8" t="s">
        <v>166</v>
      </c>
      <c r="AT190" s="218" t="s">
        <v>231</v>
      </c>
      <c r="AU190" s="218" t="s">
        <v>85</v>
      </c>
      <c r="AY190" s="18" t="s">
        <v>128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8" t="s">
        <v>83</v>
      </c>
      <c r="BK190" s="219">
        <f>ROUND(I190*H190,2)</f>
        <v>0</v>
      </c>
      <c r="BL190" s="18" t="s">
        <v>134</v>
      </c>
      <c r="BM190" s="218" t="s">
        <v>234</v>
      </c>
    </row>
    <row r="191" s="13" customFormat="1">
      <c r="A191" s="13"/>
      <c r="B191" s="220"/>
      <c r="C191" s="221"/>
      <c r="D191" s="222" t="s">
        <v>136</v>
      </c>
      <c r="E191" s="221"/>
      <c r="F191" s="224" t="s">
        <v>235</v>
      </c>
      <c r="G191" s="221"/>
      <c r="H191" s="225">
        <v>2394.9000000000001</v>
      </c>
      <c r="I191" s="226"/>
      <c r="J191" s="221"/>
      <c r="K191" s="221"/>
      <c r="L191" s="227"/>
      <c r="M191" s="228"/>
      <c r="N191" s="229"/>
      <c r="O191" s="229"/>
      <c r="P191" s="229"/>
      <c r="Q191" s="229"/>
      <c r="R191" s="229"/>
      <c r="S191" s="229"/>
      <c r="T191" s="23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1" t="s">
        <v>136</v>
      </c>
      <c r="AU191" s="231" t="s">
        <v>85</v>
      </c>
      <c r="AV191" s="13" t="s">
        <v>85</v>
      </c>
      <c r="AW191" s="13" t="s">
        <v>4</v>
      </c>
      <c r="AX191" s="13" t="s">
        <v>83</v>
      </c>
      <c r="AY191" s="231" t="s">
        <v>128</v>
      </c>
    </row>
    <row r="192" s="2" customFormat="1" ht="24.15" customHeight="1">
      <c r="A192" s="39"/>
      <c r="B192" s="40"/>
      <c r="C192" s="206" t="s">
        <v>236</v>
      </c>
      <c r="D192" s="206" t="s">
        <v>130</v>
      </c>
      <c r="E192" s="207" t="s">
        <v>237</v>
      </c>
      <c r="F192" s="208" t="s">
        <v>238</v>
      </c>
      <c r="G192" s="209" t="s">
        <v>133</v>
      </c>
      <c r="H192" s="210">
        <v>2401</v>
      </c>
      <c r="I192" s="211"/>
      <c r="J192" s="212">
        <f>ROUND(I192*H192,2)</f>
        <v>0</v>
      </c>
      <c r="K192" s="213"/>
      <c r="L192" s="45"/>
      <c r="M192" s="214" t="s">
        <v>19</v>
      </c>
      <c r="N192" s="215" t="s">
        <v>46</v>
      </c>
      <c r="O192" s="85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8" t="s">
        <v>134</v>
      </c>
      <c r="AT192" s="218" t="s">
        <v>130</v>
      </c>
      <c r="AU192" s="218" t="s">
        <v>85</v>
      </c>
      <c r="AY192" s="18" t="s">
        <v>128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8" t="s">
        <v>83</v>
      </c>
      <c r="BK192" s="219">
        <f>ROUND(I192*H192,2)</f>
        <v>0</v>
      </c>
      <c r="BL192" s="18" t="s">
        <v>134</v>
      </c>
      <c r="BM192" s="218" t="s">
        <v>239</v>
      </c>
    </row>
    <row r="193" s="2" customFormat="1" ht="37.8" customHeight="1">
      <c r="A193" s="39"/>
      <c r="B193" s="40"/>
      <c r="C193" s="206" t="s">
        <v>240</v>
      </c>
      <c r="D193" s="206" t="s">
        <v>130</v>
      </c>
      <c r="E193" s="207" t="s">
        <v>241</v>
      </c>
      <c r="F193" s="208" t="s">
        <v>242</v>
      </c>
      <c r="G193" s="209" t="s">
        <v>133</v>
      </c>
      <c r="H193" s="210">
        <v>1228.5999999999999</v>
      </c>
      <c r="I193" s="211"/>
      <c r="J193" s="212">
        <f>ROUND(I193*H193,2)</f>
        <v>0</v>
      </c>
      <c r="K193" s="213"/>
      <c r="L193" s="45"/>
      <c r="M193" s="214" t="s">
        <v>19</v>
      </c>
      <c r="N193" s="215" t="s">
        <v>46</v>
      </c>
      <c r="O193" s="85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8" t="s">
        <v>134</v>
      </c>
      <c r="AT193" s="218" t="s">
        <v>130</v>
      </c>
      <c r="AU193" s="218" t="s">
        <v>85</v>
      </c>
      <c r="AY193" s="18" t="s">
        <v>128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8" t="s">
        <v>83</v>
      </c>
      <c r="BK193" s="219">
        <f>ROUND(I193*H193,2)</f>
        <v>0</v>
      </c>
      <c r="BL193" s="18" t="s">
        <v>134</v>
      </c>
      <c r="BM193" s="218" t="s">
        <v>243</v>
      </c>
    </row>
    <row r="194" s="2" customFormat="1" ht="37.8" customHeight="1">
      <c r="A194" s="39"/>
      <c r="B194" s="40"/>
      <c r="C194" s="206" t="s">
        <v>244</v>
      </c>
      <c r="D194" s="206" t="s">
        <v>130</v>
      </c>
      <c r="E194" s="207" t="s">
        <v>245</v>
      </c>
      <c r="F194" s="208" t="s">
        <v>246</v>
      </c>
      <c r="G194" s="209" t="s">
        <v>133</v>
      </c>
      <c r="H194" s="210">
        <v>1228.5999999999999</v>
      </c>
      <c r="I194" s="211"/>
      <c r="J194" s="212">
        <f>ROUND(I194*H194,2)</f>
        <v>0</v>
      </c>
      <c r="K194" s="213"/>
      <c r="L194" s="45"/>
      <c r="M194" s="214" t="s">
        <v>19</v>
      </c>
      <c r="N194" s="215" t="s">
        <v>46</v>
      </c>
      <c r="O194" s="85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8" t="s">
        <v>134</v>
      </c>
      <c r="AT194" s="218" t="s">
        <v>130</v>
      </c>
      <c r="AU194" s="218" t="s">
        <v>85</v>
      </c>
      <c r="AY194" s="18" t="s">
        <v>128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8" t="s">
        <v>83</v>
      </c>
      <c r="BK194" s="219">
        <f>ROUND(I194*H194,2)</f>
        <v>0</v>
      </c>
      <c r="BL194" s="18" t="s">
        <v>134</v>
      </c>
      <c r="BM194" s="218" t="s">
        <v>247</v>
      </c>
    </row>
    <row r="195" s="2" customFormat="1" ht="14.4" customHeight="1">
      <c r="A195" s="39"/>
      <c r="B195" s="40"/>
      <c r="C195" s="253" t="s">
        <v>7</v>
      </c>
      <c r="D195" s="253" t="s">
        <v>231</v>
      </c>
      <c r="E195" s="254" t="s">
        <v>248</v>
      </c>
      <c r="F195" s="255" t="s">
        <v>249</v>
      </c>
      <c r="G195" s="256" t="s">
        <v>250</v>
      </c>
      <c r="H195" s="257">
        <v>18.428999999999998</v>
      </c>
      <c r="I195" s="258"/>
      <c r="J195" s="259">
        <f>ROUND(I195*H195,2)</f>
        <v>0</v>
      </c>
      <c r="K195" s="260"/>
      <c r="L195" s="261"/>
      <c r="M195" s="262" t="s">
        <v>19</v>
      </c>
      <c r="N195" s="263" t="s">
        <v>46</v>
      </c>
      <c r="O195" s="85"/>
      <c r="P195" s="216">
        <f>O195*H195</f>
        <v>0</v>
      </c>
      <c r="Q195" s="216">
        <v>0.001</v>
      </c>
      <c r="R195" s="216">
        <f>Q195*H195</f>
        <v>0.018428999999999997</v>
      </c>
      <c r="S195" s="216">
        <v>0</v>
      </c>
      <c r="T195" s="21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8" t="s">
        <v>166</v>
      </c>
      <c r="AT195" s="218" t="s">
        <v>231</v>
      </c>
      <c r="AU195" s="218" t="s">
        <v>85</v>
      </c>
      <c r="AY195" s="18" t="s">
        <v>128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8" t="s">
        <v>83</v>
      </c>
      <c r="BK195" s="219">
        <f>ROUND(I195*H195,2)</f>
        <v>0</v>
      </c>
      <c r="BL195" s="18" t="s">
        <v>134</v>
      </c>
      <c r="BM195" s="218" t="s">
        <v>251</v>
      </c>
    </row>
    <row r="196" s="13" customFormat="1">
      <c r="A196" s="13"/>
      <c r="B196" s="220"/>
      <c r="C196" s="221"/>
      <c r="D196" s="222" t="s">
        <v>136</v>
      </c>
      <c r="E196" s="221"/>
      <c r="F196" s="224" t="s">
        <v>252</v>
      </c>
      <c r="G196" s="221"/>
      <c r="H196" s="225">
        <v>18.428999999999998</v>
      </c>
      <c r="I196" s="226"/>
      <c r="J196" s="221"/>
      <c r="K196" s="221"/>
      <c r="L196" s="227"/>
      <c r="M196" s="228"/>
      <c r="N196" s="229"/>
      <c r="O196" s="229"/>
      <c r="P196" s="229"/>
      <c r="Q196" s="229"/>
      <c r="R196" s="229"/>
      <c r="S196" s="229"/>
      <c r="T196" s="23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1" t="s">
        <v>136</v>
      </c>
      <c r="AU196" s="231" t="s">
        <v>85</v>
      </c>
      <c r="AV196" s="13" t="s">
        <v>85</v>
      </c>
      <c r="AW196" s="13" t="s">
        <v>4</v>
      </c>
      <c r="AX196" s="13" t="s">
        <v>83</v>
      </c>
      <c r="AY196" s="231" t="s">
        <v>128</v>
      </c>
    </row>
    <row r="197" s="2" customFormat="1" ht="14.4" customHeight="1">
      <c r="A197" s="39"/>
      <c r="B197" s="40"/>
      <c r="C197" s="206" t="s">
        <v>253</v>
      </c>
      <c r="D197" s="206" t="s">
        <v>130</v>
      </c>
      <c r="E197" s="207" t="s">
        <v>254</v>
      </c>
      <c r="F197" s="208" t="s">
        <v>255</v>
      </c>
      <c r="G197" s="209" t="s">
        <v>177</v>
      </c>
      <c r="H197" s="210">
        <v>61.43</v>
      </c>
      <c r="I197" s="211"/>
      <c r="J197" s="212">
        <f>ROUND(I197*H197,2)</f>
        <v>0</v>
      </c>
      <c r="K197" s="213"/>
      <c r="L197" s="45"/>
      <c r="M197" s="214" t="s">
        <v>19</v>
      </c>
      <c r="N197" s="215" t="s">
        <v>46</v>
      </c>
      <c r="O197" s="85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8" t="s">
        <v>134</v>
      </c>
      <c r="AT197" s="218" t="s">
        <v>130</v>
      </c>
      <c r="AU197" s="218" t="s">
        <v>85</v>
      </c>
      <c r="AY197" s="18" t="s">
        <v>128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8" t="s">
        <v>83</v>
      </c>
      <c r="BK197" s="219">
        <f>ROUND(I197*H197,2)</f>
        <v>0</v>
      </c>
      <c r="BL197" s="18" t="s">
        <v>134</v>
      </c>
      <c r="BM197" s="218" t="s">
        <v>256</v>
      </c>
    </row>
    <row r="198" s="13" customFormat="1">
      <c r="A198" s="13"/>
      <c r="B198" s="220"/>
      <c r="C198" s="221"/>
      <c r="D198" s="222" t="s">
        <v>136</v>
      </c>
      <c r="E198" s="223" t="s">
        <v>19</v>
      </c>
      <c r="F198" s="224" t="s">
        <v>257</v>
      </c>
      <c r="G198" s="221"/>
      <c r="H198" s="225">
        <v>61.43</v>
      </c>
      <c r="I198" s="226"/>
      <c r="J198" s="221"/>
      <c r="K198" s="221"/>
      <c r="L198" s="227"/>
      <c r="M198" s="228"/>
      <c r="N198" s="229"/>
      <c r="O198" s="229"/>
      <c r="P198" s="229"/>
      <c r="Q198" s="229"/>
      <c r="R198" s="229"/>
      <c r="S198" s="229"/>
      <c r="T198" s="23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1" t="s">
        <v>136</v>
      </c>
      <c r="AU198" s="231" t="s">
        <v>85</v>
      </c>
      <c r="AV198" s="13" t="s">
        <v>85</v>
      </c>
      <c r="AW198" s="13" t="s">
        <v>34</v>
      </c>
      <c r="AX198" s="13" t="s">
        <v>75</v>
      </c>
      <c r="AY198" s="231" t="s">
        <v>128</v>
      </c>
    </row>
    <row r="199" s="15" customFormat="1">
      <c r="A199" s="15"/>
      <c r="B199" s="242"/>
      <c r="C199" s="243"/>
      <c r="D199" s="222" t="s">
        <v>136</v>
      </c>
      <c r="E199" s="244" t="s">
        <v>19</v>
      </c>
      <c r="F199" s="245" t="s">
        <v>139</v>
      </c>
      <c r="G199" s="243"/>
      <c r="H199" s="246">
        <v>61.43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2" t="s">
        <v>136</v>
      </c>
      <c r="AU199" s="252" t="s">
        <v>85</v>
      </c>
      <c r="AV199" s="15" t="s">
        <v>134</v>
      </c>
      <c r="AW199" s="15" t="s">
        <v>34</v>
      </c>
      <c r="AX199" s="15" t="s">
        <v>83</v>
      </c>
      <c r="AY199" s="252" t="s">
        <v>128</v>
      </c>
    </row>
    <row r="200" s="12" customFormat="1" ht="22.8" customHeight="1">
      <c r="A200" s="12"/>
      <c r="B200" s="190"/>
      <c r="C200" s="191"/>
      <c r="D200" s="192" t="s">
        <v>74</v>
      </c>
      <c r="E200" s="204" t="s">
        <v>154</v>
      </c>
      <c r="F200" s="204" t="s">
        <v>258</v>
      </c>
      <c r="G200" s="191"/>
      <c r="H200" s="191"/>
      <c r="I200" s="194"/>
      <c r="J200" s="205">
        <f>BK200</f>
        <v>0</v>
      </c>
      <c r="K200" s="191"/>
      <c r="L200" s="196"/>
      <c r="M200" s="197"/>
      <c r="N200" s="198"/>
      <c r="O200" s="198"/>
      <c r="P200" s="199">
        <f>SUM(P201:P260)</f>
        <v>0</v>
      </c>
      <c r="Q200" s="198"/>
      <c r="R200" s="199">
        <f>SUM(R201:R260)</f>
        <v>416.95610999999997</v>
      </c>
      <c r="S200" s="198"/>
      <c r="T200" s="200">
        <f>SUM(T201:T260)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1" t="s">
        <v>83</v>
      </c>
      <c r="AT200" s="202" t="s">
        <v>74</v>
      </c>
      <c r="AU200" s="202" t="s">
        <v>83</v>
      </c>
      <c r="AY200" s="201" t="s">
        <v>128</v>
      </c>
      <c r="BK200" s="203">
        <f>SUM(BK201:BK260)</f>
        <v>0</v>
      </c>
    </row>
    <row r="201" s="2" customFormat="1" ht="24.15" customHeight="1">
      <c r="A201" s="39"/>
      <c r="B201" s="40"/>
      <c r="C201" s="206" t="s">
        <v>259</v>
      </c>
      <c r="D201" s="206" t="s">
        <v>130</v>
      </c>
      <c r="E201" s="207" t="s">
        <v>260</v>
      </c>
      <c r="F201" s="208" t="s">
        <v>261</v>
      </c>
      <c r="G201" s="209" t="s">
        <v>133</v>
      </c>
      <c r="H201" s="210">
        <v>5377.3000000000002</v>
      </c>
      <c r="I201" s="211"/>
      <c r="J201" s="212">
        <f>ROUND(I201*H201,2)</f>
        <v>0</v>
      </c>
      <c r="K201" s="213"/>
      <c r="L201" s="45"/>
      <c r="M201" s="214" t="s">
        <v>19</v>
      </c>
      <c r="N201" s="215" t="s">
        <v>46</v>
      </c>
      <c r="O201" s="85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8" t="s">
        <v>134</v>
      </c>
      <c r="AT201" s="218" t="s">
        <v>130</v>
      </c>
      <c r="AU201" s="218" t="s">
        <v>85</v>
      </c>
      <c r="AY201" s="18" t="s">
        <v>128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8" t="s">
        <v>83</v>
      </c>
      <c r="BK201" s="219">
        <f>ROUND(I201*H201,2)</f>
        <v>0</v>
      </c>
      <c r="BL201" s="18" t="s">
        <v>134</v>
      </c>
      <c r="BM201" s="218" t="s">
        <v>262</v>
      </c>
    </row>
    <row r="202" s="13" customFormat="1">
      <c r="A202" s="13"/>
      <c r="B202" s="220"/>
      <c r="C202" s="221"/>
      <c r="D202" s="222" t="s">
        <v>136</v>
      </c>
      <c r="E202" s="223" t="s">
        <v>19</v>
      </c>
      <c r="F202" s="224" t="s">
        <v>263</v>
      </c>
      <c r="G202" s="221"/>
      <c r="H202" s="225">
        <v>2401</v>
      </c>
      <c r="I202" s="226"/>
      <c r="J202" s="221"/>
      <c r="K202" s="221"/>
      <c r="L202" s="227"/>
      <c r="M202" s="228"/>
      <c r="N202" s="229"/>
      <c r="O202" s="229"/>
      <c r="P202" s="229"/>
      <c r="Q202" s="229"/>
      <c r="R202" s="229"/>
      <c r="S202" s="229"/>
      <c r="T202" s="23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1" t="s">
        <v>136</v>
      </c>
      <c r="AU202" s="231" t="s">
        <v>85</v>
      </c>
      <c r="AV202" s="13" t="s">
        <v>85</v>
      </c>
      <c r="AW202" s="13" t="s">
        <v>34</v>
      </c>
      <c r="AX202" s="13" t="s">
        <v>75</v>
      </c>
      <c r="AY202" s="231" t="s">
        <v>128</v>
      </c>
    </row>
    <row r="203" s="13" customFormat="1">
      <c r="A203" s="13"/>
      <c r="B203" s="220"/>
      <c r="C203" s="221"/>
      <c r="D203" s="222" t="s">
        <v>136</v>
      </c>
      <c r="E203" s="223" t="s">
        <v>19</v>
      </c>
      <c r="F203" s="224" t="s">
        <v>264</v>
      </c>
      <c r="G203" s="221"/>
      <c r="H203" s="225">
        <v>1976</v>
      </c>
      <c r="I203" s="226"/>
      <c r="J203" s="221"/>
      <c r="K203" s="221"/>
      <c r="L203" s="227"/>
      <c r="M203" s="228"/>
      <c r="N203" s="229"/>
      <c r="O203" s="229"/>
      <c r="P203" s="229"/>
      <c r="Q203" s="229"/>
      <c r="R203" s="229"/>
      <c r="S203" s="229"/>
      <c r="T203" s="23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1" t="s">
        <v>136</v>
      </c>
      <c r="AU203" s="231" t="s">
        <v>85</v>
      </c>
      <c r="AV203" s="13" t="s">
        <v>85</v>
      </c>
      <c r="AW203" s="13" t="s">
        <v>34</v>
      </c>
      <c r="AX203" s="13" t="s">
        <v>75</v>
      </c>
      <c r="AY203" s="231" t="s">
        <v>128</v>
      </c>
    </row>
    <row r="204" s="14" customFormat="1">
      <c r="A204" s="14"/>
      <c r="B204" s="232"/>
      <c r="C204" s="233"/>
      <c r="D204" s="222" t="s">
        <v>136</v>
      </c>
      <c r="E204" s="234" t="s">
        <v>19</v>
      </c>
      <c r="F204" s="235" t="s">
        <v>265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1" t="s">
        <v>136</v>
      </c>
      <c r="AU204" s="241" t="s">
        <v>85</v>
      </c>
      <c r="AV204" s="14" t="s">
        <v>83</v>
      </c>
      <c r="AW204" s="14" t="s">
        <v>34</v>
      </c>
      <c r="AX204" s="14" t="s">
        <v>75</v>
      </c>
      <c r="AY204" s="241" t="s">
        <v>128</v>
      </c>
    </row>
    <row r="205" s="13" customFormat="1">
      <c r="A205" s="13"/>
      <c r="B205" s="220"/>
      <c r="C205" s="221"/>
      <c r="D205" s="222" t="s">
        <v>136</v>
      </c>
      <c r="E205" s="223" t="s">
        <v>19</v>
      </c>
      <c r="F205" s="224" t="s">
        <v>266</v>
      </c>
      <c r="G205" s="221"/>
      <c r="H205" s="225">
        <v>1000.3</v>
      </c>
      <c r="I205" s="226"/>
      <c r="J205" s="221"/>
      <c r="K205" s="221"/>
      <c r="L205" s="227"/>
      <c r="M205" s="228"/>
      <c r="N205" s="229"/>
      <c r="O205" s="229"/>
      <c r="P205" s="229"/>
      <c r="Q205" s="229"/>
      <c r="R205" s="229"/>
      <c r="S205" s="229"/>
      <c r="T205" s="23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1" t="s">
        <v>136</v>
      </c>
      <c r="AU205" s="231" t="s">
        <v>85</v>
      </c>
      <c r="AV205" s="13" t="s">
        <v>85</v>
      </c>
      <c r="AW205" s="13" t="s">
        <v>34</v>
      </c>
      <c r="AX205" s="13" t="s">
        <v>75</v>
      </c>
      <c r="AY205" s="231" t="s">
        <v>128</v>
      </c>
    </row>
    <row r="206" s="14" customFormat="1">
      <c r="A206" s="14"/>
      <c r="B206" s="232"/>
      <c r="C206" s="233"/>
      <c r="D206" s="222" t="s">
        <v>136</v>
      </c>
      <c r="E206" s="234" t="s">
        <v>19</v>
      </c>
      <c r="F206" s="235" t="s">
        <v>267</v>
      </c>
      <c r="G206" s="233"/>
      <c r="H206" s="234" t="s">
        <v>19</v>
      </c>
      <c r="I206" s="236"/>
      <c r="J206" s="233"/>
      <c r="K206" s="233"/>
      <c r="L206" s="237"/>
      <c r="M206" s="238"/>
      <c r="N206" s="239"/>
      <c r="O206" s="239"/>
      <c r="P206" s="239"/>
      <c r="Q206" s="239"/>
      <c r="R206" s="239"/>
      <c r="S206" s="239"/>
      <c r="T206" s="24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1" t="s">
        <v>136</v>
      </c>
      <c r="AU206" s="241" t="s">
        <v>85</v>
      </c>
      <c r="AV206" s="14" t="s">
        <v>83</v>
      </c>
      <c r="AW206" s="14" t="s">
        <v>34</v>
      </c>
      <c r="AX206" s="14" t="s">
        <v>75</v>
      </c>
      <c r="AY206" s="241" t="s">
        <v>128</v>
      </c>
    </row>
    <row r="207" s="15" customFormat="1">
      <c r="A207" s="15"/>
      <c r="B207" s="242"/>
      <c r="C207" s="243"/>
      <c r="D207" s="222" t="s">
        <v>136</v>
      </c>
      <c r="E207" s="244" t="s">
        <v>19</v>
      </c>
      <c r="F207" s="245" t="s">
        <v>139</v>
      </c>
      <c r="G207" s="243"/>
      <c r="H207" s="246">
        <v>5377.3000000000002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2" t="s">
        <v>136</v>
      </c>
      <c r="AU207" s="252" t="s">
        <v>85</v>
      </c>
      <c r="AV207" s="15" t="s">
        <v>134</v>
      </c>
      <c r="AW207" s="15" t="s">
        <v>34</v>
      </c>
      <c r="AX207" s="15" t="s">
        <v>83</v>
      </c>
      <c r="AY207" s="252" t="s">
        <v>128</v>
      </c>
    </row>
    <row r="208" s="2" customFormat="1" ht="24.15" customHeight="1">
      <c r="A208" s="39"/>
      <c r="B208" s="40"/>
      <c r="C208" s="206" t="s">
        <v>268</v>
      </c>
      <c r="D208" s="206" t="s">
        <v>130</v>
      </c>
      <c r="E208" s="207" t="s">
        <v>269</v>
      </c>
      <c r="F208" s="208" t="s">
        <v>270</v>
      </c>
      <c r="G208" s="209" t="s">
        <v>133</v>
      </c>
      <c r="H208" s="210">
        <v>850</v>
      </c>
      <c r="I208" s="211"/>
      <c r="J208" s="212">
        <f>ROUND(I208*H208,2)</f>
        <v>0</v>
      </c>
      <c r="K208" s="213"/>
      <c r="L208" s="45"/>
      <c r="M208" s="214" t="s">
        <v>19</v>
      </c>
      <c r="N208" s="215" t="s">
        <v>46</v>
      </c>
      <c r="O208" s="85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8" t="s">
        <v>134</v>
      </c>
      <c r="AT208" s="218" t="s">
        <v>130</v>
      </c>
      <c r="AU208" s="218" t="s">
        <v>85</v>
      </c>
      <c r="AY208" s="18" t="s">
        <v>128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8" t="s">
        <v>83</v>
      </c>
      <c r="BK208" s="219">
        <f>ROUND(I208*H208,2)</f>
        <v>0</v>
      </c>
      <c r="BL208" s="18" t="s">
        <v>134</v>
      </c>
      <c r="BM208" s="218" t="s">
        <v>271</v>
      </c>
    </row>
    <row r="209" s="13" customFormat="1">
      <c r="A209" s="13"/>
      <c r="B209" s="220"/>
      <c r="C209" s="221"/>
      <c r="D209" s="222" t="s">
        <v>136</v>
      </c>
      <c r="E209" s="223" t="s">
        <v>19</v>
      </c>
      <c r="F209" s="224" t="s">
        <v>272</v>
      </c>
      <c r="G209" s="221"/>
      <c r="H209" s="225">
        <v>850</v>
      </c>
      <c r="I209" s="226"/>
      <c r="J209" s="221"/>
      <c r="K209" s="221"/>
      <c r="L209" s="227"/>
      <c r="M209" s="228"/>
      <c r="N209" s="229"/>
      <c r="O209" s="229"/>
      <c r="P209" s="229"/>
      <c r="Q209" s="229"/>
      <c r="R209" s="229"/>
      <c r="S209" s="229"/>
      <c r="T209" s="23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1" t="s">
        <v>136</v>
      </c>
      <c r="AU209" s="231" t="s">
        <v>85</v>
      </c>
      <c r="AV209" s="13" t="s">
        <v>85</v>
      </c>
      <c r="AW209" s="13" t="s">
        <v>34</v>
      </c>
      <c r="AX209" s="13" t="s">
        <v>83</v>
      </c>
      <c r="AY209" s="231" t="s">
        <v>128</v>
      </c>
    </row>
    <row r="210" s="2" customFormat="1" ht="24.15" customHeight="1">
      <c r="A210" s="39"/>
      <c r="B210" s="40"/>
      <c r="C210" s="206" t="s">
        <v>273</v>
      </c>
      <c r="D210" s="206" t="s">
        <v>130</v>
      </c>
      <c r="E210" s="207" t="s">
        <v>274</v>
      </c>
      <c r="F210" s="208" t="s">
        <v>275</v>
      </c>
      <c r="G210" s="209" t="s">
        <v>133</v>
      </c>
      <c r="H210" s="210">
        <v>260</v>
      </c>
      <c r="I210" s="211"/>
      <c r="J210" s="212">
        <f>ROUND(I210*H210,2)</f>
        <v>0</v>
      </c>
      <c r="K210" s="213"/>
      <c r="L210" s="45"/>
      <c r="M210" s="214" t="s">
        <v>19</v>
      </c>
      <c r="N210" s="215" t="s">
        <v>46</v>
      </c>
      <c r="O210" s="85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8" t="s">
        <v>134</v>
      </c>
      <c r="AT210" s="218" t="s">
        <v>130</v>
      </c>
      <c r="AU210" s="218" t="s">
        <v>85</v>
      </c>
      <c r="AY210" s="18" t="s">
        <v>128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8" t="s">
        <v>83</v>
      </c>
      <c r="BK210" s="219">
        <f>ROUND(I210*H210,2)</f>
        <v>0</v>
      </c>
      <c r="BL210" s="18" t="s">
        <v>134</v>
      </c>
      <c r="BM210" s="218" t="s">
        <v>276</v>
      </c>
    </row>
    <row r="211" s="13" customFormat="1">
      <c r="A211" s="13"/>
      <c r="B211" s="220"/>
      <c r="C211" s="221"/>
      <c r="D211" s="222" t="s">
        <v>136</v>
      </c>
      <c r="E211" s="223" t="s">
        <v>19</v>
      </c>
      <c r="F211" s="224" t="s">
        <v>277</v>
      </c>
      <c r="G211" s="221"/>
      <c r="H211" s="225">
        <v>260</v>
      </c>
      <c r="I211" s="226"/>
      <c r="J211" s="221"/>
      <c r="K211" s="221"/>
      <c r="L211" s="227"/>
      <c r="M211" s="228"/>
      <c r="N211" s="229"/>
      <c r="O211" s="229"/>
      <c r="P211" s="229"/>
      <c r="Q211" s="229"/>
      <c r="R211" s="229"/>
      <c r="S211" s="229"/>
      <c r="T211" s="23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1" t="s">
        <v>136</v>
      </c>
      <c r="AU211" s="231" t="s">
        <v>85</v>
      </c>
      <c r="AV211" s="13" t="s">
        <v>85</v>
      </c>
      <c r="AW211" s="13" t="s">
        <v>34</v>
      </c>
      <c r="AX211" s="13" t="s">
        <v>75</v>
      </c>
      <c r="AY211" s="231" t="s">
        <v>128</v>
      </c>
    </row>
    <row r="212" s="14" customFormat="1">
      <c r="A212" s="14"/>
      <c r="B212" s="232"/>
      <c r="C212" s="233"/>
      <c r="D212" s="222" t="s">
        <v>136</v>
      </c>
      <c r="E212" s="234" t="s">
        <v>19</v>
      </c>
      <c r="F212" s="235" t="s">
        <v>278</v>
      </c>
      <c r="G212" s="233"/>
      <c r="H212" s="234" t="s">
        <v>19</v>
      </c>
      <c r="I212" s="236"/>
      <c r="J212" s="233"/>
      <c r="K212" s="233"/>
      <c r="L212" s="237"/>
      <c r="M212" s="238"/>
      <c r="N212" s="239"/>
      <c r="O212" s="239"/>
      <c r="P212" s="239"/>
      <c r="Q212" s="239"/>
      <c r="R212" s="239"/>
      <c r="S212" s="239"/>
      <c r="T212" s="24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1" t="s">
        <v>136</v>
      </c>
      <c r="AU212" s="241" t="s">
        <v>85</v>
      </c>
      <c r="AV212" s="14" t="s">
        <v>83</v>
      </c>
      <c r="AW212" s="14" t="s">
        <v>34</v>
      </c>
      <c r="AX212" s="14" t="s">
        <v>75</v>
      </c>
      <c r="AY212" s="241" t="s">
        <v>128</v>
      </c>
    </row>
    <row r="213" s="15" customFormat="1">
      <c r="A213" s="15"/>
      <c r="B213" s="242"/>
      <c r="C213" s="243"/>
      <c r="D213" s="222" t="s">
        <v>136</v>
      </c>
      <c r="E213" s="244" t="s">
        <v>19</v>
      </c>
      <c r="F213" s="245" t="s">
        <v>139</v>
      </c>
      <c r="G213" s="243"/>
      <c r="H213" s="246">
        <v>260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2" t="s">
        <v>136</v>
      </c>
      <c r="AU213" s="252" t="s">
        <v>85</v>
      </c>
      <c r="AV213" s="15" t="s">
        <v>134</v>
      </c>
      <c r="AW213" s="15" t="s">
        <v>34</v>
      </c>
      <c r="AX213" s="15" t="s">
        <v>83</v>
      </c>
      <c r="AY213" s="252" t="s">
        <v>128</v>
      </c>
    </row>
    <row r="214" s="2" customFormat="1" ht="37.8" customHeight="1">
      <c r="A214" s="39"/>
      <c r="B214" s="40"/>
      <c r="C214" s="206" t="s">
        <v>279</v>
      </c>
      <c r="D214" s="206" t="s">
        <v>130</v>
      </c>
      <c r="E214" s="207" t="s">
        <v>280</v>
      </c>
      <c r="F214" s="208" t="s">
        <v>281</v>
      </c>
      <c r="G214" s="209" t="s">
        <v>133</v>
      </c>
      <c r="H214" s="210">
        <v>260</v>
      </c>
      <c r="I214" s="211"/>
      <c r="J214" s="212">
        <f>ROUND(I214*H214,2)</f>
        <v>0</v>
      </c>
      <c r="K214" s="213"/>
      <c r="L214" s="45"/>
      <c r="M214" s="214" t="s">
        <v>19</v>
      </c>
      <c r="N214" s="215" t="s">
        <v>46</v>
      </c>
      <c r="O214" s="85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8" t="s">
        <v>134</v>
      </c>
      <c r="AT214" s="218" t="s">
        <v>130</v>
      </c>
      <c r="AU214" s="218" t="s">
        <v>85</v>
      </c>
      <c r="AY214" s="18" t="s">
        <v>128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8" t="s">
        <v>83</v>
      </c>
      <c r="BK214" s="219">
        <f>ROUND(I214*H214,2)</f>
        <v>0</v>
      </c>
      <c r="BL214" s="18" t="s">
        <v>134</v>
      </c>
      <c r="BM214" s="218" t="s">
        <v>282</v>
      </c>
    </row>
    <row r="215" s="13" customFormat="1">
      <c r="A215" s="13"/>
      <c r="B215" s="220"/>
      <c r="C215" s="221"/>
      <c r="D215" s="222" t="s">
        <v>136</v>
      </c>
      <c r="E215" s="223" t="s">
        <v>19</v>
      </c>
      <c r="F215" s="224" t="s">
        <v>277</v>
      </c>
      <c r="G215" s="221"/>
      <c r="H215" s="225">
        <v>260</v>
      </c>
      <c r="I215" s="226"/>
      <c r="J215" s="221"/>
      <c r="K215" s="221"/>
      <c r="L215" s="227"/>
      <c r="M215" s="228"/>
      <c r="N215" s="229"/>
      <c r="O215" s="229"/>
      <c r="P215" s="229"/>
      <c r="Q215" s="229"/>
      <c r="R215" s="229"/>
      <c r="S215" s="229"/>
      <c r="T215" s="23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1" t="s">
        <v>136</v>
      </c>
      <c r="AU215" s="231" t="s">
        <v>85</v>
      </c>
      <c r="AV215" s="13" t="s">
        <v>85</v>
      </c>
      <c r="AW215" s="13" t="s">
        <v>34</v>
      </c>
      <c r="AX215" s="13" t="s">
        <v>75</v>
      </c>
      <c r="AY215" s="231" t="s">
        <v>128</v>
      </c>
    </row>
    <row r="216" s="14" customFormat="1">
      <c r="A216" s="14"/>
      <c r="B216" s="232"/>
      <c r="C216" s="233"/>
      <c r="D216" s="222" t="s">
        <v>136</v>
      </c>
      <c r="E216" s="234" t="s">
        <v>19</v>
      </c>
      <c r="F216" s="235" t="s">
        <v>278</v>
      </c>
      <c r="G216" s="233"/>
      <c r="H216" s="234" t="s">
        <v>19</v>
      </c>
      <c r="I216" s="236"/>
      <c r="J216" s="233"/>
      <c r="K216" s="233"/>
      <c r="L216" s="237"/>
      <c r="M216" s="238"/>
      <c r="N216" s="239"/>
      <c r="O216" s="239"/>
      <c r="P216" s="239"/>
      <c r="Q216" s="239"/>
      <c r="R216" s="239"/>
      <c r="S216" s="239"/>
      <c r="T216" s="24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1" t="s">
        <v>136</v>
      </c>
      <c r="AU216" s="241" t="s">
        <v>85</v>
      </c>
      <c r="AV216" s="14" t="s">
        <v>83</v>
      </c>
      <c r="AW216" s="14" t="s">
        <v>34</v>
      </c>
      <c r="AX216" s="14" t="s">
        <v>75</v>
      </c>
      <c r="AY216" s="241" t="s">
        <v>128</v>
      </c>
    </row>
    <row r="217" s="15" customFormat="1">
      <c r="A217" s="15"/>
      <c r="B217" s="242"/>
      <c r="C217" s="243"/>
      <c r="D217" s="222" t="s">
        <v>136</v>
      </c>
      <c r="E217" s="244" t="s">
        <v>19</v>
      </c>
      <c r="F217" s="245" t="s">
        <v>139</v>
      </c>
      <c r="G217" s="243"/>
      <c r="H217" s="246">
        <v>260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2" t="s">
        <v>136</v>
      </c>
      <c r="AU217" s="252" t="s">
        <v>85</v>
      </c>
      <c r="AV217" s="15" t="s">
        <v>134</v>
      </c>
      <c r="AW217" s="15" t="s">
        <v>34</v>
      </c>
      <c r="AX217" s="15" t="s">
        <v>83</v>
      </c>
      <c r="AY217" s="252" t="s">
        <v>128</v>
      </c>
    </row>
    <row r="218" s="2" customFormat="1" ht="24.15" customHeight="1">
      <c r="A218" s="39"/>
      <c r="B218" s="40"/>
      <c r="C218" s="206" t="s">
        <v>283</v>
      </c>
      <c r="D218" s="206" t="s">
        <v>130</v>
      </c>
      <c r="E218" s="207" t="s">
        <v>284</v>
      </c>
      <c r="F218" s="208" t="s">
        <v>285</v>
      </c>
      <c r="G218" s="209" t="s">
        <v>133</v>
      </c>
      <c r="H218" s="210">
        <v>2401</v>
      </c>
      <c r="I218" s="211"/>
      <c r="J218" s="212">
        <f>ROUND(I218*H218,2)</f>
        <v>0</v>
      </c>
      <c r="K218" s="213"/>
      <c r="L218" s="45"/>
      <c r="M218" s="214" t="s">
        <v>19</v>
      </c>
      <c r="N218" s="215" t="s">
        <v>46</v>
      </c>
      <c r="O218" s="85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8" t="s">
        <v>134</v>
      </c>
      <c r="AT218" s="218" t="s">
        <v>130</v>
      </c>
      <c r="AU218" s="218" t="s">
        <v>85</v>
      </c>
      <c r="AY218" s="18" t="s">
        <v>128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8" t="s">
        <v>83</v>
      </c>
      <c r="BK218" s="219">
        <f>ROUND(I218*H218,2)</f>
        <v>0</v>
      </c>
      <c r="BL218" s="18" t="s">
        <v>134</v>
      </c>
      <c r="BM218" s="218" t="s">
        <v>286</v>
      </c>
    </row>
    <row r="219" s="2" customFormat="1" ht="24.15" customHeight="1">
      <c r="A219" s="39"/>
      <c r="B219" s="40"/>
      <c r="C219" s="206" t="s">
        <v>287</v>
      </c>
      <c r="D219" s="206" t="s">
        <v>130</v>
      </c>
      <c r="E219" s="207" t="s">
        <v>288</v>
      </c>
      <c r="F219" s="208" t="s">
        <v>289</v>
      </c>
      <c r="G219" s="209" t="s">
        <v>133</v>
      </c>
      <c r="H219" s="210">
        <v>2401</v>
      </c>
      <c r="I219" s="211"/>
      <c r="J219" s="212">
        <f>ROUND(I219*H219,2)</f>
        <v>0</v>
      </c>
      <c r="K219" s="213"/>
      <c r="L219" s="45"/>
      <c r="M219" s="214" t="s">
        <v>19</v>
      </c>
      <c r="N219" s="215" t="s">
        <v>46</v>
      </c>
      <c r="O219" s="85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8" t="s">
        <v>134</v>
      </c>
      <c r="AT219" s="218" t="s">
        <v>130</v>
      </c>
      <c r="AU219" s="218" t="s">
        <v>85</v>
      </c>
      <c r="AY219" s="18" t="s">
        <v>128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8" t="s">
        <v>83</v>
      </c>
      <c r="BK219" s="219">
        <f>ROUND(I219*H219,2)</f>
        <v>0</v>
      </c>
      <c r="BL219" s="18" t="s">
        <v>134</v>
      </c>
      <c r="BM219" s="218" t="s">
        <v>290</v>
      </c>
    </row>
    <row r="220" s="2" customFormat="1" ht="24.15" customHeight="1">
      <c r="A220" s="39"/>
      <c r="B220" s="40"/>
      <c r="C220" s="206" t="s">
        <v>291</v>
      </c>
      <c r="D220" s="206" t="s">
        <v>130</v>
      </c>
      <c r="E220" s="207" t="s">
        <v>292</v>
      </c>
      <c r="F220" s="208" t="s">
        <v>293</v>
      </c>
      <c r="G220" s="209" t="s">
        <v>133</v>
      </c>
      <c r="H220" s="210">
        <v>2401</v>
      </c>
      <c r="I220" s="211"/>
      <c r="J220" s="212">
        <f>ROUND(I220*H220,2)</f>
        <v>0</v>
      </c>
      <c r="K220" s="213"/>
      <c r="L220" s="45"/>
      <c r="M220" s="214" t="s">
        <v>19</v>
      </c>
      <c r="N220" s="215" t="s">
        <v>46</v>
      </c>
      <c r="O220" s="85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8" t="s">
        <v>134</v>
      </c>
      <c r="AT220" s="218" t="s">
        <v>130</v>
      </c>
      <c r="AU220" s="218" t="s">
        <v>85</v>
      </c>
      <c r="AY220" s="18" t="s">
        <v>128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8" t="s">
        <v>83</v>
      </c>
      <c r="BK220" s="219">
        <f>ROUND(I220*H220,2)</f>
        <v>0</v>
      </c>
      <c r="BL220" s="18" t="s">
        <v>134</v>
      </c>
      <c r="BM220" s="218" t="s">
        <v>294</v>
      </c>
    </row>
    <row r="221" s="2" customFormat="1" ht="37.8" customHeight="1">
      <c r="A221" s="39"/>
      <c r="B221" s="40"/>
      <c r="C221" s="206" t="s">
        <v>295</v>
      </c>
      <c r="D221" s="206" t="s">
        <v>130</v>
      </c>
      <c r="E221" s="207" t="s">
        <v>296</v>
      </c>
      <c r="F221" s="208" t="s">
        <v>297</v>
      </c>
      <c r="G221" s="209" t="s">
        <v>133</v>
      </c>
      <c r="H221" s="210">
        <v>2441</v>
      </c>
      <c r="I221" s="211"/>
      <c r="J221" s="212">
        <f>ROUND(I221*H221,2)</f>
        <v>0</v>
      </c>
      <c r="K221" s="213"/>
      <c r="L221" s="45"/>
      <c r="M221" s="214" t="s">
        <v>19</v>
      </c>
      <c r="N221" s="215" t="s">
        <v>46</v>
      </c>
      <c r="O221" s="85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8" t="s">
        <v>134</v>
      </c>
      <c r="AT221" s="218" t="s">
        <v>130</v>
      </c>
      <c r="AU221" s="218" t="s">
        <v>85</v>
      </c>
      <c r="AY221" s="18" t="s">
        <v>128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8" t="s">
        <v>83</v>
      </c>
      <c r="BK221" s="219">
        <f>ROUND(I221*H221,2)</f>
        <v>0</v>
      </c>
      <c r="BL221" s="18" t="s">
        <v>134</v>
      </c>
      <c r="BM221" s="218" t="s">
        <v>298</v>
      </c>
    </row>
    <row r="222" s="13" customFormat="1">
      <c r="A222" s="13"/>
      <c r="B222" s="220"/>
      <c r="C222" s="221"/>
      <c r="D222" s="222" t="s">
        <v>136</v>
      </c>
      <c r="E222" s="223" t="s">
        <v>19</v>
      </c>
      <c r="F222" s="224" t="s">
        <v>263</v>
      </c>
      <c r="G222" s="221"/>
      <c r="H222" s="225">
        <v>2401</v>
      </c>
      <c r="I222" s="226"/>
      <c r="J222" s="221"/>
      <c r="K222" s="221"/>
      <c r="L222" s="227"/>
      <c r="M222" s="228"/>
      <c r="N222" s="229"/>
      <c r="O222" s="229"/>
      <c r="P222" s="229"/>
      <c r="Q222" s="229"/>
      <c r="R222" s="229"/>
      <c r="S222" s="229"/>
      <c r="T222" s="23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1" t="s">
        <v>136</v>
      </c>
      <c r="AU222" s="231" t="s">
        <v>85</v>
      </c>
      <c r="AV222" s="13" t="s">
        <v>85</v>
      </c>
      <c r="AW222" s="13" t="s">
        <v>34</v>
      </c>
      <c r="AX222" s="13" t="s">
        <v>75</v>
      </c>
      <c r="AY222" s="231" t="s">
        <v>128</v>
      </c>
    </row>
    <row r="223" s="14" customFormat="1">
      <c r="A223" s="14"/>
      <c r="B223" s="232"/>
      <c r="C223" s="233"/>
      <c r="D223" s="222" t="s">
        <v>136</v>
      </c>
      <c r="E223" s="234" t="s">
        <v>19</v>
      </c>
      <c r="F223" s="235" t="s">
        <v>265</v>
      </c>
      <c r="G223" s="233"/>
      <c r="H223" s="234" t="s">
        <v>19</v>
      </c>
      <c r="I223" s="236"/>
      <c r="J223" s="233"/>
      <c r="K223" s="233"/>
      <c r="L223" s="237"/>
      <c r="M223" s="238"/>
      <c r="N223" s="239"/>
      <c r="O223" s="239"/>
      <c r="P223" s="239"/>
      <c r="Q223" s="239"/>
      <c r="R223" s="239"/>
      <c r="S223" s="239"/>
      <c r="T223" s="24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1" t="s">
        <v>136</v>
      </c>
      <c r="AU223" s="241" t="s">
        <v>85</v>
      </c>
      <c r="AV223" s="14" t="s">
        <v>83</v>
      </c>
      <c r="AW223" s="14" t="s">
        <v>34</v>
      </c>
      <c r="AX223" s="14" t="s">
        <v>75</v>
      </c>
      <c r="AY223" s="241" t="s">
        <v>128</v>
      </c>
    </row>
    <row r="224" s="13" customFormat="1">
      <c r="A224" s="13"/>
      <c r="B224" s="220"/>
      <c r="C224" s="221"/>
      <c r="D224" s="222" t="s">
        <v>136</v>
      </c>
      <c r="E224" s="223" t="s">
        <v>19</v>
      </c>
      <c r="F224" s="224" t="s">
        <v>299</v>
      </c>
      <c r="G224" s="221"/>
      <c r="H224" s="225">
        <v>40</v>
      </c>
      <c r="I224" s="226"/>
      <c r="J224" s="221"/>
      <c r="K224" s="221"/>
      <c r="L224" s="227"/>
      <c r="M224" s="228"/>
      <c r="N224" s="229"/>
      <c r="O224" s="229"/>
      <c r="P224" s="229"/>
      <c r="Q224" s="229"/>
      <c r="R224" s="229"/>
      <c r="S224" s="229"/>
      <c r="T224" s="23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1" t="s">
        <v>136</v>
      </c>
      <c r="AU224" s="231" t="s">
        <v>85</v>
      </c>
      <c r="AV224" s="13" t="s">
        <v>85</v>
      </c>
      <c r="AW224" s="13" t="s">
        <v>34</v>
      </c>
      <c r="AX224" s="13" t="s">
        <v>75</v>
      </c>
      <c r="AY224" s="231" t="s">
        <v>128</v>
      </c>
    </row>
    <row r="225" s="14" customFormat="1">
      <c r="A225" s="14"/>
      <c r="B225" s="232"/>
      <c r="C225" s="233"/>
      <c r="D225" s="222" t="s">
        <v>136</v>
      </c>
      <c r="E225" s="234" t="s">
        <v>19</v>
      </c>
      <c r="F225" s="235" t="s">
        <v>300</v>
      </c>
      <c r="G225" s="233"/>
      <c r="H225" s="234" t="s">
        <v>19</v>
      </c>
      <c r="I225" s="236"/>
      <c r="J225" s="233"/>
      <c r="K225" s="233"/>
      <c r="L225" s="237"/>
      <c r="M225" s="238"/>
      <c r="N225" s="239"/>
      <c r="O225" s="239"/>
      <c r="P225" s="239"/>
      <c r="Q225" s="239"/>
      <c r="R225" s="239"/>
      <c r="S225" s="239"/>
      <c r="T225" s="24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1" t="s">
        <v>136</v>
      </c>
      <c r="AU225" s="241" t="s">
        <v>85</v>
      </c>
      <c r="AV225" s="14" t="s">
        <v>83</v>
      </c>
      <c r="AW225" s="14" t="s">
        <v>34</v>
      </c>
      <c r="AX225" s="14" t="s">
        <v>75</v>
      </c>
      <c r="AY225" s="241" t="s">
        <v>128</v>
      </c>
    </row>
    <row r="226" s="15" customFormat="1">
      <c r="A226" s="15"/>
      <c r="B226" s="242"/>
      <c r="C226" s="243"/>
      <c r="D226" s="222" t="s">
        <v>136</v>
      </c>
      <c r="E226" s="244" t="s">
        <v>19</v>
      </c>
      <c r="F226" s="245" t="s">
        <v>139</v>
      </c>
      <c r="G226" s="243"/>
      <c r="H226" s="246">
        <v>2441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2" t="s">
        <v>136</v>
      </c>
      <c r="AU226" s="252" t="s">
        <v>85</v>
      </c>
      <c r="AV226" s="15" t="s">
        <v>134</v>
      </c>
      <c r="AW226" s="15" t="s">
        <v>34</v>
      </c>
      <c r="AX226" s="15" t="s">
        <v>83</v>
      </c>
      <c r="AY226" s="252" t="s">
        <v>128</v>
      </c>
    </row>
    <row r="227" s="2" customFormat="1" ht="37.8" customHeight="1">
      <c r="A227" s="39"/>
      <c r="B227" s="40"/>
      <c r="C227" s="206" t="s">
        <v>301</v>
      </c>
      <c r="D227" s="206" t="s">
        <v>130</v>
      </c>
      <c r="E227" s="207" t="s">
        <v>302</v>
      </c>
      <c r="F227" s="208" t="s">
        <v>303</v>
      </c>
      <c r="G227" s="209" t="s">
        <v>133</v>
      </c>
      <c r="H227" s="210">
        <v>2401</v>
      </c>
      <c r="I227" s="211"/>
      <c r="J227" s="212">
        <f>ROUND(I227*H227,2)</f>
        <v>0</v>
      </c>
      <c r="K227" s="213"/>
      <c r="L227" s="45"/>
      <c r="M227" s="214" t="s">
        <v>19</v>
      </c>
      <c r="N227" s="215" t="s">
        <v>46</v>
      </c>
      <c r="O227" s="85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8" t="s">
        <v>134</v>
      </c>
      <c r="AT227" s="218" t="s">
        <v>130</v>
      </c>
      <c r="AU227" s="218" t="s">
        <v>85</v>
      </c>
      <c r="AY227" s="18" t="s">
        <v>128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8" t="s">
        <v>83</v>
      </c>
      <c r="BK227" s="219">
        <f>ROUND(I227*H227,2)</f>
        <v>0</v>
      </c>
      <c r="BL227" s="18" t="s">
        <v>134</v>
      </c>
      <c r="BM227" s="218" t="s">
        <v>304</v>
      </c>
    </row>
    <row r="228" s="2" customFormat="1" ht="37.8" customHeight="1">
      <c r="A228" s="39"/>
      <c r="B228" s="40"/>
      <c r="C228" s="206" t="s">
        <v>305</v>
      </c>
      <c r="D228" s="206" t="s">
        <v>130</v>
      </c>
      <c r="E228" s="207" t="s">
        <v>306</v>
      </c>
      <c r="F228" s="208" t="s">
        <v>307</v>
      </c>
      <c r="G228" s="209" t="s">
        <v>133</v>
      </c>
      <c r="H228" s="210">
        <v>2401</v>
      </c>
      <c r="I228" s="211"/>
      <c r="J228" s="212">
        <f>ROUND(I228*H228,2)</f>
        <v>0</v>
      </c>
      <c r="K228" s="213"/>
      <c r="L228" s="45"/>
      <c r="M228" s="214" t="s">
        <v>19</v>
      </c>
      <c r="N228" s="215" t="s">
        <v>46</v>
      </c>
      <c r="O228" s="85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8" t="s">
        <v>134</v>
      </c>
      <c r="AT228" s="218" t="s">
        <v>130</v>
      </c>
      <c r="AU228" s="218" t="s">
        <v>85</v>
      </c>
      <c r="AY228" s="18" t="s">
        <v>128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8" t="s">
        <v>83</v>
      </c>
      <c r="BK228" s="219">
        <f>ROUND(I228*H228,2)</f>
        <v>0</v>
      </c>
      <c r="BL228" s="18" t="s">
        <v>134</v>
      </c>
      <c r="BM228" s="218" t="s">
        <v>308</v>
      </c>
    </row>
    <row r="229" s="2" customFormat="1" ht="49.05" customHeight="1">
      <c r="A229" s="39"/>
      <c r="B229" s="40"/>
      <c r="C229" s="206" t="s">
        <v>309</v>
      </c>
      <c r="D229" s="206" t="s">
        <v>130</v>
      </c>
      <c r="E229" s="207" t="s">
        <v>310</v>
      </c>
      <c r="F229" s="208" t="s">
        <v>311</v>
      </c>
      <c r="G229" s="209" t="s">
        <v>133</v>
      </c>
      <c r="H229" s="210">
        <v>260</v>
      </c>
      <c r="I229" s="211"/>
      <c r="J229" s="212">
        <f>ROUND(I229*H229,2)</f>
        <v>0</v>
      </c>
      <c r="K229" s="213"/>
      <c r="L229" s="45"/>
      <c r="M229" s="214" t="s">
        <v>19</v>
      </c>
      <c r="N229" s="215" t="s">
        <v>46</v>
      </c>
      <c r="O229" s="85"/>
      <c r="P229" s="216">
        <f>O229*H229</f>
        <v>0</v>
      </c>
      <c r="Q229" s="216">
        <v>0.19536000000000001</v>
      </c>
      <c r="R229" s="216">
        <f>Q229*H229</f>
        <v>50.793600000000005</v>
      </c>
      <c r="S229" s="216">
        <v>0</v>
      </c>
      <c r="T229" s="21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8" t="s">
        <v>134</v>
      </c>
      <c r="AT229" s="218" t="s">
        <v>130</v>
      </c>
      <c r="AU229" s="218" t="s">
        <v>85</v>
      </c>
      <c r="AY229" s="18" t="s">
        <v>128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8" t="s">
        <v>83</v>
      </c>
      <c r="BK229" s="219">
        <f>ROUND(I229*H229,2)</f>
        <v>0</v>
      </c>
      <c r="BL229" s="18" t="s">
        <v>134</v>
      </c>
      <c r="BM229" s="218" t="s">
        <v>312</v>
      </c>
    </row>
    <row r="230" s="13" customFormat="1">
      <c r="A230" s="13"/>
      <c r="B230" s="220"/>
      <c r="C230" s="221"/>
      <c r="D230" s="222" t="s">
        <v>136</v>
      </c>
      <c r="E230" s="223" t="s">
        <v>19</v>
      </c>
      <c r="F230" s="224" t="s">
        <v>277</v>
      </c>
      <c r="G230" s="221"/>
      <c r="H230" s="225">
        <v>260</v>
      </c>
      <c r="I230" s="226"/>
      <c r="J230" s="221"/>
      <c r="K230" s="221"/>
      <c r="L230" s="227"/>
      <c r="M230" s="228"/>
      <c r="N230" s="229"/>
      <c r="O230" s="229"/>
      <c r="P230" s="229"/>
      <c r="Q230" s="229"/>
      <c r="R230" s="229"/>
      <c r="S230" s="229"/>
      <c r="T230" s="23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1" t="s">
        <v>136</v>
      </c>
      <c r="AU230" s="231" t="s">
        <v>85</v>
      </c>
      <c r="AV230" s="13" t="s">
        <v>85</v>
      </c>
      <c r="AW230" s="13" t="s">
        <v>34</v>
      </c>
      <c r="AX230" s="13" t="s">
        <v>75</v>
      </c>
      <c r="AY230" s="231" t="s">
        <v>128</v>
      </c>
    </row>
    <row r="231" s="14" customFormat="1">
      <c r="A231" s="14"/>
      <c r="B231" s="232"/>
      <c r="C231" s="233"/>
      <c r="D231" s="222" t="s">
        <v>136</v>
      </c>
      <c r="E231" s="234" t="s">
        <v>19</v>
      </c>
      <c r="F231" s="235" t="s">
        <v>278</v>
      </c>
      <c r="G231" s="233"/>
      <c r="H231" s="234" t="s">
        <v>19</v>
      </c>
      <c r="I231" s="236"/>
      <c r="J231" s="233"/>
      <c r="K231" s="233"/>
      <c r="L231" s="237"/>
      <c r="M231" s="238"/>
      <c r="N231" s="239"/>
      <c r="O231" s="239"/>
      <c r="P231" s="239"/>
      <c r="Q231" s="239"/>
      <c r="R231" s="239"/>
      <c r="S231" s="239"/>
      <c r="T231" s="24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1" t="s">
        <v>136</v>
      </c>
      <c r="AU231" s="241" t="s">
        <v>85</v>
      </c>
      <c r="AV231" s="14" t="s">
        <v>83</v>
      </c>
      <c r="AW231" s="14" t="s">
        <v>34</v>
      </c>
      <c r="AX231" s="14" t="s">
        <v>75</v>
      </c>
      <c r="AY231" s="241" t="s">
        <v>128</v>
      </c>
    </row>
    <row r="232" s="15" customFormat="1">
      <c r="A232" s="15"/>
      <c r="B232" s="242"/>
      <c r="C232" s="243"/>
      <c r="D232" s="222" t="s">
        <v>136</v>
      </c>
      <c r="E232" s="244" t="s">
        <v>19</v>
      </c>
      <c r="F232" s="245" t="s">
        <v>139</v>
      </c>
      <c r="G232" s="243"/>
      <c r="H232" s="246">
        <v>260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2" t="s">
        <v>136</v>
      </c>
      <c r="AU232" s="252" t="s">
        <v>85</v>
      </c>
      <c r="AV232" s="15" t="s">
        <v>134</v>
      </c>
      <c r="AW232" s="15" t="s">
        <v>34</v>
      </c>
      <c r="AX232" s="15" t="s">
        <v>83</v>
      </c>
      <c r="AY232" s="252" t="s">
        <v>128</v>
      </c>
    </row>
    <row r="233" s="2" customFormat="1" ht="14.4" customHeight="1">
      <c r="A233" s="39"/>
      <c r="B233" s="40"/>
      <c r="C233" s="253" t="s">
        <v>313</v>
      </c>
      <c r="D233" s="253" t="s">
        <v>231</v>
      </c>
      <c r="E233" s="254" t="s">
        <v>314</v>
      </c>
      <c r="F233" s="255" t="s">
        <v>315</v>
      </c>
      <c r="G233" s="256" t="s">
        <v>133</v>
      </c>
      <c r="H233" s="257">
        <v>262.60000000000002</v>
      </c>
      <c r="I233" s="258"/>
      <c r="J233" s="259">
        <f>ROUND(I233*H233,2)</f>
        <v>0</v>
      </c>
      <c r="K233" s="260"/>
      <c r="L233" s="261"/>
      <c r="M233" s="262" t="s">
        <v>19</v>
      </c>
      <c r="N233" s="263" t="s">
        <v>46</v>
      </c>
      <c r="O233" s="85"/>
      <c r="P233" s="216">
        <f>O233*H233</f>
        <v>0</v>
      </c>
      <c r="Q233" s="216">
        <v>0.41699999999999998</v>
      </c>
      <c r="R233" s="216">
        <f>Q233*H233</f>
        <v>109.50420000000001</v>
      </c>
      <c r="S233" s="216">
        <v>0</v>
      </c>
      <c r="T233" s="21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8" t="s">
        <v>166</v>
      </c>
      <c r="AT233" s="218" t="s">
        <v>231</v>
      </c>
      <c r="AU233" s="218" t="s">
        <v>85</v>
      </c>
      <c r="AY233" s="18" t="s">
        <v>128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8" t="s">
        <v>83</v>
      </c>
      <c r="BK233" s="219">
        <f>ROUND(I233*H233,2)</f>
        <v>0</v>
      </c>
      <c r="BL233" s="18" t="s">
        <v>134</v>
      </c>
      <c r="BM233" s="218" t="s">
        <v>316</v>
      </c>
    </row>
    <row r="234" s="13" customFormat="1">
      <c r="A234" s="13"/>
      <c r="B234" s="220"/>
      <c r="C234" s="221"/>
      <c r="D234" s="222" t="s">
        <v>136</v>
      </c>
      <c r="E234" s="221"/>
      <c r="F234" s="224" t="s">
        <v>317</v>
      </c>
      <c r="G234" s="221"/>
      <c r="H234" s="225">
        <v>262.60000000000002</v>
      </c>
      <c r="I234" s="226"/>
      <c r="J234" s="221"/>
      <c r="K234" s="221"/>
      <c r="L234" s="227"/>
      <c r="M234" s="228"/>
      <c r="N234" s="229"/>
      <c r="O234" s="229"/>
      <c r="P234" s="229"/>
      <c r="Q234" s="229"/>
      <c r="R234" s="229"/>
      <c r="S234" s="229"/>
      <c r="T234" s="23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1" t="s">
        <v>136</v>
      </c>
      <c r="AU234" s="231" t="s">
        <v>85</v>
      </c>
      <c r="AV234" s="13" t="s">
        <v>85</v>
      </c>
      <c r="AW234" s="13" t="s">
        <v>4</v>
      </c>
      <c r="AX234" s="13" t="s">
        <v>83</v>
      </c>
      <c r="AY234" s="231" t="s">
        <v>128</v>
      </c>
    </row>
    <row r="235" s="2" customFormat="1" ht="76.35" customHeight="1">
      <c r="A235" s="39"/>
      <c r="B235" s="40"/>
      <c r="C235" s="206" t="s">
        <v>318</v>
      </c>
      <c r="D235" s="206" t="s">
        <v>130</v>
      </c>
      <c r="E235" s="207" t="s">
        <v>319</v>
      </c>
      <c r="F235" s="208" t="s">
        <v>320</v>
      </c>
      <c r="G235" s="209" t="s">
        <v>133</v>
      </c>
      <c r="H235" s="210">
        <v>14.800000000000001</v>
      </c>
      <c r="I235" s="211"/>
      <c r="J235" s="212">
        <f>ROUND(I235*H235,2)</f>
        <v>0</v>
      </c>
      <c r="K235" s="213"/>
      <c r="L235" s="45"/>
      <c r="M235" s="214" t="s">
        <v>19</v>
      </c>
      <c r="N235" s="215" t="s">
        <v>46</v>
      </c>
      <c r="O235" s="85"/>
      <c r="P235" s="216">
        <f>O235*H235</f>
        <v>0</v>
      </c>
      <c r="Q235" s="216">
        <v>0.084250000000000005</v>
      </c>
      <c r="R235" s="216">
        <f>Q235*H235</f>
        <v>1.2469000000000001</v>
      </c>
      <c r="S235" s="216">
        <v>0</v>
      </c>
      <c r="T235" s="21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8" t="s">
        <v>134</v>
      </c>
      <c r="AT235" s="218" t="s">
        <v>130</v>
      </c>
      <c r="AU235" s="218" t="s">
        <v>85</v>
      </c>
      <c r="AY235" s="18" t="s">
        <v>128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8" t="s">
        <v>83</v>
      </c>
      <c r="BK235" s="219">
        <f>ROUND(I235*H235,2)</f>
        <v>0</v>
      </c>
      <c r="BL235" s="18" t="s">
        <v>134</v>
      </c>
      <c r="BM235" s="218" t="s">
        <v>321</v>
      </c>
    </row>
    <row r="236" s="13" customFormat="1">
      <c r="A236" s="13"/>
      <c r="B236" s="220"/>
      <c r="C236" s="221"/>
      <c r="D236" s="222" t="s">
        <v>136</v>
      </c>
      <c r="E236" s="223" t="s">
        <v>19</v>
      </c>
      <c r="F236" s="224" t="s">
        <v>137</v>
      </c>
      <c r="G236" s="221"/>
      <c r="H236" s="225">
        <v>6</v>
      </c>
      <c r="I236" s="226"/>
      <c r="J236" s="221"/>
      <c r="K236" s="221"/>
      <c r="L236" s="227"/>
      <c r="M236" s="228"/>
      <c r="N236" s="229"/>
      <c r="O236" s="229"/>
      <c r="P236" s="229"/>
      <c r="Q236" s="229"/>
      <c r="R236" s="229"/>
      <c r="S236" s="229"/>
      <c r="T236" s="23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1" t="s">
        <v>136</v>
      </c>
      <c r="AU236" s="231" t="s">
        <v>85</v>
      </c>
      <c r="AV236" s="13" t="s">
        <v>85</v>
      </c>
      <c r="AW236" s="13" t="s">
        <v>34</v>
      </c>
      <c r="AX236" s="13" t="s">
        <v>75</v>
      </c>
      <c r="AY236" s="231" t="s">
        <v>128</v>
      </c>
    </row>
    <row r="237" s="14" customFormat="1">
      <c r="A237" s="14"/>
      <c r="B237" s="232"/>
      <c r="C237" s="233"/>
      <c r="D237" s="222" t="s">
        <v>136</v>
      </c>
      <c r="E237" s="234" t="s">
        <v>19</v>
      </c>
      <c r="F237" s="235" t="s">
        <v>138</v>
      </c>
      <c r="G237" s="233"/>
      <c r="H237" s="234" t="s">
        <v>19</v>
      </c>
      <c r="I237" s="236"/>
      <c r="J237" s="233"/>
      <c r="K237" s="233"/>
      <c r="L237" s="237"/>
      <c r="M237" s="238"/>
      <c r="N237" s="239"/>
      <c r="O237" s="239"/>
      <c r="P237" s="239"/>
      <c r="Q237" s="239"/>
      <c r="R237" s="239"/>
      <c r="S237" s="239"/>
      <c r="T237" s="24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1" t="s">
        <v>136</v>
      </c>
      <c r="AU237" s="241" t="s">
        <v>85</v>
      </c>
      <c r="AV237" s="14" t="s">
        <v>83</v>
      </c>
      <c r="AW237" s="14" t="s">
        <v>34</v>
      </c>
      <c r="AX237" s="14" t="s">
        <v>75</v>
      </c>
      <c r="AY237" s="241" t="s">
        <v>128</v>
      </c>
    </row>
    <row r="238" s="13" customFormat="1">
      <c r="A238" s="13"/>
      <c r="B238" s="220"/>
      <c r="C238" s="221"/>
      <c r="D238" s="222" t="s">
        <v>136</v>
      </c>
      <c r="E238" s="223" t="s">
        <v>19</v>
      </c>
      <c r="F238" s="224" t="s">
        <v>322</v>
      </c>
      <c r="G238" s="221"/>
      <c r="H238" s="225">
        <v>8.8000000000000007</v>
      </c>
      <c r="I238" s="226"/>
      <c r="J238" s="221"/>
      <c r="K238" s="221"/>
      <c r="L238" s="227"/>
      <c r="M238" s="228"/>
      <c r="N238" s="229"/>
      <c r="O238" s="229"/>
      <c r="P238" s="229"/>
      <c r="Q238" s="229"/>
      <c r="R238" s="229"/>
      <c r="S238" s="229"/>
      <c r="T238" s="23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1" t="s">
        <v>136</v>
      </c>
      <c r="AU238" s="231" t="s">
        <v>85</v>
      </c>
      <c r="AV238" s="13" t="s">
        <v>85</v>
      </c>
      <c r="AW238" s="13" t="s">
        <v>34</v>
      </c>
      <c r="AX238" s="13" t="s">
        <v>75</v>
      </c>
      <c r="AY238" s="231" t="s">
        <v>128</v>
      </c>
    </row>
    <row r="239" s="14" customFormat="1">
      <c r="A239" s="14"/>
      <c r="B239" s="232"/>
      <c r="C239" s="233"/>
      <c r="D239" s="222" t="s">
        <v>136</v>
      </c>
      <c r="E239" s="234" t="s">
        <v>19</v>
      </c>
      <c r="F239" s="235" t="s">
        <v>300</v>
      </c>
      <c r="G239" s="233"/>
      <c r="H239" s="234" t="s">
        <v>19</v>
      </c>
      <c r="I239" s="236"/>
      <c r="J239" s="233"/>
      <c r="K239" s="233"/>
      <c r="L239" s="237"/>
      <c r="M239" s="238"/>
      <c r="N239" s="239"/>
      <c r="O239" s="239"/>
      <c r="P239" s="239"/>
      <c r="Q239" s="239"/>
      <c r="R239" s="239"/>
      <c r="S239" s="239"/>
      <c r="T239" s="24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1" t="s">
        <v>136</v>
      </c>
      <c r="AU239" s="241" t="s">
        <v>85</v>
      </c>
      <c r="AV239" s="14" t="s">
        <v>83</v>
      </c>
      <c r="AW239" s="14" t="s">
        <v>34</v>
      </c>
      <c r="AX239" s="14" t="s">
        <v>75</v>
      </c>
      <c r="AY239" s="241" t="s">
        <v>128</v>
      </c>
    </row>
    <row r="240" s="15" customFormat="1">
      <c r="A240" s="15"/>
      <c r="B240" s="242"/>
      <c r="C240" s="243"/>
      <c r="D240" s="222" t="s">
        <v>136</v>
      </c>
      <c r="E240" s="244" t="s">
        <v>19</v>
      </c>
      <c r="F240" s="245" t="s">
        <v>139</v>
      </c>
      <c r="G240" s="243"/>
      <c r="H240" s="246">
        <v>14.800000000000001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2" t="s">
        <v>136</v>
      </c>
      <c r="AU240" s="252" t="s">
        <v>85</v>
      </c>
      <c r="AV240" s="15" t="s">
        <v>134</v>
      </c>
      <c r="AW240" s="15" t="s">
        <v>34</v>
      </c>
      <c r="AX240" s="15" t="s">
        <v>83</v>
      </c>
      <c r="AY240" s="252" t="s">
        <v>128</v>
      </c>
    </row>
    <row r="241" s="2" customFormat="1" ht="14.4" customHeight="1">
      <c r="A241" s="39"/>
      <c r="B241" s="40"/>
      <c r="C241" s="253" t="s">
        <v>323</v>
      </c>
      <c r="D241" s="253" t="s">
        <v>231</v>
      </c>
      <c r="E241" s="254" t="s">
        <v>324</v>
      </c>
      <c r="F241" s="255" t="s">
        <v>325</v>
      </c>
      <c r="G241" s="256" t="s">
        <v>133</v>
      </c>
      <c r="H241" s="257">
        <v>6.5999999999999996</v>
      </c>
      <c r="I241" s="258"/>
      <c r="J241" s="259">
        <f>ROUND(I241*H241,2)</f>
        <v>0</v>
      </c>
      <c r="K241" s="260"/>
      <c r="L241" s="261"/>
      <c r="M241" s="262" t="s">
        <v>19</v>
      </c>
      <c r="N241" s="263" t="s">
        <v>46</v>
      </c>
      <c r="O241" s="85"/>
      <c r="P241" s="216">
        <f>O241*H241</f>
        <v>0</v>
      </c>
      <c r="Q241" s="216">
        <v>0.13100000000000001</v>
      </c>
      <c r="R241" s="216">
        <f>Q241*H241</f>
        <v>0.86460000000000004</v>
      </c>
      <c r="S241" s="216">
        <v>0</v>
      </c>
      <c r="T241" s="21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8" t="s">
        <v>166</v>
      </c>
      <c r="AT241" s="218" t="s">
        <v>231</v>
      </c>
      <c r="AU241" s="218" t="s">
        <v>85</v>
      </c>
      <c r="AY241" s="18" t="s">
        <v>128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8" t="s">
        <v>83</v>
      </c>
      <c r="BK241" s="219">
        <f>ROUND(I241*H241,2)</f>
        <v>0</v>
      </c>
      <c r="BL241" s="18" t="s">
        <v>134</v>
      </c>
      <c r="BM241" s="218" t="s">
        <v>326</v>
      </c>
    </row>
    <row r="242" s="13" customFormat="1">
      <c r="A242" s="13"/>
      <c r="B242" s="220"/>
      <c r="C242" s="221"/>
      <c r="D242" s="222" t="s">
        <v>136</v>
      </c>
      <c r="E242" s="221"/>
      <c r="F242" s="224" t="s">
        <v>327</v>
      </c>
      <c r="G242" s="221"/>
      <c r="H242" s="225">
        <v>6.5999999999999996</v>
      </c>
      <c r="I242" s="226"/>
      <c r="J242" s="221"/>
      <c r="K242" s="221"/>
      <c r="L242" s="227"/>
      <c r="M242" s="228"/>
      <c r="N242" s="229"/>
      <c r="O242" s="229"/>
      <c r="P242" s="229"/>
      <c r="Q242" s="229"/>
      <c r="R242" s="229"/>
      <c r="S242" s="229"/>
      <c r="T242" s="23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1" t="s">
        <v>136</v>
      </c>
      <c r="AU242" s="231" t="s">
        <v>85</v>
      </c>
      <c r="AV242" s="13" t="s">
        <v>85</v>
      </c>
      <c r="AW242" s="13" t="s">
        <v>4</v>
      </c>
      <c r="AX242" s="13" t="s">
        <v>83</v>
      </c>
      <c r="AY242" s="231" t="s">
        <v>128</v>
      </c>
    </row>
    <row r="243" s="2" customFormat="1" ht="24.15" customHeight="1">
      <c r="A243" s="39"/>
      <c r="B243" s="40"/>
      <c r="C243" s="253" t="s">
        <v>328</v>
      </c>
      <c r="D243" s="253" t="s">
        <v>231</v>
      </c>
      <c r="E243" s="254" t="s">
        <v>329</v>
      </c>
      <c r="F243" s="255" t="s">
        <v>330</v>
      </c>
      <c r="G243" s="256" t="s">
        <v>133</v>
      </c>
      <c r="H243" s="257">
        <v>9.6799999999999997</v>
      </c>
      <c r="I243" s="258"/>
      <c r="J243" s="259">
        <f>ROUND(I243*H243,2)</f>
        <v>0</v>
      </c>
      <c r="K243" s="260"/>
      <c r="L243" s="261"/>
      <c r="M243" s="262" t="s">
        <v>19</v>
      </c>
      <c r="N243" s="263" t="s">
        <v>46</v>
      </c>
      <c r="O243" s="85"/>
      <c r="P243" s="216">
        <f>O243*H243</f>
        <v>0</v>
      </c>
      <c r="Q243" s="216">
        <v>0.13100000000000001</v>
      </c>
      <c r="R243" s="216">
        <f>Q243*H243</f>
        <v>1.2680800000000001</v>
      </c>
      <c r="S243" s="216">
        <v>0</v>
      </c>
      <c r="T243" s="21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8" t="s">
        <v>166</v>
      </c>
      <c r="AT243" s="218" t="s">
        <v>231</v>
      </c>
      <c r="AU243" s="218" t="s">
        <v>85</v>
      </c>
      <c r="AY243" s="18" t="s">
        <v>128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8" t="s">
        <v>83</v>
      </c>
      <c r="BK243" s="219">
        <f>ROUND(I243*H243,2)</f>
        <v>0</v>
      </c>
      <c r="BL243" s="18" t="s">
        <v>134</v>
      </c>
      <c r="BM243" s="218" t="s">
        <v>331</v>
      </c>
    </row>
    <row r="244" s="13" customFormat="1">
      <c r="A244" s="13"/>
      <c r="B244" s="220"/>
      <c r="C244" s="221"/>
      <c r="D244" s="222" t="s">
        <v>136</v>
      </c>
      <c r="E244" s="223" t="s">
        <v>19</v>
      </c>
      <c r="F244" s="224" t="s">
        <v>322</v>
      </c>
      <c r="G244" s="221"/>
      <c r="H244" s="225">
        <v>8.8000000000000007</v>
      </c>
      <c r="I244" s="226"/>
      <c r="J244" s="221"/>
      <c r="K244" s="221"/>
      <c r="L244" s="227"/>
      <c r="M244" s="228"/>
      <c r="N244" s="229"/>
      <c r="O244" s="229"/>
      <c r="P244" s="229"/>
      <c r="Q244" s="229"/>
      <c r="R244" s="229"/>
      <c r="S244" s="229"/>
      <c r="T244" s="23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1" t="s">
        <v>136</v>
      </c>
      <c r="AU244" s="231" t="s">
        <v>85</v>
      </c>
      <c r="AV244" s="13" t="s">
        <v>85</v>
      </c>
      <c r="AW244" s="13" t="s">
        <v>34</v>
      </c>
      <c r="AX244" s="13" t="s">
        <v>75</v>
      </c>
      <c r="AY244" s="231" t="s">
        <v>128</v>
      </c>
    </row>
    <row r="245" s="14" customFormat="1">
      <c r="A245" s="14"/>
      <c r="B245" s="232"/>
      <c r="C245" s="233"/>
      <c r="D245" s="222" t="s">
        <v>136</v>
      </c>
      <c r="E245" s="234" t="s">
        <v>19</v>
      </c>
      <c r="F245" s="235" t="s">
        <v>300</v>
      </c>
      <c r="G245" s="233"/>
      <c r="H245" s="234" t="s">
        <v>19</v>
      </c>
      <c r="I245" s="236"/>
      <c r="J245" s="233"/>
      <c r="K245" s="233"/>
      <c r="L245" s="237"/>
      <c r="M245" s="238"/>
      <c r="N245" s="239"/>
      <c r="O245" s="239"/>
      <c r="P245" s="239"/>
      <c r="Q245" s="239"/>
      <c r="R245" s="239"/>
      <c r="S245" s="239"/>
      <c r="T245" s="24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1" t="s">
        <v>136</v>
      </c>
      <c r="AU245" s="241" t="s">
        <v>85</v>
      </c>
      <c r="AV245" s="14" t="s">
        <v>83</v>
      </c>
      <c r="AW245" s="14" t="s">
        <v>34</v>
      </c>
      <c r="AX245" s="14" t="s">
        <v>75</v>
      </c>
      <c r="AY245" s="241" t="s">
        <v>128</v>
      </c>
    </row>
    <row r="246" s="15" customFormat="1">
      <c r="A246" s="15"/>
      <c r="B246" s="242"/>
      <c r="C246" s="243"/>
      <c r="D246" s="222" t="s">
        <v>136</v>
      </c>
      <c r="E246" s="244" t="s">
        <v>19</v>
      </c>
      <c r="F246" s="245" t="s">
        <v>139</v>
      </c>
      <c r="G246" s="243"/>
      <c r="H246" s="246">
        <v>8.8000000000000007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2" t="s">
        <v>136</v>
      </c>
      <c r="AU246" s="252" t="s">
        <v>85</v>
      </c>
      <c r="AV246" s="15" t="s">
        <v>134</v>
      </c>
      <c r="AW246" s="15" t="s">
        <v>34</v>
      </c>
      <c r="AX246" s="15" t="s">
        <v>83</v>
      </c>
      <c r="AY246" s="252" t="s">
        <v>128</v>
      </c>
    </row>
    <row r="247" s="13" customFormat="1">
      <c r="A247" s="13"/>
      <c r="B247" s="220"/>
      <c r="C247" s="221"/>
      <c r="D247" s="222" t="s">
        <v>136</v>
      </c>
      <c r="E247" s="221"/>
      <c r="F247" s="224" t="s">
        <v>332</v>
      </c>
      <c r="G247" s="221"/>
      <c r="H247" s="225">
        <v>9.6799999999999997</v>
      </c>
      <c r="I247" s="226"/>
      <c r="J247" s="221"/>
      <c r="K247" s="221"/>
      <c r="L247" s="227"/>
      <c r="M247" s="228"/>
      <c r="N247" s="229"/>
      <c r="O247" s="229"/>
      <c r="P247" s="229"/>
      <c r="Q247" s="229"/>
      <c r="R247" s="229"/>
      <c r="S247" s="229"/>
      <c r="T247" s="23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1" t="s">
        <v>136</v>
      </c>
      <c r="AU247" s="231" t="s">
        <v>85</v>
      </c>
      <c r="AV247" s="13" t="s">
        <v>85</v>
      </c>
      <c r="AW247" s="13" t="s">
        <v>4</v>
      </c>
      <c r="AX247" s="13" t="s">
        <v>83</v>
      </c>
      <c r="AY247" s="231" t="s">
        <v>128</v>
      </c>
    </row>
    <row r="248" s="2" customFormat="1" ht="76.35" customHeight="1">
      <c r="A248" s="39"/>
      <c r="B248" s="40"/>
      <c r="C248" s="206" t="s">
        <v>333</v>
      </c>
      <c r="D248" s="206" t="s">
        <v>130</v>
      </c>
      <c r="E248" s="207" t="s">
        <v>334</v>
      </c>
      <c r="F248" s="208" t="s">
        <v>335</v>
      </c>
      <c r="G248" s="209" t="s">
        <v>133</v>
      </c>
      <c r="H248" s="210">
        <v>1095.8</v>
      </c>
      <c r="I248" s="211"/>
      <c r="J248" s="212">
        <f>ROUND(I248*H248,2)</f>
        <v>0</v>
      </c>
      <c r="K248" s="213"/>
      <c r="L248" s="45"/>
      <c r="M248" s="214" t="s">
        <v>19</v>
      </c>
      <c r="N248" s="215" t="s">
        <v>46</v>
      </c>
      <c r="O248" s="85"/>
      <c r="P248" s="216">
        <f>O248*H248</f>
        <v>0</v>
      </c>
      <c r="Q248" s="216">
        <v>0.084250000000000005</v>
      </c>
      <c r="R248" s="216">
        <f>Q248*H248</f>
        <v>92.321150000000003</v>
      </c>
      <c r="S248" s="216">
        <v>0</v>
      </c>
      <c r="T248" s="21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8" t="s">
        <v>134</v>
      </c>
      <c r="AT248" s="218" t="s">
        <v>130</v>
      </c>
      <c r="AU248" s="218" t="s">
        <v>85</v>
      </c>
      <c r="AY248" s="18" t="s">
        <v>128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8" t="s">
        <v>83</v>
      </c>
      <c r="BK248" s="219">
        <f>ROUND(I248*H248,2)</f>
        <v>0</v>
      </c>
      <c r="BL248" s="18" t="s">
        <v>134</v>
      </c>
      <c r="BM248" s="218" t="s">
        <v>336</v>
      </c>
    </row>
    <row r="249" s="13" customFormat="1">
      <c r="A249" s="13"/>
      <c r="B249" s="220"/>
      <c r="C249" s="221"/>
      <c r="D249" s="222" t="s">
        <v>136</v>
      </c>
      <c r="E249" s="223" t="s">
        <v>19</v>
      </c>
      <c r="F249" s="224" t="s">
        <v>266</v>
      </c>
      <c r="G249" s="221"/>
      <c r="H249" s="225">
        <v>1000.3</v>
      </c>
      <c r="I249" s="226"/>
      <c r="J249" s="221"/>
      <c r="K249" s="221"/>
      <c r="L249" s="227"/>
      <c r="M249" s="228"/>
      <c r="N249" s="229"/>
      <c r="O249" s="229"/>
      <c r="P249" s="229"/>
      <c r="Q249" s="229"/>
      <c r="R249" s="229"/>
      <c r="S249" s="229"/>
      <c r="T249" s="23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1" t="s">
        <v>136</v>
      </c>
      <c r="AU249" s="231" t="s">
        <v>85</v>
      </c>
      <c r="AV249" s="13" t="s">
        <v>85</v>
      </c>
      <c r="AW249" s="13" t="s">
        <v>34</v>
      </c>
      <c r="AX249" s="13" t="s">
        <v>75</v>
      </c>
      <c r="AY249" s="231" t="s">
        <v>128</v>
      </c>
    </row>
    <row r="250" s="13" customFormat="1">
      <c r="A250" s="13"/>
      <c r="B250" s="220"/>
      <c r="C250" s="221"/>
      <c r="D250" s="222" t="s">
        <v>136</v>
      </c>
      <c r="E250" s="223" t="s">
        <v>19</v>
      </c>
      <c r="F250" s="224" t="s">
        <v>337</v>
      </c>
      <c r="G250" s="221"/>
      <c r="H250" s="225">
        <v>95.5</v>
      </c>
      <c r="I250" s="226"/>
      <c r="J250" s="221"/>
      <c r="K250" s="221"/>
      <c r="L250" s="227"/>
      <c r="M250" s="228"/>
      <c r="N250" s="229"/>
      <c r="O250" s="229"/>
      <c r="P250" s="229"/>
      <c r="Q250" s="229"/>
      <c r="R250" s="229"/>
      <c r="S250" s="229"/>
      <c r="T250" s="23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1" t="s">
        <v>136</v>
      </c>
      <c r="AU250" s="231" t="s">
        <v>85</v>
      </c>
      <c r="AV250" s="13" t="s">
        <v>85</v>
      </c>
      <c r="AW250" s="13" t="s">
        <v>34</v>
      </c>
      <c r="AX250" s="13" t="s">
        <v>75</v>
      </c>
      <c r="AY250" s="231" t="s">
        <v>128</v>
      </c>
    </row>
    <row r="251" s="15" customFormat="1">
      <c r="A251" s="15"/>
      <c r="B251" s="242"/>
      <c r="C251" s="243"/>
      <c r="D251" s="222" t="s">
        <v>136</v>
      </c>
      <c r="E251" s="244" t="s">
        <v>19</v>
      </c>
      <c r="F251" s="245" t="s">
        <v>139</v>
      </c>
      <c r="G251" s="243"/>
      <c r="H251" s="246">
        <v>1095.8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2" t="s">
        <v>136</v>
      </c>
      <c r="AU251" s="252" t="s">
        <v>85</v>
      </c>
      <c r="AV251" s="15" t="s">
        <v>134</v>
      </c>
      <c r="AW251" s="15" t="s">
        <v>34</v>
      </c>
      <c r="AX251" s="15" t="s">
        <v>83</v>
      </c>
      <c r="AY251" s="252" t="s">
        <v>128</v>
      </c>
    </row>
    <row r="252" s="2" customFormat="1" ht="14.4" customHeight="1">
      <c r="A252" s="39"/>
      <c r="B252" s="40"/>
      <c r="C252" s="253" t="s">
        <v>338</v>
      </c>
      <c r="D252" s="253" t="s">
        <v>231</v>
      </c>
      <c r="E252" s="254" t="s">
        <v>324</v>
      </c>
      <c r="F252" s="255" t="s">
        <v>325</v>
      </c>
      <c r="G252" s="256" t="s">
        <v>133</v>
      </c>
      <c r="H252" s="257">
        <v>1100.3299999999999</v>
      </c>
      <c r="I252" s="258"/>
      <c r="J252" s="259">
        <f>ROUND(I252*H252,2)</f>
        <v>0</v>
      </c>
      <c r="K252" s="260"/>
      <c r="L252" s="261"/>
      <c r="M252" s="262" t="s">
        <v>19</v>
      </c>
      <c r="N252" s="263" t="s">
        <v>46</v>
      </c>
      <c r="O252" s="85"/>
      <c r="P252" s="216">
        <f>O252*H252</f>
        <v>0</v>
      </c>
      <c r="Q252" s="216">
        <v>0.13100000000000001</v>
      </c>
      <c r="R252" s="216">
        <f>Q252*H252</f>
        <v>144.14322999999999</v>
      </c>
      <c r="S252" s="216">
        <v>0</v>
      </c>
      <c r="T252" s="21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8" t="s">
        <v>166</v>
      </c>
      <c r="AT252" s="218" t="s">
        <v>231</v>
      </c>
      <c r="AU252" s="218" t="s">
        <v>85</v>
      </c>
      <c r="AY252" s="18" t="s">
        <v>128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8" t="s">
        <v>83</v>
      </c>
      <c r="BK252" s="219">
        <f>ROUND(I252*H252,2)</f>
        <v>0</v>
      </c>
      <c r="BL252" s="18" t="s">
        <v>134</v>
      </c>
      <c r="BM252" s="218" t="s">
        <v>339</v>
      </c>
    </row>
    <row r="253" s="13" customFormat="1">
      <c r="A253" s="13"/>
      <c r="B253" s="220"/>
      <c r="C253" s="221"/>
      <c r="D253" s="222" t="s">
        <v>136</v>
      </c>
      <c r="E253" s="221"/>
      <c r="F253" s="224" t="s">
        <v>340</v>
      </c>
      <c r="G253" s="221"/>
      <c r="H253" s="225">
        <v>1100.3299999999999</v>
      </c>
      <c r="I253" s="226"/>
      <c r="J253" s="221"/>
      <c r="K253" s="221"/>
      <c r="L253" s="227"/>
      <c r="M253" s="228"/>
      <c r="N253" s="229"/>
      <c r="O253" s="229"/>
      <c r="P253" s="229"/>
      <c r="Q253" s="229"/>
      <c r="R253" s="229"/>
      <c r="S253" s="229"/>
      <c r="T253" s="23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1" t="s">
        <v>136</v>
      </c>
      <c r="AU253" s="231" t="s">
        <v>85</v>
      </c>
      <c r="AV253" s="13" t="s">
        <v>85</v>
      </c>
      <c r="AW253" s="13" t="s">
        <v>4</v>
      </c>
      <c r="AX253" s="13" t="s">
        <v>83</v>
      </c>
      <c r="AY253" s="231" t="s">
        <v>128</v>
      </c>
    </row>
    <row r="254" s="2" customFormat="1" ht="24.15" customHeight="1">
      <c r="A254" s="39"/>
      <c r="B254" s="40"/>
      <c r="C254" s="253" t="s">
        <v>341</v>
      </c>
      <c r="D254" s="253" t="s">
        <v>231</v>
      </c>
      <c r="E254" s="254" t="s">
        <v>329</v>
      </c>
      <c r="F254" s="255" t="s">
        <v>330</v>
      </c>
      <c r="G254" s="256" t="s">
        <v>133</v>
      </c>
      <c r="H254" s="257">
        <v>105.05</v>
      </c>
      <c r="I254" s="258"/>
      <c r="J254" s="259">
        <f>ROUND(I254*H254,2)</f>
        <v>0</v>
      </c>
      <c r="K254" s="260"/>
      <c r="L254" s="261"/>
      <c r="M254" s="262" t="s">
        <v>19</v>
      </c>
      <c r="N254" s="263" t="s">
        <v>46</v>
      </c>
      <c r="O254" s="85"/>
      <c r="P254" s="216">
        <f>O254*H254</f>
        <v>0</v>
      </c>
      <c r="Q254" s="216">
        <v>0.13100000000000001</v>
      </c>
      <c r="R254" s="216">
        <f>Q254*H254</f>
        <v>13.76155</v>
      </c>
      <c r="S254" s="216">
        <v>0</v>
      </c>
      <c r="T254" s="21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8" t="s">
        <v>166</v>
      </c>
      <c r="AT254" s="218" t="s">
        <v>231</v>
      </c>
      <c r="AU254" s="218" t="s">
        <v>85</v>
      </c>
      <c r="AY254" s="18" t="s">
        <v>128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8" t="s">
        <v>83</v>
      </c>
      <c r="BK254" s="219">
        <f>ROUND(I254*H254,2)</f>
        <v>0</v>
      </c>
      <c r="BL254" s="18" t="s">
        <v>134</v>
      </c>
      <c r="BM254" s="218" t="s">
        <v>342</v>
      </c>
    </row>
    <row r="255" s="13" customFormat="1">
      <c r="A255" s="13"/>
      <c r="B255" s="220"/>
      <c r="C255" s="221"/>
      <c r="D255" s="222" t="s">
        <v>136</v>
      </c>
      <c r="E255" s="221"/>
      <c r="F255" s="224" t="s">
        <v>343</v>
      </c>
      <c r="G255" s="221"/>
      <c r="H255" s="225">
        <v>105.05</v>
      </c>
      <c r="I255" s="226"/>
      <c r="J255" s="221"/>
      <c r="K255" s="221"/>
      <c r="L255" s="227"/>
      <c r="M255" s="228"/>
      <c r="N255" s="229"/>
      <c r="O255" s="229"/>
      <c r="P255" s="229"/>
      <c r="Q255" s="229"/>
      <c r="R255" s="229"/>
      <c r="S255" s="229"/>
      <c r="T255" s="23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1" t="s">
        <v>136</v>
      </c>
      <c r="AU255" s="231" t="s">
        <v>85</v>
      </c>
      <c r="AV255" s="13" t="s">
        <v>85</v>
      </c>
      <c r="AW255" s="13" t="s">
        <v>4</v>
      </c>
      <c r="AX255" s="13" t="s">
        <v>83</v>
      </c>
      <c r="AY255" s="231" t="s">
        <v>128</v>
      </c>
    </row>
    <row r="256" s="2" customFormat="1" ht="24.15" customHeight="1">
      <c r="A256" s="39"/>
      <c r="B256" s="40"/>
      <c r="C256" s="206" t="s">
        <v>344</v>
      </c>
      <c r="D256" s="206" t="s">
        <v>130</v>
      </c>
      <c r="E256" s="207" t="s">
        <v>345</v>
      </c>
      <c r="F256" s="208" t="s">
        <v>346</v>
      </c>
      <c r="G256" s="209" t="s">
        <v>347</v>
      </c>
      <c r="H256" s="210">
        <v>848</v>
      </c>
      <c r="I256" s="211"/>
      <c r="J256" s="212">
        <f>ROUND(I256*H256,2)</f>
        <v>0</v>
      </c>
      <c r="K256" s="213"/>
      <c r="L256" s="45"/>
      <c r="M256" s="214" t="s">
        <v>19</v>
      </c>
      <c r="N256" s="215" t="s">
        <v>46</v>
      </c>
      <c r="O256" s="85"/>
      <c r="P256" s="216">
        <f>O256*H256</f>
        <v>0</v>
      </c>
      <c r="Q256" s="216">
        <v>0.0035999999999999999</v>
      </c>
      <c r="R256" s="216">
        <f>Q256*H256</f>
        <v>3.0528</v>
      </c>
      <c r="S256" s="216">
        <v>0</v>
      </c>
      <c r="T256" s="21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8" t="s">
        <v>134</v>
      </c>
      <c r="AT256" s="218" t="s">
        <v>130</v>
      </c>
      <c r="AU256" s="218" t="s">
        <v>85</v>
      </c>
      <c r="AY256" s="18" t="s">
        <v>128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8" t="s">
        <v>83</v>
      </c>
      <c r="BK256" s="219">
        <f>ROUND(I256*H256,2)</f>
        <v>0</v>
      </c>
      <c r="BL256" s="18" t="s">
        <v>134</v>
      </c>
      <c r="BM256" s="218" t="s">
        <v>348</v>
      </c>
    </row>
    <row r="257" s="13" customFormat="1">
      <c r="A257" s="13"/>
      <c r="B257" s="220"/>
      <c r="C257" s="221"/>
      <c r="D257" s="222" t="s">
        <v>136</v>
      </c>
      <c r="E257" s="223" t="s">
        <v>19</v>
      </c>
      <c r="F257" s="224" t="s">
        <v>349</v>
      </c>
      <c r="G257" s="221"/>
      <c r="H257" s="225">
        <v>756</v>
      </c>
      <c r="I257" s="226"/>
      <c r="J257" s="221"/>
      <c r="K257" s="221"/>
      <c r="L257" s="227"/>
      <c r="M257" s="228"/>
      <c r="N257" s="229"/>
      <c r="O257" s="229"/>
      <c r="P257" s="229"/>
      <c r="Q257" s="229"/>
      <c r="R257" s="229"/>
      <c r="S257" s="229"/>
      <c r="T257" s="23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1" t="s">
        <v>136</v>
      </c>
      <c r="AU257" s="231" t="s">
        <v>85</v>
      </c>
      <c r="AV257" s="13" t="s">
        <v>85</v>
      </c>
      <c r="AW257" s="13" t="s">
        <v>34</v>
      </c>
      <c r="AX257" s="13" t="s">
        <v>75</v>
      </c>
      <c r="AY257" s="231" t="s">
        <v>128</v>
      </c>
    </row>
    <row r="258" s="13" customFormat="1">
      <c r="A258" s="13"/>
      <c r="B258" s="220"/>
      <c r="C258" s="221"/>
      <c r="D258" s="222" t="s">
        <v>136</v>
      </c>
      <c r="E258" s="223" t="s">
        <v>19</v>
      </c>
      <c r="F258" s="224" t="s">
        <v>350</v>
      </c>
      <c r="G258" s="221"/>
      <c r="H258" s="225">
        <v>19</v>
      </c>
      <c r="I258" s="226"/>
      <c r="J258" s="221"/>
      <c r="K258" s="221"/>
      <c r="L258" s="227"/>
      <c r="M258" s="228"/>
      <c r="N258" s="229"/>
      <c r="O258" s="229"/>
      <c r="P258" s="229"/>
      <c r="Q258" s="229"/>
      <c r="R258" s="229"/>
      <c r="S258" s="229"/>
      <c r="T258" s="23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1" t="s">
        <v>136</v>
      </c>
      <c r="AU258" s="231" t="s">
        <v>85</v>
      </c>
      <c r="AV258" s="13" t="s">
        <v>85</v>
      </c>
      <c r="AW258" s="13" t="s">
        <v>34</v>
      </c>
      <c r="AX258" s="13" t="s">
        <v>75</v>
      </c>
      <c r="AY258" s="231" t="s">
        <v>128</v>
      </c>
    </row>
    <row r="259" s="13" customFormat="1">
      <c r="A259" s="13"/>
      <c r="B259" s="220"/>
      <c r="C259" s="221"/>
      <c r="D259" s="222" t="s">
        <v>136</v>
      </c>
      <c r="E259" s="223" t="s">
        <v>19</v>
      </c>
      <c r="F259" s="224" t="s">
        <v>351</v>
      </c>
      <c r="G259" s="221"/>
      <c r="H259" s="225">
        <v>73</v>
      </c>
      <c r="I259" s="226"/>
      <c r="J259" s="221"/>
      <c r="K259" s="221"/>
      <c r="L259" s="227"/>
      <c r="M259" s="228"/>
      <c r="N259" s="229"/>
      <c r="O259" s="229"/>
      <c r="P259" s="229"/>
      <c r="Q259" s="229"/>
      <c r="R259" s="229"/>
      <c r="S259" s="229"/>
      <c r="T259" s="23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1" t="s">
        <v>136</v>
      </c>
      <c r="AU259" s="231" t="s">
        <v>85</v>
      </c>
      <c r="AV259" s="13" t="s">
        <v>85</v>
      </c>
      <c r="AW259" s="13" t="s">
        <v>34</v>
      </c>
      <c r="AX259" s="13" t="s">
        <v>75</v>
      </c>
      <c r="AY259" s="231" t="s">
        <v>128</v>
      </c>
    </row>
    <row r="260" s="15" customFormat="1">
      <c r="A260" s="15"/>
      <c r="B260" s="242"/>
      <c r="C260" s="243"/>
      <c r="D260" s="222" t="s">
        <v>136</v>
      </c>
      <c r="E260" s="244" t="s">
        <v>19</v>
      </c>
      <c r="F260" s="245" t="s">
        <v>139</v>
      </c>
      <c r="G260" s="243"/>
      <c r="H260" s="246">
        <v>848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2" t="s">
        <v>136</v>
      </c>
      <c r="AU260" s="252" t="s">
        <v>85</v>
      </c>
      <c r="AV260" s="15" t="s">
        <v>134</v>
      </c>
      <c r="AW260" s="15" t="s">
        <v>34</v>
      </c>
      <c r="AX260" s="15" t="s">
        <v>83</v>
      </c>
      <c r="AY260" s="252" t="s">
        <v>128</v>
      </c>
    </row>
    <row r="261" s="12" customFormat="1" ht="22.8" customHeight="1">
      <c r="A261" s="12"/>
      <c r="B261" s="190"/>
      <c r="C261" s="191"/>
      <c r="D261" s="192" t="s">
        <v>74</v>
      </c>
      <c r="E261" s="204" t="s">
        <v>166</v>
      </c>
      <c r="F261" s="204" t="s">
        <v>352</v>
      </c>
      <c r="G261" s="191"/>
      <c r="H261" s="191"/>
      <c r="I261" s="194"/>
      <c r="J261" s="205">
        <f>BK261</f>
        <v>0</v>
      </c>
      <c r="K261" s="191"/>
      <c r="L261" s="196"/>
      <c r="M261" s="197"/>
      <c r="N261" s="198"/>
      <c r="O261" s="198"/>
      <c r="P261" s="199">
        <f>SUM(P262:P272)</f>
        <v>0</v>
      </c>
      <c r="Q261" s="198"/>
      <c r="R261" s="199">
        <f>SUM(R262:R272)</f>
        <v>5.2550400000000002</v>
      </c>
      <c r="S261" s="198"/>
      <c r="T261" s="200">
        <f>SUM(T262:T272)</f>
        <v>8.8704000000000001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1" t="s">
        <v>83</v>
      </c>
      <c r="AT261" s="202" t="s">
        <v>74</v>
      </c>
      <c r="AU261" s="202" t="s">
        <v>83</v>
      </c>
      <c r="AY261" s="201" t="s">
        <v>128</v>
      </c>
      <c r="BK261" s="203">
        <f>SUM(BK262:BK272)</f>
        <v>0</v>
      </c>
    </row>
    <row r="262" s="2" customFormat="1" ht="24.15" customHeight="1">
      <c r="A262" s="39"/>
      <c r="B262" s="40"/>
      <c r="C262" s="206" t="s">
        <v>353</v>
      </c>
      <c r="D262" s="206" t="s">
        <v>130</v>
      </c>
      <c r="E262" s="207" t="s">
        <v>354</v>
      </c>
      <c r="F262" s="208" t="s">
        <v>355</v>
      </c>
      <c r="G262" s="209" t="s">
        <v>177</v>
      </c>
      <c r="H262" s="210">
        <v>5.04</v>
      </c>
      <c r="I262" s="211"/>
      <c r="J262" s="212">
        <f>ROUND(I262*H262,2)</f>
        <v>0</v>
      </c>
      <c r="K262" s="213"/>
      <c r="L262" s="45"/>
      <c r="M262" s="214" t="s">
        <v>19</v>
      </c>
      <c r="N262" s="215" t="s">
        <v>46</v>
      </c>
      <c r="O262" s="85"/>
      <c r="P262" s="216">
        <f>O262*H262</f>
        <v>0</v>
      </c>
      <c r="Q262" s="216">
        <v>0</v>
      </c>
      <c r="R262" s="216">
        <f>Q262*H262</f>
        <v>0</v>
      </c>
      <c r="S262" s="216">
        <v>1.76</v>
      </c>
      <c r="T262" s="217">
        <f>S262*H262</f>
        <v>8.8704000000000001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8" t="s">
        <v>134</v>
      </c>
      <c r="AT262" s="218" t="s">
        <v>130</v>
      </c>
      <c r="AU262" s="218" t="s">
        <v>85</v>
      </c>
      <c r="AY262" s="18" t="s">
        <v>128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8" t="s">
        <v>83</v>
      </c>
      <c r="BK262" s="219">
        <f>ROUND(I262*H262,2)</f>
        <v>0</v>
      </c>
      <c r="BL262" s="18" t="s">
        <v>134</v>
      </c>
      <c r="BM262" s="218" t="s">
        <v>356</v>
      </c>
    </row>
    <row r="263" s="13" customFormat="1">
      <c r="A263" s="13"/>
      <c r="B263" s="220"/>
      <c r="C263" s="221"/>
      <c r="D263" s="222" t="s">
        <v>136</v>
      </c>
      <c r="E263" s="223" t="s">
        <v>19</v>
      </c>
      <c r="F263" s="224" t="s">
        <v>357</v>
      </c>
      <c r="G263" s="221"/>
      <c r="H263" s="225">
        <v>5.04</v>
      </c>
      <c r="I263" s="226"/>
      <c r="J263" s="221"/>
      <c r="K263" s="221"/>
      <c r="L263" s="227"/>
      <c r="M263" s="228"/>
      <c r="N263" s="229"/>
      <c r="O263" s="229"/>
      <c r="P263" s="229"/>
      <c r="Q263" s="229"/>
      <c r="R263" s="229"/>
      <c r="S263" s="229"/>
      <c r="T263" s="23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1" t="s">
        <v>136</v>
      </c>
      <c r="AU263" s="231" t="s">
        <v>85</v>
      </c>
      <c r="AV263" s="13" t="s">
        <v>85</v>
      </c>
      <c r="AW263" s="13" t="s">
        <v>34</v>
      </c>
      <c r="AX263" s="13" t="s">
        <v>75</v>
      </c>
      <c r="AY263" s="231" t="s">
        <v>128</v>
      </c>
    </row>
    <row r="264" s="14" customFormat="1">
      <c r="A264" s="14"/>
      <c r="B264" s="232"/>
      <c r="C264" s="233"/>
      <c r="D264" s="222" t="s">
        <v>136</v>
      </c>
      <c r="E264" s="234" t="s">
        <v>19</v>
      </c>
      <c r="F264" s="235" t="s">
        <v>358</v>
      </c>
      <c r="G264" s="233"/>
      <c r="H264" s="234" t="s">
        <v>19</v>
      </c>
      <c r="I264" s="236"/>
      <c r="J264" s="233"/>
      <c r="K264" s="233"/>
      <c r="L264" s="237"/>
      <c r="M264" s="238"/>
      <c r="N264" s="239"/>
      <c r="O264" s="239"/>
      <c r="P264" s="239"/>
      <c r="Q264" s="239"/>
      <c r="R264" s="239"/>
      <c r="S264" s="239"/>
      <c r="T264" s="24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1" t="s">
        <v>136</v>
      </c>
      <c r="AU264" s="241" t="s">
        <v>85</v>
      </c>
      <c r="AV264" s="14" t="s">
        <v>83</v>
      </c>
      <c r="AW264" s="14" t="s">
        <v>34</v>
      </c>
      <c r="AX264" s="14" t="s">
        <v>75</v>
      </c>
      <c r="AY264" s="241" t="s">
        <v>128</v>
      </c>
    </row>
    <row r="265" s="15" customFormat="1">
      <c r="A265" s="15"/>
      <c r="B265" s="242"/>
      <c r="C265" s="243"/>
      <c r="D265" s="222" t="s">
        <v>136</v>
      </c>
      <c r="E265" s="244" t="s">
        <v>19</v>
      </c>
      <c r="F265" s="245" t="s">
        <v>139</v>
      </c>
      <c r="G265" s="243"/>
      <c r="H265" s="246">
        <v>5.04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2" t="s">
        <v>136</v>
      </c>
      <c r="AU265" s="252" t="s">
        <v>85</v>
      </c>
      <c r="AV265" s="15" t="s">
        <v>134</v>
      </c>
      <c r="AW265" s="15" t="s">
        <v>34</v>
      </c>
      <c r="AX265" s="15" t="s">
        <v>83</v>
      </c>
      <c r="AY265" s="252" t="s">
        <v>128</v>
      </c>
    </row>
    <row r="266" s="2" customFormat="1" ht="24.15" customHeight="1">
      <c r="A266" s="39"/>
      <c r="B266" s="40"/>
      <c r="C266" s="206" t="s">
        <v>359</v>
      </c>
      <c r="D266" s="206" t="s">
        <v>130</v>
      </c>
      <c r="E266" s="207" t="s">
        <v>360</v>
      </c>
      <c r="F266" s="208" t="s">
        <v>361</v>
      </c>
      <c r="G266" s="209" t="s">
        <v>362</v>
      </c>
      <c r="H266" s="210">
        <v>6</v>
      </c>
      <c r="I266" s="211"/>
      <c r="J266" s="212">
        <f>ROUND(I266*H266,2)</f>
        <v>0</v>
      </c>
      <c r="K266" s="213"/>
      <c r="L266" s="45"/>
      <c r="M266" s="214" t="s">
        <v>19</v>
      </c>
      <c r="N266" s="215" t="s">
        <v>46</v>
      </c>
      <c r="O266" s="85"/>
      <c r="P266" s="216">
        <f>O266*H266</f>
        <v>0</v>
      </c>
      <c r="Q266" s="216">
        <v>0.34089999999999998</v>
      </c>
      <c r="R266" s="216">
        <f>Q266*H266</f>
        <v>2.0453999999999999</v>
      </c>
      <c r="S266" s="216">
        <v>0</v>
      </c>
      <c r="T266" s="21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8" t="s">
        <v>134</v>
      </c>
      <c r="AT266" s="218" t="s">
        <v>130</v>
      </c>
      <c r="AU266" s="218" t="s">
        <v>85</v>
      </c>
      <c r="AY266" s="18" t="s">
        <v>128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8" t="s">
        <v>83</v>
      </c>
      <c r="BK266" s="219">
        <f>ROUND(I266*H266,2)</f>
        <v>0</v>
      </c>
      <c r="BL266" s="18" t="s">
        <v>134</v>
      </c>
      <c r="BM266" s="218" t="s">
        <v>363</v>
      </c>
    </row>
    <row r="267" s="2" customFormat="1" ht="24.15" customHeight="1">
      <c r="A267" s="39"/>
      <c r="B267" s="40"/>
      <c r="C267" s="253" t="s">
        <v>364</v>
      </c>
      <c r="D267" s="253" t="s">
        <v>231</v>
      </c>
      <c r="E267" s="254" t="s">
        <v>365</v>
      </c>
      <c r="F267" s="255" t="s">
        <v>366</v>
      </c>
      <c r="G267" s="256" t="s">
        <v>362</v>
      </c>
      <c r="H267" s="257">
        <v>6</v>
      </c>
      <c r="I267" s="258"/>
      <c r="J267" s="259">
        <f>ROUND(I267*H267,2)</f>
        <v>0</v>
      </c>
      <c r="K267" s="260"/>
      <c r="L267" s="261"/>
      <c r="M267" s="262" t="s">
        <v>19</v>
      </c>
      <c r="N267" s="263" t="s">
        <v>46</v>
      </c>
      <c r="O267" s="85"/>
      <c r="P267" s="216">
        <f>O267*H267</f>
        <v>0</v>
      </c>
      <c r="Q267" s="216">
        <v>0.071999999999999995</v>
      </c>
      <c r="R267" s="216">
        <f>Q267*H267</f>
        <v>0.43199999999999994</v>
      </c>
      <c r="S267" s="216">
        <v>0</v>
      </c>
      <c r="T267" s="21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8" t="s">
        <v>166</v>
      </c>
      <c r="AT267" s="218" t="s">
        <v>231</v>
      </c>
      <c r="AU267" s="218" t="s">
        <v>85</v>
      </c>
      <c r="AY267" s="18" t="s">
        <v>128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8" t="s">
        <v>83</v>
      </c>
      <c r="BK267" s="219">
        <f>ROUND(I267*H267,2)</f>
        <v>0</v>
      </c>
      <c r="BL267" s="18" t="s">
        <v>134</v>
      </c>
      <c r="BM267" s="218" t="s">
        <v>367</v>
      </c>
    </row>
    <row r="268" s="2" customFormat="1" ht="24.15" customHeight="1">
      <c r="A268" s="39"/>
      <c r="B268" s="40"/>
      <c r="C268" s="253" t="s">
        <v>368</v>
      </c>
      <c r="D268" s="253" t="s">
        <v>231</v>
      </c>
      <c r="E268" s="254" t="s">
        <v>369</v>
      </c>
      <c r="F268" s="255" t="s">
        <v>370</v>
      </c>
      <c r="G268" s="256" t="s">
        <v>362</v>
      </c>
      <c r="H268" s="257">
        <v>6</v>
      </c>
      <c r="I268" s="258"/>
      <c r="J268" s="259">
        <f>ROUND(I268*H268,2)</f>
        <v>0</v>
      </c>
      <c r="K268" s="260"/>
      <c r="L268" s="261"/>
      <c r="M268" s="262" t="s">
        <v>19</v>
      </c>
      <c r="N268" s="263" t="s">
        <v>46</v>
      </c>
      <c r="O268" s="85"/>
      <c r="P268" s="216">
        <f>O268*H268</f>
        <v>0</v>
      </c>
      <c r="Q268" s="216">
        <v>0.080000000000000002</v>
      </c>
      <c r="R268" s="216">
        <f>Q268*H268</f>
        <v>0.47999999999999998</v>
      </c>
      <c r="S268" s="216">
        <v>0</v>
      </c>
      <c r="T268" s="21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8" t="s">
        <v>166</v>
      </c>
      <c r="AT268" s="218" t="s">
        <v>231</v>
      </c>
      <c r="AU268" s="218" t="s">
        <v>85</v>
      </c>
      <c r="AY268" s="18" t="s">
        <v>128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8" t="s">
        <v>83</v>
      </c>
      <c r="BK268" s="219">
        <f>ROUND(I268*H268,2)</f>
        <v>0</v>
      </c>
      <c r="BL268" s="18" t="s">
        <v>134</v>
      </c>
      <c r="BM268" s="218" t="s">
        <v>371</v>
      </c>
    </row>
    <row r="269" s="2" customFormat="1" ht="14.4" customHeight="1">
      <c r="A269" s="39"/>
      <c r="B269" s="40"/>
      <c r="C269" s="253" t="s">
        <v>372</v>
      </c>
      <c r="D269" s="253" t="s">
        <v>231</v>
      </c>
      <c r="E269" s="254" t="s">
        <v>373</v>
      </c>
      <c r="F269" s="255" t="s">
        <v>374</v>
      </c>
      <c r="G269" s="256" t="s">
        <v>362</v>
      </c>
      <c r="H269" s="257">
        <v>6</v>
      </c>
      <c r="I269" s="258"/>
      <c r="J269" s="259">
        <f>ROUND(I269*H269,2)</f>
        <v>0</v>
      </c>
      <c r="K269" s="260"/>
      <c r="L269" s="261"/>
      <c r="M269" s="262" t="s">
        <v>19</v>
      </c>
      <c r="N269" s="263" t="s">
        <v>46</v>
      </c>
      <c r="O269" s="85"/>
      <c r="P269" s="216">
        <f>O269*H269</f>
        <v>0</v>
      </c>
      <c r="Q269" s="216">
        <v>0.111</v>
      </c>
      <c r="R269" s="216">
        <f>Q269*H269</f>
        <v>0.66600000000000004</v>
      </c>
      <c r="S269" s="216">
        <v>0</v>
      </c>
      <c r="T269" s="21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8" t="s">
        <v>166</v>
      </c>
      <c r="AT269" s="218" t="s">
        <v>231</v>
      </c>
      <c r="AU269" s="218" t="s">
        <v>85</v>
      </c>
      <c r="AY269" s="18" t="s">
        <v>128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8" t="s">
        <v>83</v>
      </c>
      <c r="BK269" s="219">
        <f>ROUND(I269*H269,2)</f>
        <v>0</v>
      </c>
      <c r="BL269" s="18" t="s">
        <v>134</v>
      </c>
      <c r="BM269" s="218" t="s">
        <v>375</v>
      </c>
    </row>
    <row r="270" s="2" customFormat="1" ht="24.15" customHeight="1">
      <c r="A270" s="39"/>
      <c r="B270" s="40"/>
      <c r="C270" s="206" t="s">
        <v>376</v>
      </c>
      <c r="D270" s="206" t="s">
        <v>130</v>
      </c>
      <c r="E270" s="207" t="s">
        <v>377</v>
      </c>
      <c r="F270" s="208" t="s">
        <v>378</v>
      </c>
      <c r="G270" s="209" t="s">
        <v>362</v>
      </c>
      <c r="H270" s="210">
        <v>6</v>
      </c>
      <c r="I270" s="211"/>
      <c r="J270" s="212">
        <f>ROUND(I270*H270,2)</f>
        <v>0</v>
      </c>
      <c r="K270" s="213"/>
      <c r="L270" s="45"/>
      <c r="M270" s="214" t="s">
        <v>19</v>
      </c>
      <c r="N270" s="215" t="s">
        <v>46</v>
      </c>
      <c r="O270" s="85"/>
      <c r="P270" s="216">
        <f>O270*H270</f>
        <v>0</v>
      </c>
      <c r="Q270" s="216">
        <v>0.21734000000000001</v>
      </c>
      <c r="R270" s="216">
        <f>Q270*H270</f>
        <v>1.3040400000000001</v>
      </c>
      <c r="S270" s="216">
        <v>0</v>
      </c>
      <c r="T270" s="21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8" t="s">
        <v>134</v>
      </c>
      <c r="AT270" s="218" t="s">
        <v>130</v>
      </c>
      <c r="AU270" s="218" t="s">
        <v>85</v>
      </c>
      <c r="AY270" s="18" t="s">
        <v>128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8" t="s">
        <v>83</v>
      </c>
      <c r="BK270" s="219">
        <f>ROUND(I270*H270,2)</f>
        <v>0</v>
      </c>
      <c r="BL270" s="18" t="s">
        <v>134</v>
      </c>
      <c r="BM270" s="218" t="s">
        <v>379</v>
      </c>
    </row>
    <row r="271" s="2" customFormat="1" ht="24.15" customHeight="1">
      <c r="A271" s="39"/>
      <c r="B271" s="40"/>
      <c r="C271" s="253" t="s">
        <v>380</v>
      </c>
      <c r="D271" s="253" t="s">
        <v>231</v>
      </c>
      <c r="E271" s="254" t="s">
        <v>381</v>
      </c>
      <c r="F271" s="255" t="s">
        <v>382</v>
      </c>
      <c r="G271" s="256" t="s">
        <v>362</v>
      </c>
      <c r="H271" s="257">
        <v>6</v>
      </c>
      <c r="I271" s="258"/>
      <c r="J271" s="259">
        <f>ROUND(I271*H271,2)</f>
        <v>0</v>
      </c>
      <c r="K271" s="260"/>
      <c r="L271" s="261"/>
      <c r="M271" s="262" t="s">
        <v>19</v>
      </c>
      <c r="N271" s="263" t="s">
        <v>46</v>
      </c>
      <c r="O271" s="85"/>
      <c r="P271" s="216">
        <f>O271*H271</f>
        <v>0</v>
      </c>
      <c r="Q271" s="216">
        <v>0.0040000000000000001</v>
      </c>
      <c r="R271" s="216">
        <f>Q271*H271</f>
        <v>0.024</v>
      </c>
      <c r="S271" s="216">
        <v>0</v>
      </c>
      <c r="T271" s="21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8" t="s">
        <v>166</v>
      </c>
      <c r="AT271" s="218" t="s">
        <v>231</v>
      </c>
      <c r="AU271" s="218" t="s">
        <v>85</v>
      </c>
      <c r="AY271" s="18" t="s">
        <v>128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8" t="s">
        <v>83</v>
      </c>
      <c r="BK271" s="219">
        <f>ROUND(I271*H271,2)</f>
        <v>0</v>
      </c>
      <c r="BL271" s="18" t="s">
        <v>134</v>
      </c>
      <c r="BM271" s="218" t="s">
        <v>383</v>
      </c>
    </row>
    <row r="272" s="2" customFormat="1" ht="14.4" customHeight="1">
      <c r="A272" s="39"/>
      <c r="B272" s="40"/>
      <c r="C272" s="253" t="s">
        <v>384</v>
      </c>
      <c r="D272" s="253" t="s">
        <v>231</v>
      </c>
      <c r="E272" s="254" t="s">
        <v>385</v>
      </c>
      <c r="F272" s="255" t="s">
        <v>386</v>
      </c>
      <c r="G272" s="256" t="s">
        <v>362</v>
      </c>
      <c r="H272" s="257">
        <v>6</v>
      </c>
      <c r="I272" s="258"/>
      <c r="J272" s="259">
        <f>ROUND(I272*H272,2)</f>
        <v>0</v>
      </c>
      <c r="K272" s="260"/>
      <c r="L272" s="261"/>
      <c r="M272" s="262" t="s">
        <v>19</v>
      </c>
      <c r="N272" s="263" t="s">
        <v>46</v>
      </c>
      <c r="O272" s="85"/>
      <c r="P272" s="216">
        <f>O272*H272</f>
        <v>0</v>
      </c>
      <c r="Q272" s="216">
        <v>0.050599999999999999</v>
      </c>
      <c r="R272" s="216">
        <f>Q272*H272</f>
        <v>0.30359999999999998</v>
      </c>
      <c r="S272" s="216">
        <v>0</v>
      </c>
      <c r="T272" s="21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8" t="s">
        <v>166</v>
      </c>
      <c r="AT272" s="218" t="s">
        <v>231</v>
      </c>
      <c r="AU272" s="218" t="s">
        <v>85</v>
      </c>
      <c r="AY272" s="18" t="s">
        <v>128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8" t="s">
        <v>83</v>
      </c>
      <c r="BK272" s="219">
        <f>ROUND(I272*H272,2)</f>
        <v>0</v>
      </c>
      <c r="BL272" s="18" t="s">
        <v>134</v>
      </c>
      <c r="BM272" s="218" t="s">
        <v>387</v>
      </c>
    </row>
    <row r="273" s="12" customFormat="1" ht="22.8" customHeight="1">
      <c r="A273" s="12"/>
      <c r="B273" s="190"/>
      <c r="C273" s="191"/>
      <c r="D273" s="192" t="s">
        <v>74</v>
      </c>
      <c r="E273" s="204" t="s">
        <v>174</v>
      </c>
      <c r="F273" s="204" t="s">
        <v>388</v>
      </c>
      <c r="G273" s="191"/>
      <c r="H273" s="191"/>
      <c r="I273" s="194"/>
      <c r="J273" s="205">
        <f>BK273</f>
        <v>0</v>
      </c>
      <c r="K273" s="191"/>
      <c r="L273" s="196"/>
      <c r="M273" s="197"/>
      <c r="N273" s="198"/>
      <c r="O273" s="198"/>
      <c r="P273" s="199">
        <f>SUM(P274:P305)</f>
        <v>0</v>
      </c>
      <c r="Q273" s="198"/>
      <c r="R273" s="199">
        <f>SUM(R274:R305)</f>
        <v>335.41396120000007</v>
      </c>
      <c r="S273" s="198"/>
      <c r="T273" s="200">
        <f>SUM(T274:T305)</f>
        <v>1.4700000000000002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1" t="s">
        <v>83</v>
      </c>
      <c r="AT273" s="202" t="s">
        <v>74</v>
      </c>
      <c r="AU273" s="202" t="s">
        <v>83</v>
      </c>
      <c r="AY273" s="201" t="s">
        <v>128</v>
      </c>
      <c r="BK273" s="203">
        <f>SUM(BK274:BK305)</f>
        <v>0</v>
      </c>
    </row>
    <row r="274" s="2" customFormat="1" ht="24.15" customHeight="1">
      <c r="A274" s="39"/>
      <c r="B274" s="40"/>
      <c r="C274" s="206" t="s">
        <v>389</v>
      </c>
      <c r="D274" s="206" t="s">
        <v>130</v>
      </c>
      <c r="E274" s="207" t="s">
        <v>390</v>
      </c>
      <c r="F274" s="208" t="s">
        <v>391</v>
      </c>
      <c r="G274" s="209" t="s">
        <v>362</v>
      </c>
      <c r="H274" s="210">
        <v>34</v>
      </c>
      <c r="I274" s="211"/>
      <c r="J274" s="212">
        <f>ROUND(I274*H274,2)</f>
        <v>0</v>
      </c>
      <c r="K274" s="213"/>
      <c r="L274" s="45"/>
      <c r="M274" s="214" t="s">
        <v>19</v>
      </c>
      <c r="N274" s="215" t="s">
        <v>46</v>
      </c>
      <c r="O274" s="85"/>
      <c r="P274" s="216">
        <f>O274*H274</f>
        <v>0</v>
      </c>
      <c r="Q274" s="216">
        <v>0.00069999999999999999</v>
      </c>
      <c r="R274" s="216">
        <f>Q274*H274</f>
        <v>0.023799999999999998</v>
      </c>
      <c r="S274" s="216">
        <v>0</v>
      </c>
      <c r="T274" s="21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8" t="s">
        <v>134</v>
      </c>
      <c r="AT274" s="218" t="s">
        <v>130</v>
      </c>
      <c r="AU274" s="218" t="s">
        <v>85</v>
      </c>
      <c r="AY274" s="18" t="s">
        <v>128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8" t="s">
        <v>83</v>
      </c>
      <c r="BK274" s="219">
        <f>ROUND(I274*H274,2)</f>
        <v>0</v>
      </c>
      <c r="BL274" s="18" t="s">
        <v>134</v>
      </c>
      <c r="BM274" s="218" t="s">
        <v>392</v>
      </c>
    </row>
    <row r="275" s="13" customFormat="1">
      <c r="A275" s="13"/>
      <c r="B275" s="220"/>
      <c r="C275" s="221"/>
      <c r="D275" s="222" t="s">
        <v>136</v>
      </c>
      <c r="E275" s="223" t="s">
        <v>19</v>
      </c>
      <c r="F275" s="224" t="s">
        <v>393</v>
      </c>
      <c r="G275" s="221"/>
      <c r="H275" s="225">
        <v>32</v>
      </c>
      <c r="I275" s="226"/>
      <c r="J275" s="221"/>
      <c r="K275" s="221"/>
      <c r="L275" s="227"/>
      <c r="M275" s="228"/>
      <c r="N275" s="229"/>
      <c r="O275" s="229"/>
      <c r="P275" s="229"/>
      <c r="Q275" s="229"/>
      <c r="R275" s="229"/>
      <c r="S275" s="229"/>
      <c r="T275" s="23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1" t="s">
        <v>136</v>
      </c>
      <c r="AU275" s="231" t="s">
        <v>85</v>
      </c>
      <c r="AV275" s="13" t="s">
        <v>85</v>
      </c>
      <c r="AW275" s="13" t="s">
        <v>34</v>
      </c>
      <c r="AX275" s="13" t="s">
        <v>75</v>
      </c>
      <c r="AY275" s="231" t="s">
        <v>128</v>
      </c>
    </row>
    <row r="276" s="13" customFormat="1">
      <c r="A276" s="13"/>
      <c r="B276" s="220"/>
      <c r="C276" s="221"/>
      <c r="D276" s="222" t="s">
        <v>136</v>
      </c>
      <c r="E276" s="223" t="s">
        <v>19</v>
      </c>
      <c r="F276" s="224" t="s">
        <v>394</v>
      </c>
      <c r="G276" s="221"/>
      <c r="H276" s="225">
        <v>2</v>
      </c>
      <c r="I276" s="226"/>
      <c r="J276" s="221"/>
      <c r="K276" s="221"/>
      <c r="L276" s="227"/>
      <c r="M276" s="228"/>
      <c r="N276" s="229"/>
      <c r="O276" s="229"/>
      <c r="P276" s="229"/>
      <c r="Q276" s="229"/>
      <c r="R276" s="229"/>
      <c r="S276" s="229"/>
      <c r="T276" s="23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1" t="s">
        <v>136</v>
      </c>
      <c r="AU276" s="231" t="s">
        <v>85</v>
      </c>
      <c r="AV276" s="13" t="s">
        <v>85</v>
      </c>
      <c r="AW276" s="13" t="s">
        <v>34</v>
      </c>
      <c r="AX276" s="13" t="s">
        <v>75</v>
      </c>
      <c r="AY276" s="231" t="s">
        <v>128</v>
      </c>
    </row>
    <row r="277" s="15" customFormat="1">
      <c r="A277" s="15"/>
      <c r="B277" s="242"/>
      <c r="C277" s="243"/>
      <c r="D277" s="222" t="s">
        <v>136</v>
      </c>
      <c r="E277" s="244" t="s">
        <v>19</v>
      </c>
      <c r="F277" s="245" t="s">
        <v>139</v>
      </c>
      <c r="G277" s="243"/>
      <c r="H277" s="246">
        <v>34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2" t="s">
        <v>136</v>
      </c>
      <c r="AU277" s="252" t="s">
        <v>85</v>
      </c>
      <c r="AV277" s="15" t="s">
        <v>134</v>
      </c>
      <c r="AW277" s="15" t="s">
        <v>34</v>
      </c>
      <c r="AX277" s="15" t="s">
        <v>83</v>
      </c>
      <c r="AY277" s="252" t="s">
        <v>128</v>
      </c>
    </row>
    <row r="278" s="2" customFormat="1" ht="37.8" customHeight="1">
      <c r="A278" s="39"/>
      <c r="B278" s="40"/>
      <c r="C278" s="253" t="s">
        <v>395</v>
      </c>
      <c r="D278" s="253" t="s">
        <v>231</v>
      </c>
      <c r="E278" s="254" t="s">
        <v>396</v>
      </c>
      <c r="F278" s="255" t="s">
        <v>397</v>
      </c>
      <c r="G278" s="256" t="s">
        <v>362</v>
      </c>
      <c r="H278" s="257">
        <v>32</v>
      </c>
      <c r="I278" s="258"/>
      <c r="J278" s="259">
        <f>ROUND(I278*H278,2)</f>
        <v>0</v>
      </c>
      <c r="K278" s="260"/>
      <c r="L278" s="261"/>
      <c r="M278" s="262" t="s">
        <v>19</v>
      </c>
      <c r="N278" s="263" t="s">
        <v>46</v>
      </c>
      <c r="O278" s="85"/>
      <c r="P278" s="216">
        <f>O278*H278</f>
        <v>0</v>
      </c>
      <c r="Q278" s="216">
        <v>0.0035000000000000001</v>
      </c>
      <c r="R278" s="216">
        <f>Q278*H278</f>
        <v>0.112</v>
      </c>
      <c r="S278" s="216">
        <v>0</v>
      </c>
      <c r="T278" s="21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8" t="s">
        <v>166</v>
      </c>
      <c r="AT278" s="218" t="s">
        <v>231</v>
      </c>
      <c r="AU278" s="218" t="s">
        <v>85</v>
      </c>
      <c r="AY278" s="18" t="s">
        <v>128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8" t="s">
        <v>83</v>
      </c>
      <c r="BK278" s="219">
        <f>ROUND(I278*H278,2)</f>
        <v>0</v>
      </c>
      <c r="BL278" s="18" t="s">
        <v>134</v>
      </c>
      <c r="BM278" s="218" t="s">
        <v>398</v>
      </c>
    </row>
    <row r="279" s="2" customFormat="1" ht="24.15" customHeight="1">
      <c r="A279" s="39"/>
      <c r="B279" s="40"/>
      <c r="C279" s="206" t="s">
        <v>399</v>
      </c>
      <c r="D279" s="206" t="s">
        <v>130</v>
      </c>
      <c r="E279" s="207" t="s">
        <v>400</v>
      </c>
      <c r="F279" s="208" t="s">
        <v>401</v>
      </c>
      <c r="G279" s="209" t="s">
        <v>362</v>
      </c>
      <c r="H279" s="210">
        <v>27</v>
      </c>
      <c r="I279" s="211"/>
      <c r="J279" s="212">
        <f>ROUND(I279*H279,2)</f>
        <v>0</v>
      </c>
      <c r="K279" s="213"/>
      <c r="L279" s="45"/>
      <c r="M279" s="214" t="s">
        <v>19</v>
      </c>
      <c r="N279" s="215" t="s">
        <v>46</v>
      </c>
      <c r="O279" s="85"/>
      <c r="P279" s="216">
        <f>O279*H279</f>
        <v>0</v>
      </c>
      <c r="Q279" s="216">
        <v>0.10940999999999999</v>
      </c>
      <c r="R279" s="216">
        <f>Q279*H279</f>
        <v>2.9540699999999998</v>
      </c>
      <c r="S279" s="216">
        <v>0</v>
      </c>
      <c r="T279" s="21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8" t="s">
        <v>134</v>
      </c>
      <c r="AT279" s="218" t="s">
        <v>130</v>
      </c>
      <c r="AU279" s="218" t="s">
        <v>85</v>
      </c>
      <c r="AY279" s="18" t="s">
        <v>128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8" t="s">
        <v>83</v>
      </c>
      <c r="BK279" s="219">
        <f>ROUND(I279*H279,2)</f>
        <v>0</v>
      </c>
      <c r="BL279" s="18" t="s">
        <v>134</v>
      </c>
      <c r="BM279" s="218" t="s">
        <v>402</v>
      </c>
    </row>
    <row r="280" s="2" customFormat="1" ht="14.4" customHeight="1">
      <c r="A280" s="39"/>
      <c r="B280" s="40"/>
      <c r="C280" s="253" t="s">
        <v>403</v>
      </c>
      <c r="D280" s="253" t="s">
        <v>231</v>
      </c>
      <c r="E280" s="254" t="s">
        <v>404</v>
      </c>
      <c r="F280" s="255" t="s">
        <v>405</v>
      </c>
      <c r="G280" s="256" t="s">
        <v>362</v>
      </c>
      <c r="H280" s="257">
        <v>27</v>
      </c>
      <c r="I280" s="258"/>
      <c r="J280" s="259">
        <f>ROUND(I280*H280,2)</f>
        <v>0</v>
      </c>
      <c r="K280" s="260"/>
      <c r="L280" s="261"/>
      <c r="M280" s="262" t="s">
        <v>19</v>
      </c>
      <c r="N280" s="263" t="s">
        <v>46</v>
      </c>
      <c r="O280" s="85"/>
      <c r="P280" s="216">
        <f>O280*H280</f>
        <v>0</v>
      </c>
      <c r="Q280" s="216">
        <v>0.0061000000000000004</v>
      </c>
      <c r="R280" s="216">
        <f>Q280*H280</f>
        <v>0.16470000000000001</v>
      </c>
      <c r="S280" s="216">
        <v>0</v>
      </c>
      <c r="T280" s="21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8" t="s">
        <v>166</v>
      </c>
      <c r="AT280" s="218" t="s">
        <v>231</v>
      </c>
      <c r="AU280" s="218" t="s">
        <v>85</v>
      </c>
      <c r="AY280" s="18" t="s">
        <v>128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8" t="s">
        <v>83</v>
      </c>
      <c r="BK280" s="219">
        <f>ROUND(I280*H280,2)</f>
        <v>0</v>
      </c>
      <c r="BL280" s="18" t="s">
        <v>134</v>
      </c>
      <c r="BM280" s="218" t="s">
        <v>406</v>
      </c>
    </row>
    <row r="281" s="2" customFormat="1" ht="37.8" customHeight="1">
      <c r="A281" s="39"/>
      <c r="B281" s="40"/>
      <c r="C281" s="206" t="s">
        <v>407</v>
      </c>
      <c r="D281" s="206" t="s">
        <v>130</v>
      </c>
      <c r="E281" s="207" t="s">
        <v>408</v>
      </c>
      <c r="F281" s="208" t="s">
        <v>409</v>
      </c>
      <c r="G281" s="209" t="s">
        <v>133</v>
      </c>
      <c r="H281" s="210">
        <v>294.54199999999997</v>
      </c>
      <c r="I281" s="211"/>
      <c r="J281" s="212">
        <f>ROUND(I281*H281,2)</f>
        <v>0</v>
      </c>
      <c r="K281" s="213"/>
      <c r="L281" s="45"/>
      <c r="M281" s="214" t="s">
        <v>19</v>
      </c>
      <c r="N281" s="215" t="s">
        <v>46</v>
      </c>
      <c r="O281" s="85"/>
      <c r="P281" s="216">
        <f>O281*H281</f>
        <v>0</v>
      </c>
      <c r="Q281" s="216">
        <v>0.0025999999999999999</v>
      </c>
      <c r="R281" s="216">
        <f>Q281*H281</f>
        <v>0.76580919999999986</v>
      </c>
      <c r="S281" s="216">
        <v>0</v>
      </c>
      <c r="T281" s="21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8" t="s">
        <v>134</v>
      </c>
      <c r="AT281" s="218" t="s">
        <v>130</v>
      </c>
      <c r="AU281" s="218" t="s">
        <v>85</v>
      </c>
      <c r="AY281" s="18" t="s">
        <v>128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8" t="s">
        <v>83</v>
      </c>
      <c r="BK281" s="219">
        <f>ROUND(I281*H281,2)</f>
        <v>0</v>
      </c>
      <c r="BL281" s="18" t="s">
        <v>134</v>
      </c>
      <c r="BM281" s="218" t="s">
        <v>410</v>
      </c>
    </row>
    <row r="282" s="2" customFormat="1" ht="37.8" customHeight="1">
      <c r="A282" s="39"/>
      <c r="B282" s="40"/>
      <c r="C282" s="206" t="s">
        <v>411</v>
      </c>
      <c r="D282" s="206" t="s">
        <v>130</v>
      </c>
      <c r="E282" s="207" t="s">
        <v>412</v>
      </c>
      <c r="F282" s="208" t="s">
        <v>413</v>
      </c>
      <c r="G282" s="209" t="s">
        <v>133</v>
      </c>
      <c r="H282" s="210">
        <v>5.125</v>
      </c>
      <c r="I282" s="211"/>
      <c r="J282" s="212">
        <f>ROUND(I282*H282,2)</f>
        <v>0</v>
      </c>
      <c r="K282" s="213"/>
      <c r="L282" s="45"/>
      <c r="M282" s="214" t="s">
        <v>19</v>
      </c>
      <c r="N282" s="215" t="s">
        <v>46</v>
      </c>
      <c r="O282" s="85"/>
      <c r="P282" s="216">
        <f>O282*H282</f>
        <v>0</v>
      </c>
      <c r="Q282" s="216">
        <v>0.0025999999999999999</v>
      </c>
      <c r="R282" s="216">
        <f>Q282*H282</f>
        <v>0.013325</v>
      </c>
      <c r="S282" s="216">
        <v>0</v>
      </c>
      <c r="T282" s="21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8" t="s">
        <v>134</v>
      </c>
      <c r="AT282" s="218" t="s">
        <v>130</v>
      </c>
      <c r="AU282" s="218" t="s">
        <v>85</v>
      </c>
      <c r="AY282" s="18" t="s">
        <v>128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8" t="s">
        <v>83</v>
      </c>
      <c r="BK282" s="219">
        <f>ROUND(I282*H282,2)</f>
        <v>0</v>
      </c>
      <c r="BL282" s="18" t="s">
        <v>134</v>
      </c>
      <c r="BM282" s="218" t="s">
        <v>414</v>
      </c>
    </row>
    <row r="283" s="2" customFormat="1" ht="49.05" customHeight="1">
      <c r="A283" s="39"/>
      <c r="B283" s="40"/>
      <c r="C283" s="206" t="s">
        <v>415</v>
      </c>
      <c r="D283" s="206" t="s">
        <v>130</v>
      </c>
      <c r="E283" s="207" t="s">
        <v>416</v>
      </c>
      <c r="F283" s="208" t="s">
        <v>417</v>
      </c>
      <c r="G283" s="209" t="s">
        <v>347</v>
      </c>
      <c r="H283" s="210">
        <v>756</v>
      </c>
      <c r="I283" s="211"/>
      <c r="J283" s="212">
        <f>ROUND(I283*H283,2)</f>
        <v>0</v>
      </c>
      <c r="K283" s="213"/>
      <c r="L283" s="45"/>
      <c r="M283" s="214" t="s">
        <v>19</v>
      </c>
      <c r="N283" s="215" t="s">
        <v>46</v>
      </c>
      <c r="O283" s="85"/>
      <c r="P283" s="216">
        <f>O283*H283</f>
        <v>0</v>
      </c>
      <c r="Q283" s="216">
        <v>0.15540000000000001</v>
      </c>
      <c r="R283" s="216">
        <f>Q283*H283</f>
        <v>117.48240000000001</v>
      </c>
      <c r="S283" s="216">
        <v>0</v>
      </c>
      <c r="T283" s="21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8" t="s">
        <v>134</v>
      </c>
      <c r="AT283" s="218" t="s">
        <v>130</v>
      </c>
      <c r="AU283" s="218" t="s">
        <v>85</v>
      </c>
      <c r="AY283" s="18" t="s">
        <v>128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8" t="s">
        <v>83</v>
      </c>
      <c r="BK283" s="219">
        <f>ROUND(I283*H283,2)</f>
        <v>0</v>
      </c>
      <c r="BL283" s="18" t="s">
        <v>134</v>
      </c>
      <c r="BM283" s="218" t="s">
        <v>418</v>
      </c>
    </row>
    <row r="284" s="13" customFormat="1">
      <c r="A284" s="13"/>
      <c r="B284" s="220"/>
      <c r="C284" s="221"/>
      <c r="D284" s="222" t="s">
        <v>136</v>
      </c>
      <c r="E284" s="223" t="s">
        <v>19</v>
      </c>
      <c r="F284" s="224" t="s">
        <v>349</v>
      </c>
      <c r="G284" s="221"/>
      <c r="H284" s="225">
        <v>756</v>
      </c>
      <c r="I284" s="226"/>
      <c r="J284" s="221"/>
      <c r="K284" s="221"/>
      <c r="L284" s="227"/>
      <c r="M284" s="228"/>
      <c r="N284" s="229"/>
      <c r="O284" s="229"/>
      <c r="P284" s="229"/>
      <c r="Q284" s="229"/>
      <c r="R284" s="229"/>
      <c r="S284" s="229"/>
      <c r="T284" s="23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1" t="s">
        <v>136</v>
      </c>
      <c r="AU284" s="231" t="s">
        <v>85</v>
      </c>
      <c r="AV284" s="13" t="s">
        <v>85</v>
      </c>
      <c r="AW284" s="13" t="s">
        <v>34</v>
      </c>
      <c r="AX284" s="13" t="s">
        <v>75</v>
      </c>
      <c r="AY284" s="231" t="s">
        <v>128</v>
      </c>
    </row>
    <row r="285" s="15" customFormat="1">
      <c r="A285" s="15"/>
      <c r="B285" s="242"/>
      <c r="C285" s="243"/>
      <c r="D285" s="222" t="s">
        <v>136</v>
      </c>
      <c r="E285" s="244" t="s">
        <v>19</v>
      </c>
      <c r="F285" s="245" t="s">
        <v>139</v>
      </c>
      <c r="G285" s="243"/>
      <c r="H285" s="246">
        <v>756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2" t="s">
        <v>136</v>
      </c>
      <c r="AU285" s="252" t="s">
        <v>85</v>
      </c>
      <c r="AV285" s="15" t="s">
        <v>134</v>
      </c>
      <c r="AW285" s="15" t="s">
        <v>34</v>
      </c>
      <c r="AX285" s="15" t="s">
        <v>83</v>
      </c>
      <c r="AY285" s="252" t="s">
        <v>128</v>
      </c>
    </row>
    <row r="286" s="2" customFormat="1" ht="14.4" customHeight="1">
      <c r="A286" s="39"/>
      <c r="B286" s="40"/>
      <c r="C286" s="253" t="s">
        <v>419</v>
      </c>
      <c r="D286" s="253" t="s">
        <v>231</v>
      </c>
      <c r="E286" s="254" t="s">
        <v>420</v>
      </c>
      <c r="F286" s="255" t="s">
        <v>421</v>
      </c>
      <c r="G286" s="256" t="s">
        <v>347</v>
      </c>
      <c r="H286" s="257">
        <v>831.60000000000002</v>
      </c>
      <c r="I286" s="258"/>
      <c r="J286" s="259">
        <f>ROUND(I286*H286,2)</f>
        <v>0</v>
      </c>
      <c r="K286" s="260"/>
      <c r="L286" s="261"/>
      <c r="M286" s="262" t="s">
        <v>19</v>
      </c>
      <c r="N286" s="263" t="s">
        <v>46</v>
      </c>
      <c r="O286" s="85"/>
      <c r="P286" s="216">
        <f>O286*H286</f>
        <v>0</v>
      </c>
      <c r="Q286" s="216">
        <v>0.080000000000000002</v>
      </c>
      <c r="R286" s="216">
        <f>Q286*H286</f>
        <v>66.528000000000006</v>
      </c>
      <c r="S286" s="216">
        <v>0</v>
      </c>
      <c r="T286" s="21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8" t="s">
        <v>166</v>
      </c>
      <c r="AT286" s="218" t="s">
        <v>231</v>
      </c>
      <c r="AU286" s="218" t="s">
        <v>85</v>
      </c>
      <c r="AY286" s="18" t="s">
        <v>128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8" t="s">
        <v>83</v>
      </c>
      <c r="BK286" s="219">
        <f>ROUND(I286*H286,2)</f>
        <v>0</v>
      </c>
      <c r="BL286" s="18" t="s">
        <v>134</v>
      </c>
      <c r="BM286" s="218" t="s">
        <v>422</v>
      </c>
    </row>
    <row r="287" s="13" customFormat="1">
      <c r="A287" s="13"/>
      <c r="B287" s="220"/>
      <c r="C287" s="221"/>
      <c r="D287" s="222" t="s">
        <v>136</v>
      </c>
      <c r="E287" s="221"/>
      <c r="F287" s="224" t="s">
        <v>423</v>
      </c>
      <c r="G287" s="221"/>
      <c r="H287" s="225">
        <v>831.60000000000002</v>
      </c>
      <c r="I287" s="226"/>
      <c r="J287" s="221"/>
      <c r="K287" s="221"/>
      <c r="L287" s="227"/>
      <c r="M287" s="228"/>
      <c r="N287" s="229"/>
      <c r="O287" s="229"/>
      <c r="P287" s="229"/>
      <c r="Q287" s="229"/>
      <c r="R287" s="229"/>
      <c r="S287" s="229"/>
      <c r="T287" s="23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1" t="s">
        <v>136</v>
      </c>
      <c r="AU287" s="231" t="s">
        <v>85</v>
      </c>
      <c r="AV287" s="13" t="s">
        <v>85</v>
      </c>
      <c r="AW287" s="13" t="s">
        <v>4</v>
      </c>
      <c r="AX287" s="13" t="s">
        <v>83</v>
      </c>
      <c r="AY287" s="231" t="s">
        <v>128</v>
      </c>
    </row>
    <row r="288" s="2" customFormat="1" ht="49.05" customHeight="1">
      <c r="A288" s="39"/>
      <c r="B288" s="40"/>
      <c r="C288" s="206" t="s">
        <v>424</v>
      </c>
      <c r="D288" s="206" t="s">
        <v>130</v>
      </c>
      <c r="E288" s="207" t="s">
        <v>425</v>
      </c>
      <c r="F288" s="208" t="s">
        <v>426</v>
      </c>
      <c r="G288" s="209" t="s">
        <v>347</v>
      </c>
      <c r="H288" s="210">
        <v>708</v>
      </c>
      <c r="I288" s="211"/>
      <c r="J288" s="212">
        <f>ROUND(I288*H288,2)</f>
        <v>0</v>
      </c>
      <c r="K288" s="213"/>
      <c r="L288" s="45"/>
      <c r="M288" s="214" t="s">
        <v>19</v>
      </c>
      <c r="N288" s="215" t="s">
        <v>46</v>
      </c>
      <c r="O288" s="85"/>
      <c r="P288" s="216">
        <f>O288*H288</f>
        <v>0</v>
      </c>
      <c r="Q288" s="216">
        <v>0.1295</v>
      </c>
      <c r="R288" s="216">
        <f>Q288*H288</f>
        <v>91.686000000000007</v>
      </c>
      <c r="S288" s="216">
        <v>0</v>
      </c>
      <c r="T288" s="21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8" t="s">
        <v>134</v>
      </c>
      <c r="AT288" s="218" t="s">
        <v>130</v>
      </c>
      <c r="AU288" s="218" t="s">
        <v>85</v>
      </c>
      <c r="AY288" s="18" t="s">
        <v>128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8" t="s">
        <v>83</v>
      </c>
      <c r="BK288" s="219">
        <f>ROUND(I288*H288,2)</f>
        <v>0</v>
      </c>
      <c r="BL288" s="18" t="s">
        <v>134</v>
      </c>
      <c r="BM288" s="218" t="s">
        <v>427</v>
      </c>
    </row>
    <row r="289" s="13" customFormat="1">
      <c r="A289" s="13"/>
      <c r="B289" s="220"/>
      <c r="C289" s="221"/>
      <c r="D289" s="222" t="s">
        <v>136</v>
      </c>
      <c r="E289" s="223" t="s">
        <v>19</v>
      </c>
      <c r="F289" s="224" t="s">
        <v>428</v>
      </c>
      <c r="G289" s="221"/>
      <c r="H289" s="225">
        <v>708</v>
      </c>
      <c r="I289" s="226"/>
      <c r="J289" s="221"/>
      <c r="K289" s="221"/>
      <c r="L289" s="227"/>
      <c r="M289" s="228"/>
      <c r="N289" s="229"/>
      <c r="O289" s="229"/>
      <c r="P289" s="229"/>
      <c r="Q289" s="229"/>
      <c r="R289" s="229"/>
      <c r="S289" s="229"/>
      <c r="T289" s="23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1" t="s">
        <v>136</v>
      </c>
      <c r="AU289" s="231" t="s">
        <v>85</v>
      </c>
      <c r="AV289" s="13" t="s">
        <v>85</v>
      </c>
      <c r="AW289" s="13" t="s">
        <v>34</v>
      </c>
      <c r="AX289" s="13" t="s">
        <v>75</v>
      </c>
      <c r="AY289" s="231" t="s">
        <v>128</v>
      </c>
    </row>
    <row r="290" s="15" customFormat="1">
      <c r="A290" s="15"/>
      <c r="B290" s="242"/>
      <c r="C290" s="243"/>
      <c r="D290" s="222" t="s">
        <v>136</v>
      </c>
      <c r="E290" s="244" t="s">
        <v>19</v>
      </c>
      <c r="F290" s="245" t="s">
        <v>139</v>
      </c>
      <c r="G290" s="243"/>
      <c r="H290" s="246">
        <v>708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2" t="s">
        <v>136</v>
      </c>
      <c r="AU290" s="252" t="s">
        <v>85</v>
      </c>
      <c r="AV290" s="15" t="s">
        <v>134</v>
      </c>
      <c r="AW290" s="15" t="s">
        <v>34</v>
      </c>
      <c r="AX290" s="15" t="s">
        <v>83</v>
      </c>
      <c r="AY290" s="252" t="s">
        <v>128</v>
      </c>
    </row>
    <row r="291" s="2" customFormat="1" ht="14.4" customHeight="1">
      <c r="A291" s="39"/>
      <c r="B291" s="40"/>
      <c r="C291" s="253" t="s">
        <v>429</v>
      </c>
      <c r="D291" s="253" t="s">
        <v>231</v>
      </c>
      <c r="E291" s="254" t="s">
        <v>430</v>
      </c>
      <c r="F291" s="255" t="s">
        <v>431</v>
      </c>
      <c r="G291" s="256" t="s">
        <v>347</v>
      </c>
      <c r="H291" s="257">
        <v>778.79999999999995</v>
      </c>
      <c r="I291" s="258"/>
      <c r="J291" s="259">
        <f>ROUND(I291*H291,2)</f>
        <v>0</v>
      </c>
      <c r="K291" s="260"/>
      <c r="L291" s="261"/>
      <c r="M291" s="262" t="s">
        <v>19</v>
      </c>
      <c r="N291" s="263" t="s">
        <v>46</v>
      </c>
      <c r="O291" s="85"/>
      <c r="P291" s="216">
        <f>O291*H291</f>
        <v>0</v>
      </c>
      <c r="Q291" s="216">
        <v>0.033500000000000002</v>
      </c>
      <c r="R291" s="216">
        <f>Q291*H291</f>
        <v>26.0898</v>
      </c>
      <c r="S291" s="216">
        <v>0</v>
      </c>
      <c r="T291" s="21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8" t="s">
        <v>166</v>
      </c>
      <c r="AT291" s="218" t="s">
        <v>231</v>
      </c>
      <c r="AU291" s="218" t="s">
        <v>85</v>
      </c>
      <c r="AY291" s="18" t="s">
        <v>128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8" t="s">
        <v>83</v>
      </c>
      <c r="BK291" s="219">
        <f>ROUND(I291*H291,2)</f>
        <v>0</v>
      </c>
      <c r="BL291" s="18" t="s">
        <v>134</v>
      </c>
      <c r="BM291" s="218" t="s">
        <v>432</v>
      </c>
    </row>
    <row r="292" s="13" customFormat="1">
      <c r="A292" s="13"/>
      <c r="B292" s="220"/>
      <c r="C292" s="221"/>
      <c r="D292" s="222" t="s">
        <v>136</v>
      </c>
      <c r="E292" s="221"/>
      <c r="F292" s="224" t="s">
        <v>433</v>
      </c>
      <c r="G292" s="221"/>
      <c r="H292" s="225">
        <v>778.79999999999995</v>
      </c>
      <c r="I292" s="226"/>
      <c r="J292" s="221"/>
      <c r="K292" s="221"/>
      <c r="L292" s="227"/>
      <c r="M292" s="228"/>
      <c r="N292" s="229"/>
      <c r="O292" s="229"/>
      <c r="P292" s="229"/>
      <c r="Q292" s="229"/>
      <c r="R292" s="229"/>
      <c r="S292" s="229"/>
      <c r="T292" s="23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1" t="s">
        <v>136</v>
      </c>
      <c r="AU292" s="231" t="s">
        <v>85</v>
      </c>
      <c r="AV292" s="13" t="s">
        <v>85</v>
      </c>
      <c r="AW292" s="13" t="s">
        <v>4</v>
      </c>
      <c r="AX292" s="13" t="s">
        <v>83</v>
      </c>
      <c r="AY292" s="231" t="s">
        <v>128</v>
      </c>
    </row>
    <row r="293" s="2" customFormat="1" ht="24.15" customHeight="1">
      <c r="A293" s="39"/>
      <c r="B293" s="40"/>
      <c r="C293" s="206" t="s">
        <v>434</v>
      </c>
      <c r="D293" s="206" t="s">
        <v>130</v>
      </c>
      <c r="E293" s="207" t="s">
        <v>435</v>
      </c>
      <c r="F293" s="208" t="s">
        <v>436</v>
      </c>
      <c r="G293" s="209" t="s">
        <v>347</v>
      </c>
      <c r="H293" s="210">
        <v>19</v>
      </c>
      <c r="I293" s="211"/>
      <c r="J293" s="212">
        <f>ROUND(I293*H293,2)</f>
        <v>0</v>
      </c>
      <c r="K293" s="213"/>
      <c r="L293" s="45"/>
      <c r="M293" s="214" t="s">
        <v>19</v>
      </c>
      <c r="N293" s="215" t="s">
        <v>46</v>
      </c>
      <c r="O293" s="85"/>
      <c r="P293" s="216">
        <f>O293*H293</f>
        <v>0</v>
      </c>
      <c r="Q293" s="216">
        <v>0.17488999999999999</v>
      </c>
      <c r="R293" s="216">
        <f>Q293*H293</f>
        <v>3.3229099999999998</v>
      </c>
      <c r="S293" s="216">
        <v>0</v>
      </c>
      <c r="T293" s="21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8" t="s">
        <v>134</v>
      </c>
      <c r="AT293" s="218" t="s">
        <v>130</v>
      </c>
      <c r="AU293" s="218" t="s">
        <v>85</v>
      </c>
      <c r="AY293" s="18" t="s">
        <v>128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8" t="s">
        <v>83</v>
      </c>
      <c r="BK293" s="219">
        <f>ROUND(I293*H293,2)</f>
        <v>0</v>
      </c>
      <c r="BL293" s="18" t="s">
        <v>134</v>
      </c>
      <c r="BM293" s="218" t="s">
        <v>437</v>
      </c>
    </row>
    <row r="294" s="2" customFormat="1" ht="14.4" customHeight="1">
      <c r="A294" s="39"/>
      <c r="B294" s="40"/>
      <c r="C294" s="253" t="s">
        <v>438</v>
      </c>
      <c r="D294" s="253" t="s">
        <v>231</v>
      </c>
      <c r="E294" s="254" t="s">
        <v>439</v>
      </c>
      <c r="F294" s="255" t="s">
        <v>440</v>
      </c>
      <c r="G294" s="256" t="s">
        <v>347</v>
      </c>
      <c r="H294" s="257">
        <v>2.2000000000000002</v>
      </c>
      <c r="I294" s="258"/>
      <c r="J294" s="259">
        <f>ROUND(I294*H294,2)</f>
        <v>0</v>
      </c>
      <c r="K294" s="260"/>
      <c r="L294" s="261"/>
      <c r="M294" s="262" t="s">
        <v>19</v>
      </c>
      <c r="N294" s="263" t="s">
        <v>46</v>
      </c>
      <c r="O294" s="85"/>
      <c r="P294" s="216">
        <f>O294*H294</f>
        <v>0</v>
      </c>
      <c r="Q294" s="216">
        <v>0.14999999999999999</v>
      </c>
      <c r="R294" s="216">
        <f>Q294*H294</f>
        <v>0.33000000000000002</v>
      </c>
      <c r="S294" s="216">
        <v>0</v>
      </c>
      <c r="T294" s="21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8" t="s">
        <v>166</v>
      </c>
      <c r="AT294" s="218" t="s">
        <v>231</v>
      </c>
      <c r="AU294" s="218" t="s">
        <v>85</v>
      </c>
      <c r="AY294" s="18" t="s">
        <v>128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8" t="s">
        <v>83</v>
      </c>
      <c r="BK294" s="219">
        <f>ROUND(I294*H294,2)</f>
        <v>0</v>
      </c>
      <c r="BL294" s="18" t="s">
        <v>134</v>
      </c>
      <c r="BM294" s="218" t="s">
        <v>441</v>
      </c>
    </row>
    <row r="295" s="13" customFormat="1">
      <c r="A295" s="13"/>
      <c r="B295" s="220"/>
      <c r="C295" s="221"/>
      <c r="D295" s="222" t="s">
        <v>136</v>
      </c>
      <c r="E295" s="221"/>
      <c r="F295" s="224" t="s">
        <v>442</v>
      </c>
      <c r="G295" s="221"/>
      <c r="H295" s="225">
        <v>2.2000000000000002</v>
      </c>
      <c r="I295" s="226"/>
      <c r="J295" s="221"/>
      <c r="K295" s="221"/>
      <c r="L295" s="227"/>
      <c r="M295" s="228"/>
      <c r="N295" s="229"/>
      <c r="O295" s="229"/>
      <c r="P295" s="229"/>
      <c r="Q295" s="229"/>
      <c r="R295" s="229"/>
      <c r="S295" s="229"/>
      <c r="T295" s="23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1" t="s">
        <v>136</v>
      </c>
      <c r="AU295" s="231" t="s">
        <v>85</v>
      </c>
      <c r="AV295" s="13" t="s">
        <v>85</v>
      </c>
      <c r="AW295" s="13" t="s">
        <v>4</v>
      </c>
      <c r="AX295" s="13" t="s">
        <v>83</v>
      </c>
      <c r="AY295" s="231" t="s">
        <v>128</v>
      </c>
    </row>
    <row r="296" s="2" customFormat="1" ht="14.4" customHeight="1">
      <c r="A296" s="39"/>
      <c r="B296" s="40"/>
      <c r="C296" s="253" t="s">
        <v>443</v>
      </c>
      <c r="D296" s="253" t="s">
        <v>231</v>
      </c>
      <c r="E296" s="254" t="s">
        <v>444</v>
      </c>
      <c r="F296" s="255" t="s">
        <v>445</v>
      </c>
      <c r="G296" s="256" t="s">
        <v>347</v>
      </c>
      <c r="H296" s="257">
        <v>18.699999999999999</v>
      </c>
      <c r="I296" s="258"/>
      <c r="J296" s="259">
        <f>ROUND(I296*H296,2)</f>
        <v>0</v>
      </c>
      <c r="K296" s="260"/>
      <c r="L296" s="261"/>
      <c r="M296" s="262" t="s">
        <v>19</v>
      </c>
      <c r="N296" s="263" t="s">
        <v>46</v>
      </c>
      <c r="O296" s="85"/>
      <c r="P296" s="216">
        <f>O296*H296</f>
        <v>0</v>
      </c>
      <c r="Q296" s="216">
        <v>0.22500000000000001</v>
      </c>
      <c r="R296" s="216">
        <f>Q296*H296</f>
        <v>4.2074999999999996</v>
      </c>
      <c r="S296" s="216">
        <v>0</v>
      </c>
      <c r="T296" s="21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8" t="s">
        <v>166</v>
      </c>
      <c r="AT296" s="218" t="s">
        <v>231</v>
      </c>
      <c r="AU296" s="218" t="s">
        <v>85</v>
      </c>
      <c r="AY296" s="18" t="s">
        <v>128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8" t="s">
        <v>83</v>
      </c>
      <c r="BK296" s="219">
        <f>ROUND(I296*H296,2)</f>
        <v>0</v>
      </c>
      <c r="BL296" s="18" t="s">
        <v>134</v>
      </c>
      <c r="BM296" s="218" t="s">
        <v>446</v>
      </c>
    </row>
    <row r="297" s="13" customFormat="1">
      <c r="A297" s="13"/>
      <c r="B297" s="220"/>
      <c r="C297" s="221"/>
      <c r="D297" s="222" t="s">
        <v>136</v>
      </c>
      <c r="E297" s="221"/>
      <c r="F297" s="224" t="s">
        <v>447</v>
      </c>
      <c r="G297" s="221"/>
      <c r="H297" s="225">
        <v>18.699999999999999</v>
      </c>
      <c r="I297" s="226"/>
      <c r="J297" s="221"/>
      <c r="K297" s="221"/>
      <c r="L297" s="227"/>
      <c r="M297" s="228"/>
      <c r="N297" s="229"/>
      <c r="O297" s="229"/>
      <c r="P297" s="229"/>
      <c r="Q297" s="229"/>
      <c r="R297" s="229"/>
      <c r="S297" s="229"/>
      <c r="T297" s="23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1" t="s">
        <v>136</v>
      </c>
      <c r="AU297" s="231" t="s">
        <v>85</v>
      </c>
      <c r="AV297" s="13" t="s">
        <v>85</v>
      </c>
      <c r="AW297" s="13" t="s">
        <v>4</v>
      </c>
      <c r="AX297" s="13" t="s">
        <v>83</v>
      </c>
      <c r="AY297" s="231" t="s">
        <v>128</v>
      </c>
    </row>
    <row r="298" s="2" customFormat="1" ht="24.15" customHeight="1">
      <c r="A298" s="39"/>
      <c r="B298" s="40"/>
      <c r="C298" s="206" t="s">
        <v>448</v>
      </c>
      <c r="D298" s="206" t="s">
        <v>130</v>
      </c>
      <c r="E298" s="207" t="s">
        <v>435</v>
      </c>
      <c r="F298" s="208" t="s">
        <v>436</v>
      </c>
      <c r="G298" s="209" t="s">
        <v>347</v>
      </c>
      <c r="H298" s="210">
        <v>73</v>
      </c>
      <c r="I298" s="211"/>
      <c r="J298" s="212">
        <f>ROUND(I298*H298,2)</f>
        <v>0</v>
      </c>
      <c r="K298" s="213"/>
      <c r="L298" s="45"/>
      <c r="M298" s="214" t="s">
        <v>19</v>
      </c>
      <c r="N298" s="215" t="s">
        <v>46</v>
      </c>
      <c r="O298" s="85"/>
      <c r="P298" s="216">
        <f>O298*H298</f>
        <v>0</v>
      </c>
      <c r="Q298" s="216">
        <v>0.17488999999999999</v>
      </c>
      <c r="R298" s="216">
        <f>Q298*H298</f>
        <v>12.766969999999999</v>
      </c>
      <c r="S298" s="216">
        <v>0</v>
      </c>
      <c r="T298" s="21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8" t="s">
        <v>134</v>
      </c>
      <c r="AT298" s="218" t="s">
        <v>130</v>
      </c>
      <c r="AU298" s="218" t="s">
        <v>85</v>
      </c>
      <c r="AY298" s="18" t="s">
        <v>128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8" t="s">
        <v>83</v>
      </c>
      <c r="BK298" s="219">
        <f>ROUND(I298*H298,2)</f>
        <v>0</v>
      </c>
      <c r="BL298" s="18" t="s">
        <v>134</v>
      </c>
      <c r="BM298" s="218" t="s">
        <v>449</v>
      </c>
    </row>
    <row r="299" s="2" customFormat="1" ht="24.15" customHeight="1">
      <c r="A299" s="39"/>
      <c r="B299" s="40"/>
      <c r="C299" s="253" t="s">
        <v>450</v>
      </c>
      <c r="D299" s="253" t="s">
        <v>231</v>
      </c>
      <c r="E299" s="254" t="s">
        <v>451</v>
      </c>
      <c r="F299" s="255" t="s">
        <v>452</v>
      </c>
      <c r="G299" s="256" t="s">
        <v>362</v>
      </c>
      <c r="H299" s="257">
        <v>133.83099999999999</v>
      </c>
      <c r="I299" s="258"/>
      <c r="J299" s="259">
        <f>ROUND(I299*H299,2)</f>
        <v>0</v>
      </c>
      <c r="K299" s="260"/>
      <c r="L299" s="261"/>
      <c r="M299" s="262" t="s">
        <v>19</v>
      </c>
      <c r="N299" s="263" t="s">
        <v>46</v>
      </c>
      <c r="O299" s="85"/>
      <c r="P299" s="216">
        <f>O299*H299</f>
        <v>0</v>
      </c>
      <c r="Q299" s="216">
        <v>0.067000000000000004</v>
      </c>
      <c r="R299" s="216">
        <f>Q299*H299</f>
        <v>8.9666770000000007</v>
      </c>
      <c r="S299" s="216">
        <v>0</v>
      </c>
      <c r="T299" s="21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8" t="s">
        <v>166</v>
      </c>
      <c r="AT299" s="218" t="s">
        <v>231</v>
      </c>
      <c r="AU299" s="218" t="s">
        <v>85</v>
      </c>
      <c r="AY299" s="18" t="s">
        <v>128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8" t="s">
        <v>83</v>
      </c>
      <c r="BK299" s="219">
        <f>ROUND(I299*H299,2)</f>
        <v>0</v>
      </c>
      <c r="BL299" s="18" t="s">
        <v>134</v>
      </c>
      <c r="BM299" s="218" t="s">
        <v>453</v>
      </c>
    </row>
    <row r="300" s="13" customFormat="1">
      <c r="A300" s="13"/>
      <c r="B300" s="220"/>
      <c r="C300" s="221"/>
      <c r="D300" s="222" t="s">
        <v>136</v>
      </c>
      <c r="E300" s="221"/>
      <c r="F300" s="224" t="s">
        <v>454</v>
      </c>
      <c r="G300" s="221"/>
      <c r="H300" s="225">
        <v>133.83099999999999</v>
      </c>
      <c r="I300" s="226"/>
      <c r="J300" s="221"/>
      <c r="K300" s="221"/>
      <c r="L300" s="227"/>
      <c r="M300" s="228"/>
      <c r="N300" s="229"/>
      <c r="O300" s="229"/>
      <c r="P300" s="229"/>
      <c r="Q300" s="229"/>
      <c r="R300" s="229"/>
      <c r="S300" s="229"/>
      <c r="T300" s="23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1" t="s">
        <v>136</v>
      </c>
      <c r="AU300" s="231" t="s">
        <v>85</v>
      </c>
      <c r="AV300" s="13" t="s">
        <v>85</v>
      </c>
      <c r="AW300" s="13" t="s">
        <v>4</v>
      </c>
      <c r="AX300" s="13" t="s">
        <v>83</v>
      </c>
      <c r="AY300" s="231" t="s">
        <v>128</v>
      </c>
    </row>
    <row r="301" s="2" customFormat="1" ht="49.05" customHeight="1">
      <c r="A301" s="39"/>
      <c r="B301" s="40"/>
      <c r="C301" s="206" t="s">
        <v>455</v>
      </c>
      <c r="D301" s="206" t="s">
        <v>130</v>
      </c>
      <c r="E301" s="207" t="s">
        <v>456</v>
      </c>
      <c r="F301" s="208" t="s">
        <v>457</v>
      </c>
      <c r="G301" s="209" t="s">
        <v>362</v>
      </c>
      <c r="H301" s="210">
        <v>17</v>
      </c>
      <c r="I301" s="211"/>
      <c r="J301" s="212">
        <f>ROUND(I301*H301,2)</f>
        <v>0</v>
      </c>
      <c r="K301" s="213"/>
      <c r="L301" s="45"/>
      <c r="M301" s="214" t="s">
        <v>19</v>
      </c>
      <c r="N301" s="215" t="s">
        <v>46</v>
      </c>
      <c r="O301" s="85"/>
      <c r="P301" s="216">
        <f>O301*H301</f>
        <v>0</v>
      </c>
      <c r="Q301" s="216">
        <v>0</v>
      </c>
      <c r="R301" s="216">
        <f>Q301*H301</f>
        <v>0</v>
      </c>
      <c r="S301" s="216">
        <v>0.082000000000000003</v>
      </c>
      <c r="T301" s="217">
        <f>S301*H301</f>
        <v>1.3940000000000001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8" t="s">
        <v>134</v>
      </c>
      <c r="AT301" s="218" t="s">
        <v>130</v>
      </c>
      <c r="AU301" s="218" t="s">
        <v>85</v>
      </c>
      <c r="AY301" s="18" t="s">
        <v>128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8" t="s">
        <v>83</v>
      </c>
      <c r="BK301" s="219">
        <f>ROUND(I301*H301,2)</f>
        <v>0</v>
      </c>
      <c r="BL301" s="18" t="s">
        <v>134</v>
      </c>
      <c r="BM301" s="218" t="s">
        <v>458</v>
      </c>
    </row>
    <row r="302" s="13" customFormat="1">
      <c r="A302" s="13"/>
      <c r="B302" s="220"/>
      <c r="C302" s="221"/>
      <c r="D302" s="222" t="s">
        <v>136</v>
      </c>
      <c r="E302" s="223" t="s">
        <v>19</v>
      </c>
      <c r="F302" s="224" t="s">
        <v>459</v>
      </c>
      <c r="G302" s="221"/>
      <c r="H302" s="225">
        <v>15</v>
      </c>
      <c r="I302" s="226"/>
      <c r="J302" s="221"/>
      <c r="K302" s="221"/>
      <c r="L302" s="227"/>
      <c r="M302" s="228"/>
      <c r="N302" s="229"/>
      <c r="O302" s="229"/>
      <c r="P302" s="229"/>
      <c r="Q302" s="229"/>
      <c r="R302" s="229"/>
      <c r="S302" s="229"/>
      <c r="T302" s="23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1" t="s">
        <v>136</v>
      </c>
      <c r="AU302" s="231" t="s">
        <v>85</v>
      </c>
      <c r="AV302" s="13" t="s">
        <v>85</v>
      </c>
      <c r="AW302" s="13" t="s">
        <v>34</v>
      </c>
      <c r="AX302" s="13" t="s">
        <v>75</v>
      </c>
      <c r="AY302" s="231" t="s">
        <v>128</v>
      </c>
    </row>
    <row r="303" s="13" customFormat="1">
      <c r="A303" s="13"/>
      <c r="B303" s="220"/>
      <c r="C303" s="221"/>
      <c r="D303" s="222" t="s">
        <v>136</v>
      </c>
      <c r="E303" s="223" t="s">
        <v>19</v>
      </c>
      <c r="F303" s="224" t="s">
        <v>394</v>
      </c>
      <c r="G303" s="221"/>
      <c r="H303" s="225">
        <v>2</v>
      </c>
      <c r="I303" s="226"/>
      <c r="J303" s="221"/>
      <c r="K303" s="221"/>
      <c r="L303" s="227"/>
      <c r="M303" s="228"/>
      <c r="N303" s="229"/>
      <c r="O303" s="229"/>
      <c r="P303" s="229"/>
      <c r="Q303" s="229"/>
      <c r="R303" s="229"/>
      <c r="S303" s="229"/>
      <c r="T303" s="23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1" t="s">
        <v>136</v>
      </c>
      <c r="AU303" s="231" t="s">
        <v>85</v>
      </c>
      <c r="AV303" s="13" t="s">
        <v>85</v>
      </c>
      <c r="AW303" s="13" t="s">
        <v>34</v>
      </c>
      <c r="AX303" s="13" t="s">
        <v>75</v>
      </c>
      <c r="AY303" s="231" t="s">
        <v>128</v>
      </c>
    </row>
    <row r="304" s="15" customFormat="1">
      <c r="A304" s="15"/>
      <c r="B304" s="242"/>
      <c r="C304" s="243"/>
      <c r="D304" s="222" t="s">
        <v>136</v>
      </c>
      <c r="E304" s="244" t="s">
        <v>19</v>
      </c>
      <c r="F304" s="245" t="s">
        <v>139</v>
      </c>
      <c r="G304" s="243"/>
      <c r="H304" s="246">
        <v>17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2" t="s">
        <v>136</v>
      </c>
      <c r="AU304" s="252" t="s">
        <v>85</v>
      </c>
      <c r="AV304" s="15" t="s">
        <v>134</v>
      </c>
      <c r="AW304" s="15" t="s">
        <v>34</v>
      </c>
      <c r="AX304" s="15" t="s">
        <v>83</v>
      </c>
      <c r="AY304" s="252" t="s">
        <v>128</v>
      </c>
    </row>
    <row r="305" s="2" customFormat="1" ht="49.05" customHeight="1">
      <c r="A305" s="39"/>
      <c r="B305" s="40"/>
      <c r="C305" s="206" t="s">
        <v>460</v>
      </c>
      <c r="D305" s="206" t="s">
        <v>130</v>
      </c>
      <c r="E305" s="207" t="s">
        <v>461</v>
      </c>
      <c r="F305" s="208" t="s">
        <v>462</v>
      </c>
      <c r="G305" s="209" t="s">
        <v>362</v>
      </c>
      <c r="H305" s="210">
        <v>19</v>
      </c>
      <c r="I305" s="211"/>
      <c r="J305" s="212">
        <f>ROUND(I305*H305,2)</f>
        <v>0</v>
      </c>
      <c r="K305" s="213"/>
      <c r="L305" s="45"/>
      <c r="M305" s="214" t="s">
        <v>19</v>
      </c>
      <c r="N305" s="215" t="s">
        <v>46</v>
      </c>
      <c r="O305" s="85"/>
      <c r="P305" s="216">
        <f>O305*H305</f>
        <v>0</v>
      </c>
      <c r="Q305" s="216">
        <v>0</v>
      </c>
      <c r="R305" s="216">
        <f>Q305*H305</f>
        <v>0</v>
      </c>
      <c r="S305" s="216">
        <v>0.0040000000000000001</v>
      </c>
      <c r="T305" s="217">
        <f>S305*H305</f>
        <v>0.075999999999999998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8" t="s">
        <v>134</v>
      </c>
      <c r="AT305" s="218" t="s">
        <v>130</v>
      </c>
      <c r="AU305" s="218" t="s">
        <v>85</v>
      </c>
      <c r="AY305" s="18" t="s">
        <v>128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8" t="s">
        <v>83</v>
      </c>
      <c r="BK305" s="219">
        <f>ROUND(I305*H305,2)</f>
        <v>0</v>
      </c>
      <c r="BL305" s="18" t="s">
        <v>134</v>
      </c>
      <c r="BM305" s="218" t="s">
        <v>463</v>
      </c>
    </row>
    <row r="306" s="12" customFormat="1" ht="22.8" customHeight="1">
      <c r="A306" s="12"/>
      <c r="B306" s="190"/>
      <c r="C306" s="191"/>
      <c r="D306" s="192" t="s">
        <v>74</v>
      </c>
      <c r="E306" s="204" t="s">
        <v>464</v>
      </c>
      <c r="F306" s="204" t="s">
        <v>465</v>
      </c>
      <c r="G306" s="191"/>
      <c r="H306" s="191"/>
      <c r="I306" s="194"/>
      <c r="J306" s="205">
        <f>BK306</f>
        <v>0</v>
      </c>
      <c r="K306" s="191"/>
      <c r="L306" s="196"/>
      <c r="M306" s="197"/>
      <c r="N306" s="198"/>
      <c r="O306" s="198"/>
      <c r="P306" s="199">
        <f>SUM(P307:P325)</f>
        <v>0</v>
      </c>
      <c r="Q306" s="198"/>
      <c r="R306" s="199">
        <f>SUM(R307:R325)</f>
        <v>0</v>
      </c>
      <c r="S306" s="198"/>
      <c r="T306" s="200">
        <f>SUM(T307:T325)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1" t="s">
        <v>83</v>
      </c>
      <c r="AT306" s="202" t="s">
        <v>74</v>
      </c>
      <c r="AU306" s="202" t="s">
        <v>83</v>
      </c>
      <c r="AY306" s="201" t="s">
        <v>128</v>
      </c>
      <c r="BK306" s="203">
        <f>SUM(BK307:BK325)</f>
        <v>0</v>
      </c>
    </row>
    <row r="307" s="2" customFormat="1" ht="37.8" customHeight="1">
      <c r="A307" s="39"/>
      <c r="B307" s="40"/>
      <c r="C307" s="206" t="s">
        <v>466</v>
      </c>
      <c r="D307" s="206" t="s">
        <v>130</v>
      </c>
      <c r="E307" s="207" t="s">
        <v>467</v>
      </c>
      <c r="F307" s="208" t="s">
        <v>468</v>
      </c>
      <c r="G307" s="209" t="s">
        <v>221</v>
      </c>
      <c r="H307" s="210">
        <v>2537.8470000000002</v>
      </c>
      <c r="I307" s="211"/>
      <c r="J307" s="212">
        <f>ROUND(I307*H307,2)</f>
        <v>0</v>
      </c>
      <c r="K307" s="213"/>
      <c r="L307" s="45"/>
      <c r="M307" s="214" t="s">
        <v>19</v>
      </c>
      <c r="N307" s="215" t="s">
        <v>46</v>
      </c>
      <c r="O307" s="85"/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8" t="s">
        <v>134</v>
      </c>
      <c r="AT307" s="218" t="s">
        <v>130</v>
      </c>
      <c r="AU307" s="218" t="s">
        <v>85</v>
      </c>
      <c r="AY307" s="18" t="s">
        <v>128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8" t="s">
        <v>83</v>
      </c>
      <c r="BK307" s="219">
        <f>ROUND(I307*H307,2)</f>
        <v>0</v>
      </c>
      <c r="BL307" s="18" t="s">
        <v>134</v>
      </c>
      <c r="BM307" s="218" t="s">
        <v>469</v>
      </c>
    </row>
    <row r="308" s="2" customFormat="1" ht="37.8" customHeight="1">
      <c r="A308" s="39"/>
      <c r="B308" s="40"/>
      <c r="C308" s="206" t="s">
        <v>470</v>
      </c>
      <c r="D308" s="206" t="s">
        <v>130</v>
      </c>
      <c r="E308" s="207" t="s">
        <v>471</v>
      </c>
      <c r="F308" s="208" t="s">
        <v>472</v>
      </c>
      <c r="G308" s="209" t="s">
        <v>221</v>
      </c>
      <c r="H308" s="210">
        <v>22840.623</v>
      </c>
      <c r="I308" s="211"/>
      <c r="J308" s="212">
        <f>ROUND(I308*H308,2)</f>
        <v>0</v>
      </c>
      <c r="K308" s="213"/>
      <c r="L308" s="45"/>
      <c r="M308" s="214" t="s">
        <v>19</v>
      </c>
      <c r="N308" s="215" t="s">
        <v>46</v>
      </c>
      <c r="O308" s="85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8" t="s">
        <v>134</v>
      </c>
      <c r="AT308" s="218" t="s">
        <v>130</v>
      </c>
      <c r="AU308" s="218" t="s">
        <v>85</v>
      </c>
      <c r="AY308" s="18" t="s">
        <v>128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18" t="s">
        <v>83</v>
      </c>
      <c r="BK308" s="219">
        <f>ROUND(I308*H308,2)</f>
        <v>0</v>
      </c>
      <c r="BL308" s="18" t="s">
        <v>134</v>
      </c>
      <c r="BM308" s="218" t="s">
        <v>473</v>
      </c>
    </row>
    <row r="309" s="13" customFormat="1">
      <c r="A309" s="13"/>
      <c r="B309" s="220"/>
      <c r="C309" s="221"/>
      <c r="D309" s="222" t="s">
        <v>136</v>
      </c>
      <c r="E309" s="221"/>
      <c r="F309" s="224" t="s">
        <v>474</v>
      </c>
      <c r="G309" s="221"/>
      <c r="H309" s="225">
        <v>22840.623</v>
      </c>
      <c r="I309" s="226"/>
      <c r="J309" s="221"/>
      <c r="K309" s="221"/>
      <c r="L309" s="227"/>
      <c r="M309" s="228"/>
      <c r="N309" s="229"/>
      <c r="O309" s="229"/>
      <c r="P309" s="229"/>
      <c r="Q309" s="229"/>
      <c r="R309" s="229"/>
      <c r="S309" s="229"/>
      <c r="T309" s="23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1" t="s">
        <v>136</v>
      </c>
      <c r="AU309" s="231" t="s">
        <v>85</v>
      </c>
      <c r="AV309" s="13" t="s">
        <v>85</v>
      </c>
      <c r="AW309" s="13" t="s">
        <v>4</v>
      </c>
      <c r="AX309" s="13" t="s">
        <v>83</v>
      </c>
      <c r="AY309" s="231" t="s">
        <v>128</v>
      </c>
    </row>
    <row r="310" s="2" customFormat="1" ht="37.8" customHeight="1">
      <c r="A310" s="39"/>
      <c r="B310" s="40"/>
      <c r="C310" s="206" t="s">
        <v>475</v>
      </c>
      <c r="D310" s="206" t="s">
        <v>130</v>
      </c>
      <c r="E310" s="207" t="s">
        <v>476</v>
      </c>
      <c r="F310" s="208" t="s">
        <v>477</v>
      </c>
      <c r="G310" s="209" t="s">
        <v>221</v>
      </c>
      <c r="H310" s="210">
        <v>11.9</v>
      </c>
      <c r="I310" s="211"/>
      <c r="J310" s="212">
        <f>ROUND(I310*H310,2)</f>
        <v>0</v>
      </c>
      <c r="K310" s="213"/>
      <c r="L310" s="45"/>
      <c r="M310" s="214" t="s">
        <v>19</v>
      </c>
      <c r="N310" s="215" t="s">
        <v>46</v>
      </c>
      <c r="O310" s="85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8" t="s">
        <v>134</v>
      </c>
      <c r="AT310" s="218" t="s">
        <v>130</v>
      </c>
      <c r="AU310" s="218" t="s">
        <v>85</v>
      </c>
      <c r="AY310" s="18" t="s">
        <v>128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8" t="s">
        <v>83</v>
      </c>
      <c r="BK310" s="219">
        <f>ROUND(I310*H310,2)</f>
        <v>0</v>
      </c>
      <c r="BL310" s="18" t="s">
        <v>134</v>
      </c>
      <c r="BM310" s="218" t="s">
        <v>478</v>
      </c>
    </row>
    <row r="311" s="13" customFormat="1">
      <c r="A311" s="13"/>
      <c r="B311" s="220"/>
      <c r="C311" s="221"/>
      <c r="D311" s="222" t="s">
        <v>136</v>
      </c>
      <c r="E311" s="223" t="s">
        <v>19</v>
      </c>
      <c r="F311" s="224" t="s">
        <v>479</v>
      </c>
      <c r="G311" s="221"/>
      <c r="H311" s="225">
        <v>1.5600000000000001</v>
      </c>
      <c r="I311" s="226"/>
      <c r="J311" s="221"/>
      <c r="K311" s="221"/>
      <c r="L311" s="227"/>
      <c r="M311" s="228"/>
      <c r="N311" s="229"/>
      <c r="O311" s="229"/>
      <c r="P311" s="229"/>
      <c r="Q311" s="229"/>
      <c r="R311" s="229"/>
      <c r="S311" s="229"/>
      <c r="T311" s="23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1" t="s">
        <v>136</v>
      </c>
      <c r="AU311" s="231" t="s">
        <v>85</v>
      </c>
      <c r="AV311" s="13" t="s">
        <v>85</v>
      </c>
      <c r="AW311" s="13" t="s">
        <v>34</v>
      </c>
      <c r="AX311" s="13" t="s">
        <v>75</v>
      </c>
      <c r="AY311" s="231" t="s">
        <v>128</v>
      </c>
    </row>
    <row r="312" s="13" customFormat="1">
      <c r="A312" s="13"/>
      <c r="B312" s="220"/>
      <c r="C312" s="221"/>
      <c r="D312" s="222" t="s">
        <v>136</v>
      </c>
      <c r="E312" s="223" t="s">
        <v>19</v>
      </c>
      <c r="F312" s="224" t="s">
        <v>480</v>
      </c>
      <c r="G312" s="221"/>
      <c r="H312" s="225">
        <v>8.8699999999999992</v>
      </c>
      <c r="I312" s="226"/>
      <c r="J312" s="221"/>
      <c r="K312" s="221"/>
      <c r="L312" s="227"/>
      <c r="M312" s="228"/>
      <c r="N312" s="229"/>
      <c r="O312" s="229"/>
      <c r="P312" s="229"/>
      <c r="Q312" s="229"/>
      <c r="R312" s="229"/>
      <c r="S312" s="229"/>
      <c r="T312" s="23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1" t="s">
        <v>136</v>
      </c>
      <c r="AU312" s="231" t="s">
        <v>85</v>
      </c>
      <c r="AV312" s="13" t="s">
        <v>85</v>
      </c>
      <c r="AW312" s="13" t="s">
        <v>34</v>
      </c>
      <c r="AX312" s="13" t="s">
        <v>75</v>
      </c>
      <c r="AY312" s="231" t="s">
        <v>128</v>
      </c>
    </row>
    <row r="313" s="13" customFormat="1">
      <c r="A313" s="13"/>
      <c r="B313" s="220"/>
      <c r="C313" s="221"/>
      <c r="D313" s="222" t="s">
        <v>136</v>
      </c>
      <c r="E313" s="223" t="s">
        <v>19</v>
      </c>
      <c r="F313" s="224" t="s">
        <v>481</v>
      </c>
      <c r="G313" s="221"/>
      <c r="H313" s="225">
        <v>1.3939999999999999</v>
      </c>
      <c r="I313" s="226"/>
      <c r="J313" s="221"/>
      <c r="K313" s="221"/>
      <c r="L313" s="227"/>
      <c r="M313" s="228"/>
      <c r="N313" s="229"/>
      <c r="O313" s="229"/>
      <c r="P313" s="229"/>
      <c r="Q313" s="229"/>
      <c r="R313" s="229"/>
      <c r="S313" s="229"/>
      <c r="T313" s="23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1" t="s">
        <v>136</v>
      </c>
      <c r="AU313" s="231" t="s">
        <v>85</v>
      </c>
      <c r="AV313" s="13" t="s">
        <v>85</v>
      </c>
      <c r="AW313" s="13" t="s">
        <v>34</v>
      </c>
      <c r="AX313" s="13" t="s">
        <v>75</v>
      </c>
      <c r="AY313" s="231" t="s">
        <v>128</v>
      </c>
    </row>
    <row r="314" s="13" customFormat="1">
      <c r="A314" s="13"/>
      <c r="B314" s="220"/>
      <c r="C314" s="221"/>
      <c r="D314" s="222" t="s">
        <v>136</v>
      </c>
      <c r="E314" s="223" t="s">
        <v>19</v>
      </c>
      <c r="F314" s="224" t="s">
        <v>482</v>
      </c>
      <c r="G314" s="221"/>
      <c r="H314" s="225">
        <v>0.075999999999999998</v>
      </c>
      <c r="I314" s="226"/>
      <c r="J314" s="221"/>
      <c r="K314" s="221"/>
      <c r="L314" s="227"/>
      <c r="M314" s="228"/>
      <c r="N314" s="229"/>
      <c r="O314" s="229"/>
      <c r="P314" s="229"/>
      <c r="Q314" s="229"/>
      <c r="R314" s="229"/>
      <c r="S314" s="229"/>
      <c r="T314" s="23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1" t="s">
        <v>136</v>
      </c>
      <c r="AU314" s="231" t="s">
        <v>85</v>
      </c>
      <c r="AV314" s="13" t="s">
        <v>85</v>
      </c>
      <c r="AW314" s="13" t="s">
        <v>34</v>
      </c>
      <c r="AX314" s="13" t="s">
        <v>75</v>
      </c>
      <c r="AY314" s="231" t="s">
        <v>128</v>
      </c>
    </row>
    <row r="315" s="15" customFormat="1">
      <c r="A315" s="15"/>
      <c r="B315" s="242"/>
      <c r="C315" s="243"/>
      <c r="D315" s="222" t="s">
        <v>136</v>
      </c>
      <c r="E315" s="244" t="s">
        <v>19</v>
      </c>
      <c r="F315" s="245" t="s">
        <v>139</v>
      </c>
      <c r="G315" s="243"/>
      <c r="H315" s="246">
        <v>11.9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2" t="s">
        <v>136</v>
      </c>
      <c r="AU315" s="252" t="s">
        <v>85</v>
      </c>
      <c r="AV315" s="15" t="s">
        <v>134</v>
      </c>
      <c r="AW315" s="15" t="s">
        <v>34</v>
      </c>
      <c r="AX315" s="15" t="s">
        <v>83</v>
      </c>
      <c r="AY315" s="252" t="s">
        <v>128</v>
      </c>
    </row>
    <row r="316" s="2" customFormat="1" ht="37.8" customHeight="1">
      <c r="A316" s="39"/>
      <c r="B316" s="40"/>
      <c r="C316" s="206" t="s">
        <v>483</v>
      </c>
      <c r="D316" s="206" t="s">
        <v>130</v>
      </c>
      <c r="E316" s="207" t="s">
        <v>484</v>
      </c>
      <c r="F316" s="208" t="s">
        <v>220</v>
      </c>
      <c r="G316" s="209" t="s">
        <v>221</v>
      </c>
      <c r="H316" s="210">
        <v>1071.8399999999999</v>
      </c>
      <c r="I316" s="211"/>
      <c r="J316" s="212">
        <f>ROUND(I316*H316,2)</f>
        <v>0</v>
      </c>
      <c r="K316" s="213"/>
      <c r="L316" s="45"/>
      <c r="M316" s="214" t="s">
        <v>19</v>
      </c>
      <c r="N316" s="215" t="s">
        <v>46</v>
      </c>
      <c r="O316" s="85"/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7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8" t="s">
        <v>134</v>
      </c>
      <c r="AT316" s="218" t="s">
        <v>130</v>
      </c>
      <c r="AU316" s="218" t="s">
        <v>85</v>
      </c>
      <c r="AY316" s="18" t="s">
        <v>128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8" t="s">
        <v>83</v>
      </c>
      <c r="BK316" s="219">
        <f>ROUND(I316*H316,2)</f>
        <v>0</v>
      </c>
      <c r="BL316" s="18" t="s">
        <v>134</v>
      </c>
      <c r="BM316" s="218" t="s">
        <v>485</v>
      </c>
    </row>
    <row r="317" s="13" customFormat="1">
      <c r="A317" s="13"/>
      <c r="B317" s="220"/>
      <c r="C317" s="221"/>
      <c r="D317" s="222" t="s">
        <v>136</v>
      </c>
      <c r="E317" s="223" t="s">
        <v>19</v>
      </c>
      <c r="F317" s="224" t="s">
        <v>486</v>
      </c>
      <c r="G317" s="221"/>
      <c r="H317" s="225">
        <v>337.85000000000002</v>
      </c>
      <c r="I317" s="226"/>
      <c r="J317" s="221"/>
      <c r="K317" s="221"/>
      <c r="L317" s="227"/>
      <c r="M317" s="228"/>
      <c r="N317" s="229"/>
      <c r="O317" s="229"/>
      <c r="P317" s="229"/>
      <c r="Q317" s="229"/>
      <c r="R317" s="229"/>
      <c r="S317" s="229"/>
      <c r="T317" s="23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1" t="s">
        <v>136</v>
      </c>
      <c r="AU317" s="231" t="s">
        <v>85</v>
      </c>
      <c r="AV317" s="13" t="s">
        <v>85</v>
      </c>
      <c r="AW317" s="13" t="s">
        <v>34</v>
      </c>
      <c r="AX317" s="13" t="s">
        <v>75</v>
      </c>
      <c r="AY317" s="231" t="s">
        <v>128</v>
      </c>
    </row>
    <row r="318" s="13" customFormat="1">
      <c r="A318" s="13"/>
      <c r="B318" s="220"/>
      <c r="C318" s="221"/>
      <c r="D318" s="222" t="s">
        <v>136</v>
      </c>
      <c r="E318" s="223" t="s">
        <v>19</v>
      </c>
      <c r="F318" s="224" t="s">
        <v>487</v>
      </c>
      <c r="G318" s="221"/>
      <c r="H318" s="225">
        <v>733.99000000000001</v>
      </c>
      <c r="I318" s="226"/>
      <c r="J318" s="221"/>
      <c r="K318" s="221"/>
      <c r="L318" s="227"/>
      <c r="M318" s="228"/>
      <c r="N318" s="229"/>
      <c r="O318" s="229"/>
      <c r="P318" s="229"/>
      <c r="Q318" s="229"/>
      <c r="R318" s="229"/>
      <c r="S318" s="229"/>
      <c r="T318" s="23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1" t="s">
        <v>136</v>
      </c>
      <c r="AU318" s="231" t="s">
        <v>85</v>
      </c>
      <c r="AV318" s="13" t="s">
        <v>85</v>
      </c>
      <c r="AW318" s="13" t="s">
        <v>34</v>
      </c>
      <c r="AX318" s="13" t="s">
        <v>75</v>
      </c>
      <c r="AY318" s="231" t="s">
        <v>128</v>
      </c>
    </row>
    <row r="319" s="15" customFormat="1">
      <c r="A319" s="15"/>
      <c r="B319" s="242"/>
      <c r="C319" s="243"/>
      <c r="D319" s="222" t="s">
        <v>136</v>
      </c>
      <c r="E319" s="244" t="s">
        <v>19</v>
      </c>
      <c r="F319" s="245" t="s">
        <v>139</v>
      </c>
      <c r="G319" s="243"/>
      <c r="H319" s="246">
        <v>1071.8400000000002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2" t="s">
        <v>136</v>
      </c>
      <c r="AU319" s="252" t="s">
        <v>85</v>
      </c>
      <c r="AV319" s="15" t="s">
        <v>134</v>
      </c>
      <c r="AW319" s="15" t="s">
        <v>34</v>
      </c>
      <c r="AX319" s="15" t="s">
        <v>83</v>
      </c>
      <c r="AY319" s="252" t="s">
        <v>128</v>
      </c>
    </row>
    <row r="320" s="2" customFormat="1" ht="37.8" customHeight="1">
      <c r="A320" s="39"/>
      <c r="B320" s="40"/>
      <c r="C320" s="206" t="s">
        <v>488</v>
      </c>
      <c r="D320" s="206" t="s">
        <v>130</v>
      </c>
      <c r="E320" s="207" t="s">
        <v>489</v>
      </c>
      <c r="F320" s="208" t="s">
        <v>490</v>
      </c>
      <c r="G320" s="209" t="s">
        <v>221</v>
      </c>
      <c r="H320" s="210">
        <v>1454.107</v>
      </c>
      <c r="I320" s="211"/>
      <c r="J320" s="212">
        <f>ROUND(I320*H320,2)</f>
        <v>0</v>
      </c>
      <c r="K320" s="213"/>
      <c r="L320" s="45"/>
      <c r="M320" s="214" t="s">
        <v>19</v>
      </c>
      <c r="N320" s="215" t="s">
        <v>46</v>
      </c>
      <c r="O320" s="85"/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8" t="s">
        <v>134</v>
      </c>
      <c r="AT320" s="218" t="s">
        <v>130</v>
      </c>
      <c r="AU320" s="218" t="s">
        <v>85</v>
      </c>
      <c r="AY320" s="18" t="s">
        <v>128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18" t="s">
        <v>83</v>
      </c>
      <c r="BK320" s="219">
        <f>ROUND(I320*H320,2)</f>
        <v>0</v>
      </c>
      <c r="BL320" s="18" t="s">
        <v>134</v>
      </c>
      <c r="BM320" s="218" t="s">
        <v>491</v>
      </c>
    </row>
    <row r="321" s="13" customFormat="1">
      <c r="A321" s="13"/>
      <c r="B321" s="220"/>
      <c r="C321" s="221"/>
      <c r="D321" s="222" t="s">
        <v>136</v>
      </c>
      <c r="E321" s="223" t="s">
        <v>19</v>
      </c>
      <c r="F321" s="224" t="s">
        <v>492</v>
      </c>
      <c r="G321" s="221"/>
      <c r="H321" s="225">
        <v>114.17</v>
      </c>
      <c r="I321" s="226"/>
      <c r="J321" s="221"/>
      <c r="K321" s="221"/>
      <c r="L321" s="227"/>
      <c r="M321" s="228"/>
      <c r="N321" s="229"/>
      <c r="O321" s="229"/>
      <c r="P321" s="229"/>
      <c r="Q321" s="229"/>
      <c r="R321" s="229"/>
      <c r="S321" s="229"/>
      <c r="T321" s="23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1" t="s">
        <v>136</v>
      </c>
      <c r="AU321" s="231" t="s">
        <v>85</v>
      </c>
      <c r="AV321" s="13" t="s">
        <v>85</v>
      </c>
      <c r="AW321" s="13" t="s">
        <v>34</v>
      </c>
      <c r="AX321" s="13" t="s">
        <v>75</v>
      </c>
      <c r="AY321" s="231" t="s">
        <v>128</v>
      </c>
    </row>
    <row r="322" s="13" customFormat="1">
      <c r="A322" s="13"/>
      <c r="B322" s="220"/>
      <c r="C322" s="221"/>
      <c r="D322" s="222" t="s">
        <v>136</v>
      </c>
      <c r="E322" s="223" t="s">
        <v>19</v>
      </c>
      <c r="F322" s="224" t="s">
        <v>493</v>
      </c>
      <c r="G322" s="221"/>
      <c r="H322" s="225">
        <v>248.03800000000001</v>
      </c>
      <c r="I322" s="226"/>
      <c r="J322" s="221"/>
      <c r="K322" s="221"/>
      <c r="L322" s="227"/>
      <c r="M322" s="228"/>
      <c r="N322" s="229"/>
      <c r="O322" s="229"/>
      <c r="P322" s="229"/>
      <c r="Q322" s="229"/>
      <c r="R322" s="229"/>
      <c r="S322" s="229"/>
      <c r="T322" s="23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1" t="s">
        <v>136</v>
      </c>
      <c r="AU322" s="231" t="s">
        <v>85</v>
      </c>
      <c r="AV322" s="13" t="s">
        <v>85</v>
      </c>
      <c r="AW322" s="13" t="s">
        <v>34</v>
      </c>
      <c r="AX322" s="13" t="s">
        <v>75</v>
      </c>
      <c r="AY322" s="231" t="s">
        <v>128</v>
      </c>
    </row>
    <row r="323" s="13" customFormat="1">
      <c r="A323" s="13"/>
      <c r="B323" s="220"/>
      <c r="C323" s="221"/>
      <c r="D323" s="222" t="s">
        <v>136</v>
      </c>
      <c r="E323" s="223" t="s">
        <v>19</v>
      </c>
      <c r="F323" s="224" t="s">
        <v>494</v>
      </c>
      <c r="G323" s="221"/>
      <c r="H323" s="225">
        <v>119.99500000000001</v>
      </c>
      <c r="I323" s="226"/>
      <c r="J323" s="221"/>
      <c r="K323" s="221"/>
      <c r="L323" s="227"/>
      <c r="M323" s="228"/>
      <c r="N323" s="229"/>
      <c r="O323" s="229"/>
      <c r="P323" s="229"/>
      <c r="Q323" s="229"/>
      <c r="R323" s="229"/>
      <c r="S323" s="229"/>
      <c r="T323" s="23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1" t="s">
        <v>136</v>
      </c>
      <c r="AU323" s="231" t="s">
        <v>85</v>
      </c>
      <c r="AV323" s="13" t="s">
        <v>85</v>
      </c>
      <c r="AW323" s="13" t="s">
        <v>34</v>
      </c>
      <c r="AX323" s="13" t="s">
        <v>75</v>
      </c>
      <c r="AY323" s="231" t="s">
        <v>128</v>
      </c>
    </row>
    <row r="324" s="13" customFormat="1">
      <c r="A324" s="13"/>
      <c r="B324" s="220"/>
      <c r="C324" s="221"/>
      <c r="D324" s="222" t="s">
        <v>136</v>
      </c>
      <c r="E324" s="223" t="s">
        <v>19</v>
      </c>
      <c r="F324" s="224" t="s">
        <v>495</v>
      </c>
      <c r="G324" s="221"/>
      <c r="H324" s="225">
        <v>971.904</v>
      </c>
      <c r="I324" s="226"/>
      <c r="J324" s="221"/>
      <c r="K324" s="221"/>
      <c r="L324" s="227"/>
      <c r="M324" s="228"/>
      <c r="N324" s="229"/>
      <c r="O324" s="229"/>
      <c r="P324" s="229"/>
      <c r="Q324" s="229"/>
      <c r="R324" s="229"/>
      <c r="S324" s="229"/>
      <c r="T324" s="23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1" t="s">
        <v>136</v>
      </c>
      <c r="AU324" s="231" t="s">
        <v>85</v>
      </c>
      <c r="AV324" s="13" t="s">
        <v>85</v>
      </c>
      <c r="AW324" s="13" t="s">
        <v>34</v>
      </c>
      <c r="AX324" s="13" t="s">
        <v>75</v>
      </c>
      <c r="AY324" s="231" t="s">
        <v>128</v>
      </c>
    </row>
    <row r="325" s="15" customFormat="1">
      <c r="A325" s="15"/>
      <c r="B325" s="242"/>
      <c r="C325" s="243"/>
      <c r="D325" s="222" t="s">
        <v>136</v>
      </c>
      <c r="E325" s="244" t="s">
        <v>19</v>
      </c>
      <c r="F325" s="245" t="s">
        <v>139</v>
      </c>
      <c r="G325" s="243"/>
      <c r="H325" s="246">
        <v>1454.107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2" t="s">
        <v>136</v>
      </c>
      <c r="AU325" s="252" t="s">
        <v>85</v>
      </c>
      <c r="AV325" s="15" t="s">
        <v>134</v>
      </c>
      <c r="AW325" s="15" t="s">
        <v>34</v>
      </c>
      <c r="AX325" s="15" t="s">
        <v>83</v>
      </c>
      <c r="AY325" s="252" t="s">
        <v>128</v>
      </c>
    </row>
    <row r="326" s="12" customFormat="1" ht="22.8" customHeight="1">
      <c r="A326" s="12"/>
      <c r="B326" s="190"/>
      <c r="C326" s="191"/>
      <c r="D326" s="192" t="s">
        <v>74</v>
      </c>
      <c r="E326" s="204" t="s">
        <v>496</v>
      </c>
      <c r="F326" s="204" t="s">
        <v>497</v>
      </c>
      <c r="G326" s="191"/>
      <c r="H326" s="191"/>
      <c r="I326" s="194"/>
      <c r="J326" s="205">
        <f>BK326</f>
        <v>0</v>
      </c>
      <c r="K326" s="191"/>
      <c r="L326" s="196"/>
      <c r="M326" s="197"/>
      <c r="N326" s="198"/>
      <c r="O326" s="198"/>
      <c r="P326" s="199">
        <f>P327</f>
        <v>0</v>
      </c>
      <c r="Q326" s="198"/>
      <c r="R326" s="199">
        <f>R327</f>
        <v>0</v>
      </c>
      <c r="S326" s="198"/>
      <c r="T326" s="200">
        <f>T327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1" t="s">
        <v>83</v>
      </c>
      <c r="AT326" s="202" t="s">
        <v>74</v>
      </c>
      <c r="AU326" s="202" t="s">
        <v>83</v>
      </c>
      <c r="AY326" s="201" t="s">
        <v>128</v>
      </c>
      <c r="BK326" s="203">
        <f>BK327</f>
        <v>0</v>
      </c>
    </row>
    <row r="327" s="2" customFormat="1" ht="37.8" customHeight="1">
      <c r="A327" s="39"/>
      <c r="B327" s="40"/>
      <c r="C327" s="206" t="s">
        <v>498</v>
      </c>
      <c r="D327" s="206" t="s">
        <v>130</v>
      </c>
      <c r="E327" s="207" t="s">
        <v>499</v>
      </c>
      <c r="F327" s="208" t="s">
        <v>500</v>
      </c>
      <c r="G327" s="209" t="s">
        <v>221</v>
      </c>
      <c r="H327" s="210">
        <v>758.12</v>
      </c>
      <c r="I327" s="211"/>
      <c r="J327" s="212">
        <f>ROUND(I327*H327,2)</f>
        <v>0</v>
      </c>
      <c r="K327" s="213"/>
      <c r="L327" s="45"/>
      <c r="M327" s="264" t="s">
        <v>19</v>
      </c>
      <c r="N327" s="265" t="s">
        <v>46</v>
      </c>
      <c r="O327" s="266"/>
      <c r="P327" s="267">
        <f>O327*H327</f>
        <v>0</v>
      </c>
      <c r="Q327" s="267">
        <v>0</v>
      </c>
      <c r="R327" s="267">
        <f>Q327*H327</f>
        <v>0</v>
      </c>
      <c r="S327" s="267">
        <v>0</v>
      </c>
      <c r="T327" s="26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8" t="s">
        <v>134</v>
      </c>
      <c r="AT327" s="218" t="s">
        <v>130</v>
      </c>
      <c r="AU327" s="218" t="s">
        <v>85</v>
      </c>
      <c r="AY327" s="18" t="s">
        <v>128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18" t="s">
        <v>83</v>
      </c>
      <c r="BK327" s="219">
        <f>ROUND(I327*H327,2)</f>
        <v>0</v>
      </c>
      <c r="BL327" s="18" t="s">
        <v>134</v>
      </c>
      <c r="BM327" s="218" t="s">
        <v>501</v>
      </c>
    </row>
    <row r="328" s="2" customFormat="1" ht="6.96" customHeight="1">
      <c r="A328" s="39"/>
      <c r="B328" s="60"/>
      <c r="C328" s="61"/>
      <c r="D328" s="61"/>
      <c r="E328" s="61"/>
      <c r="F328" s="61"/>
      <c r="G328" s="61"/>
      <c r="H328" s="61"/>
      <c r="I328" s="61"/>
      <c r="J328" s="61"/>
      <c r="K328" s="61"/>
      <c r="L328" s="45"/>
      <c r="M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</sheetData>
  <sheetProtection sheet="1" autoFilter="0" formatColumns="0" formatRows="0" objects="1" scenarios="1" spinCount="100000" saltValue="+kiRMczWOgful1rDdM1K36BYvhJZBtiddn/nMVzR7h/plO70HsqNE29bGFFBdj2F7oJkjTmX28fsI2A0CsA3Fg==" hashValue="v0nZOAsqg2AsirF9zrP0BMog/NX7uNH3YbELl+Lx+sbG0dJ9nXNtkXYuN9yI5aqjl2gsE4VGYSwKN4sBsj1YLg==" algorithmName="SHA-512" password="CC35"/>
  <autoFilter ref="C85:K32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98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Stavební úpravy křižovatky ulic Závodu míru - Švabinského - Křižíkova, Sokolov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502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16. 12. 2020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">
        <v>31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27</v>
      </c>
      <c r="J21" s="137" t="s">
        <v>33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36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37</v>
      </c>
      <c r="F24" s="39"/>
      <c r="G24" s="39"/>
      <c r="H24" s="39"/>
      <c r="I24" s="133" t="s">
        <v>27</v>
      </c>
      <c r="J24" s="137" t="s">
        <v>38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3.25" customHeight="1">
      <c r="A27" s="139"/>
      <c r="B27" s="140"/>
      <c r="C27" s="139"/>
      <c r="D27" s="139"/>
      <c r="E27" s="141" t="s">
        <v>101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ROUND((SUM(BE84:BE149)),  2)</f>
        <v>0</v>
      </c>
      <c r="G33" s="39"/>
      <c r="H33" s="39"/>
      <c r="I33" s="149">
        <v>0.20999999999999999</v>
      </c>
      <c r="J33" s="148">
        <f>ROUND(((SUM(BE84:BE149))*I33),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ROUND((SUM(BF84:BF149)),  2)</f>
        <v>0</v>
      </c>
      <c r="G34" s="39"/>
      <c r="H34" s="39"/>
      <c r="I34" s="149">
        <v>0.14999999999999999</v>
      </c>
      <c r="J34" s="148">
        <f>ROUND(((SUM(BF84:BF149))*I34),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ROUND((SUM(BG84:BG149)),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ROUND((SUM(BH84:BH149)),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ROUND((SUM(BI84:BI149)),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Stavební úpravy křižovatky ulic Závodu míru - Švabinského - Křižíkova, Sokolov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SO102ch - Okružní křižovatka SOKOLOV - chodník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16. 12. 2020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>ADVISIA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Tomáš Valenta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103</v>
      </c>
      <c r="D57" s="163"/>
      <c r="E57" s="163"/>
      <c r="F57" s="163"/>
      <c r="G57" s="163"/>
      <c r="H57" s="163"/>
      <c r="I57" s="163"/>
      <c r="J57" s="164" t="s">
        <v>104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105</v>
      </c>
    </row>
    <row r="60" s="9" customFormat="1" ht="24.96" customHeight="1">
      <c r="A60" s="9"/>
      <c r="B60" s="166"/>
      <c r="C60" s="167"/>
      <c r="D60" s="168" t="s">
        <v>106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107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108</v>
      </c>
      <c r="E62" s="175"/>
      <c r="F62" s="175"/>
      <c r="G62" s="175"/>
      <c r="H62" s="175"/>
      <c r="I62" s="175"/>
      <c r="J62" s="176">
        <f>J129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111</v>
      </c>
      <c r="E63" s="175"/>
      <c r="F63" s="175"/>
      <c r="G63" s="175"/>
      <c r="H63" s="175"/>
      <c r="I63" s="175"/>
      <c r="J63" s="176">
        <f>J139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112</v>
      </c>
      <c r="E64" s="175"/>
      <c r="F64" s="175"/>
      <c r="G64" s="175"/>
      <c r="H64" s="175"/>
      <c r="I64" s="175"/>
      <c r="J64" s="176">
        <f>J148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113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6.25" customHeight="1">
      <c r="A74" s="39"/>
      <c r="B74" s="40"/>
      <c r="C74" s="41"/>
      <c r="D74" s="41"/>
      <c r="E74" s="161" t="str">
        <f>E7</f>
        <v>Stavební úpravy křižovatky ulic Závodu míru - Švabinského - Křižíkova, Sokolov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99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SO102ch - Okružní křižovatka SOKOLOV - chodník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 xml:space="preserve"> </v>
      </c>
      <c r="G78" s="41"/>
      <c r="H78" s="41"/>
      <c r="I78" s="33" t="s">
        <v>23</v>
      </c>
      <c r="J78" s="73" t="str">
        <f>IF(J12="","",J12)</f>
        <v>16. 12. 2020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 xml:space="preserve"> </v>
      </c>
      <c r="G80" s="41"/>
      <c r="H80" s="41"/>
      <c r="I80" s="33" t="s">
        <v>30</v>
      </c>
      <c r="J80" s="37" t="str">
        <f>E21</f>
        <v>ADVISIA s.r.o.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28</v>
      </c>
      <c r="D81" s="41"/>
      <c r="E81" s="41"/>
      <c r="F81" s="28" t="str">
        <f>IF(E18="","",E18)</f>
        <v>Vyplň údaj</v>
      </c>
      <c r="G81" s="41"/>
      <c r="H81" s="41"/>
      <c r="I81" s="33" t="s">
        <v>35</v>
      </c>
      <c r="J81" s="37" t="str">
        <f>E24</f>
        <v>Tomáš Valenta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114</v>
      </c>
      <c r="D83" s="181" t="s">
        <v>60</v>
      </c>
      <c r="E83" s="181" t="s">
        <v>56</v>
      </c>
      <c r="F83" s="181" t="s">
        <v>57</v>
      </c>
      <c r="G83" s="181" t="s">
        <v>115</v>
      </c>
      <c r="H83" s="181" t="s">
        <v>116</v>
      </c>
      <c r="I83" s="181" t="s">
        <v>117</v>
      </c>
      <c r="J83" s="182" t="s">
        <v>104</v>
      </c>
      <c r="K83" s="183" t="s">
        <v>118</v>
      </c>
      <c r="L83" s="184"/>
      <c r="M83" s="93" t="s">
        <v>19</v>
      </c>
      <c r="N83" s="94" t="s">
        <v>45</v>
      </c>
      <c r="O83" s="94" t="s">
        <v>119</v>
      </c>
      <c r="P83" s="94" t="s">
        <v>120</v>
      </c>
      <c r="Q83" s="94" t="s">
        <v>121</v>
      </c>
      <c r="R83" s="94" t="s">
        <v>122</v>
      </c>
      <c r="S83" s="94" t="s">
        <v>123</v>
      </c>
      <c r="T83" s="95" t="s">
        <v>124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125</v>
      </c>
      <c r="D84" s="41"/>
      <c r="E84" s="41"/>
      <c r="F84" s="41"/>
      <c r="G84" s="41"/>
      <c r="H84" s="41"/>
      <c r="I84" s="41"/>
      <c r="J84" s="185">
        <f>BK84</f>
        <v>0</v>
      </c>
      <c r="K84" s="41"/>
      <c r="L84" s="45"/>
      <c r="M84" s="96"/>
      <c r="N84" s="186"/>
      <c r="O84" s="97"/>
      <c r="P84" s="187">
        <f>P85</f>
        <v>0</v>
      </c>
      <c r="Q84" s="97"/>
      <c r="R84" s="187">
        <f>R85</f>
        <v>37.928090000000005</v>
      </c>
      <c r="S84" s="97"/>
      <c r="T84" s="188">
        <f>T85</f>
        <v>97.217999999999989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74</v>
      </c>
      <c r="AU84" s="18" t="s">
        <v>105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74</v>
      </c>
      <c r="E85" s="193" t="s">
        <v>126</v>
      </c>
      <c r="F85" s="193" t="s">
        <v>127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P86+P129+P139+P148</f>
        <v>0</v>
      </c>
      <c r="Q85" s="198"/>
      <c r="R85" s="199">
        <f>R86+R129+R139+R148</f>
        <v>37.928090000000005</v>
      </c>
      <c r="S85" s="198"/>
      <c r="T85" s="200">
        <f>T86+T129+T139+T148</f>
        <v>97.217999999999989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83</v>
      </c>
      <c r="AT85" s="202" t="s">
        <v>74</v>
      </c>
      <c r="AU85" s="202" t="s">
        <v>75</v>
      </c>
      <c r="AY85" s="201" t="s">
        <v>128</v>
      </c>
      <c r="BK85" s="203">
        <f>BK86+BK129+BK139+BK148</f>
        <v>0</v>
      </c>
    </row>
    <row r="86" s="12" customFormat="1" ht="22.8" customHeight="1">
      <c r="A86" s="12"/>
      <c r="B86" s="190"/>
      <c r="C86" s="191"/>
      <c r="D86" s="192" t="s">
        <v>74</v>
      </c>
      <c r="E86" s="204" t="s">
        <v>83</v>
      </c>
      <c r="F86" s="204" t="s">
        <v>129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SUM(P87:P128)</f>
        <v>0</v>
      </c>
      <c r="Q86" s="198"/>
      <c r="R86" s="199">
        <f>SUM(R87:R128)</f>
        <v>0.021990000000000003</v>
      </c>
      <c r="S86" s="198"/>
      <c r="T86" s="200">
        <f>SUM(T87:T128)</f>
        <v>97.217999999999989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83</v>
      </c>
      <c r="AT86" s="202" t="s">
        <v>74</v>
      </c>
      <c r="AU86" s="202" t="s">
        <v>83</v>
      </c>
      <c r="AY86" s="201" t="s">
        <v>128</v>
      </c>
      <c r="BK86" s="203">
        <f>SUM(BK87:BK128)</f>
        <v>0</v>
      </c>
    </row>
    <row r="87" s="2" customFormat="1" ht="62.7" customHeight="1">
      <c r="A87" s="39"/>
      <c r="B87" s="40"/>
      <c r="C87" s="206" t="s">
        <v>83</v>
      </c>
      <c r="D87" s="206" t="s">
        <v>130</v>
      </c>
      <c r="E87" s="207" t="s">
        <v>503</v>
      </c>
      <c r="F87" s="208" t="s">
        <v>504</v>
      </c>
      <c r="G87" s="209" t="s">
        <v>133</v>
      </c>
      <c r="H87" s="210">
        <v>198</v>
      </c>
      <c r="I87" s="211"/>
      <c r="J87" s="212">
        <f>ROUND(I87*H87,2)</f>
        <v>0</v>
      </c>
      <c r="K87" s="213"/>
      <c r="L87" s="45"/>
      <c r="M87" s="214" t="s">
        <v>19</v>
      </c>
      <c r="N87" s="215" t="s">
        <v>46</v>
      </c>
      <c r="O87" s="85"/>
      <c r="P87" s="216">
        <f>O87*H87</f>
        <v>0</v>
      </c>
      <c r="Q87" s="216">
        <v>0</v>
      </c>
      <c r="R87" s="216">
        <f>Q87*H87</f>
        <v>0</v>
      </c>
      <c r="S87" s="216">
        <v>0.28999999999999998</v>
      </c>
      <c r="T87" s="217">
        <f>S87*H87</f>
        <v>57.419999999999995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8" t="s">
        <v>134</v>
      </c>
      <c r="AT87" s="218" t="s">
        <v>130</v>
      </c>
      <c r="AU87" s="218" t="s">
        <v>85</v>
      </c>
      <c r="AY87" s="18" t="s">
        <v>128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8" t="s">
        <v>83</v>
      </c>
      <c r="BK87" s="219">
        <f>ROUND(I87*H87,2)</f>
        <v>0</v>
      </c>
      <c r="BL87" s="18" t="s">
        <v>134</v>
      </c>
      <c r="BM87" s="218" t="s">
        <v>505</v>
      </c>
    </row>
    <row r="88" s="2" customFormat="1" ht="49.05" customHeight="1">
      <c r="A88" s="39"/>
      <c r="B88" s="40"/>
      <c r="C88" s="206" t="s">
        <v>85</v>
      </c>
      <c r="D88" s="206" t="s">
        <v>130</v>
      </c>
      <c r="E88" s="207" t="s">
        <v>506</v>
      </c>
      <c r="F88" s="208" t="s">
        <v>507</v>
      </c>
      <c r="G88" s="209" t="s">
        <v>133</v>
      </c>
      <c r="H88" s="210">
        <v>198</v>
      </c>
      <c r="I88" s="211"/>
      <c r="J88" s="212">
        <f>ROUND(I88*H88,2)</f>
        <v>0</v>
      </c>
      <c r="K88" s="213"/>
      <c r="L88" s="45"/>
      <c r="M88" s="214" t="s">
        <v>19</v>
      </c>
      <c r="N88" s="215" t="s">
        <v>46</v>
      </c>
      <c r="O88" s="85"/>
      <c r="P88" s="216">
        <f>O88*H88</f>
        <v>0</v>
      </c>
      <c r="Q88" s="216">
        <v>0</v>
      </c>
      <c r="R88" s="216">
        <f>Q88*H88</f>
        <v>0</v>
      </c>
      <c r="S88" s="216">
        <v>0.098000000000000004</v>
      </c>
      <c r="T88" s="217">
        <f>S88*H88</f>
        <v>19.404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8" t="s">
        <v>134</v>
      </c>
      <c r="AT88" s="218" t="s">
        <v>130</v>
      </c>
      <c r="AU88" s="218" t="s">
        <v>85</v>
      </c>
      <c r="AY88" s="18" t="s">
        <v>128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8" t="s">
        <v>83</v>
      </c>
      <c r="BK88" s="219">
        <f>ROUND(I88*H88,2)</f>
        <v>0</v>
      </c>
      <c r="BL88" s="18" t="s">
        <v>134</v>
      </c>
      <c r="BM88" s="218" t="s">
        <v>508</v>
      </c>
    </row>
    <row r="89" s="2" customFormat="1" ht="37.8" customHeight="1">
      <c r="A89" s="39"/>
      <c r="B89" s="40"/>
      <c r="C89" s="206" t="s">
        <v>147</v>
      </c>
      <c r="D89" s="206" t="s">
        <v>130</v>
      </c>
      <c r="E89" s="207" t="s">
        <v>509</v>
      </c>
      <c r="F89" s="208" t="s">
        <v>510</v>
      </c>
      <c r="G89" s="209" t="s">
        <v>133</v>
      </c>
      <c r="H89" s="210">
        <v>198</v>
      </c>
      <c r="I89" s="211"/>
      <c r="J89" s="212">
        <f>ROUND(I89*H89,2)</f>
        <v>0</v>
      </c>
      <c r="K89" s="213"/>
      <c r="L89" s="45"/>
      <c r="M89" s="214" t="s">
        <v>19</v>
      </c>
      <c r="N89" s="215" t="s">
        <v>46</v>
      </c>
      <c r="O89" s="85"/>
      <c r="P89" s="216">
        <f>O89*H89</f>
        <v>0</v>
      </c>
      <c r="Q89" s="216">
        <v>3.0000000000000001E-05</v>
      </c>
      <c r="R89" s="216">
        <f>Q89*H89</f>
        <v>0.00594</v>
      </c>
      <c r="S89" s="216">
        <v>0.10299999999999999</v>
      </c>
      <c r="T89" s="217">
        <f>S89*H89</f>
        <v>20.393999999999998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8" t="s">
        <v>134</v>
      </c>
      <c r="AT89" s="218" t="s">
        <v>130</v>
      </c>
      <c r="AU89" s="218" t="s">
        <v>85</v>
      </c>
      <c r="AY89" s="18" t="s">
        <v>128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8" t="s">
        <v>83</v>
      </c>
      <c r="BK89" s="219">
        <f>ROUND(I89*H89,2)</f>
        <v>0</v>
      </c>
      <c r="BL89" s="18" t="s">
        <v>134</v>
      </c>
      <c r="BM89" s="218" t="s">
        <v>511</v>
      </c>
    </row>
    <row r="90" s="2" customFormat="1" ht="24.15" customHeight="1">
      <c r="A90" s="39"/>
      <c r="B90" s="40"/>
      <c r="C90" s="206" t="s">
        <v>134</v>
      </c>
      <c r="D90" s="206" t="s">
        <v>130</v>
      </c>
      <c r="E90" s="207" t="s">
        <v>167</v>
      </c>
      <c r="F90" s="208" t="s">
        <v>168</v>
      </c>
      <c r="G90" s="209" t="s">
        <v>133</v>
      </c>
      <c r="H90" s="210">
        <v>938</v>
      </c>
      <c r="I90" s="211"/>
      <c r="J90" s="212">
        <f>ROUND(I90*H90,2)</f>
        <v>0</v>
      </c>
      <c r="K90" s="213"/>
      <c r="L90" s="45"/>
      <c r="M90" s="214" t="s">
        <v>19</v>
      </c>
      <c r="N90" s="215" t="s">
        <v>46</v>
      </c>
      <c r="O90" s="85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8" t="s">
        <v>134</v>
      </c>
      <c r="AT90" s="218" t="s">
        <v>130</v>
      </c>
      <c r="AU90" s="218" t="s">
        <v>85</v>
      </c>
      <c r="AY90" s="18" t="s">
        <v>128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8" t="s">
        <v>83</v>
      </c>
      <c r="BK90" s="219">
        <f>ROUND(I90*H90,2)</f>
        <v>0</v>
      </c>
      <c r="BL90" s="18" t="s">
        <v>134</v>
      </c>
      <c r="BM90" s="218" t="s">
        <v>512</v>
      </c>
    </row>
    <row r="91" s="2" customFormat="1" ht="24.15" customHeight="1">
      <c r="A91" s="39"/>
      <c r="B91" s="40"/>
      <c r="C91" s="206" t="s">
        <v>154</v>
      </c>
      <c r="D91" s="206" t="s">
        <v>130</v>
      </c>
      <c r="E91" s="207" t="s">
        <v>513</v>
      </c>
      <c r="F91" s="208" t="s">
        <v>514</v>
      </c>
      <c r="G91" s="209" t="s">
        <v>177</v>
      </c>
      <c r="H91" s="210">
        <v>11.34</v>
      </c>
      <c r="I91" s="211"/>
      <c r="J91" s="212">
        <f>ROUND(I91*H91,2)</f>
        <v>0</v>
      </c>
      <c r="K91" s="213"/>
      <c r="L91" s="45"/>
      <c r="M91" s="214" t="s">
        <v>19</v>
      </c>
      <c r="N91" s="215" t="s">
        <v>46</v>
      </c>
      <c r="O91" s="85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8" t="s">
        <v>134</v>
      </c>
      <c r="AT91" s="218" t="s">
        <v>130</v>
      </c>
      <c r="AU91" s="218" t="s">
        <v>85</v>
      </c>
      <c r="AY91" s="18" t="s">
        <v>128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8" t="s">
        <v>83</v>
      </c>
      <c r="BK91" s="219">
        <f>ROUND(I91*H91,2)</f>
        <v>0</v>
      </c>
      <c r="BL91" s="18" t="s">
        <v>134</v>
      </c>
      <c r="BM91" s="218" t="s">
        <v>515</v>
      </c>
    </row>
    <row r="92" s="13" customFormat="1">
      <c r="A92" s="13"/>
      <c r="B92" s="220"/>
      <c r="C92" s="221"/>
      <c r="D92" s="222" t="s">
        <v>136</v>
      </c>
      <c r="E92" s="223" t="s">
        <v>19</v>
      </c>
      <c r="F92" s="224" t="s">
        <v>516</v>
      </c>
      <c r="G92" s="221"/>
      <c r="H92" s="225">
        <v>11.34</v>
      </c>
      <c r="I92" s="226"/>
      <c r="J92" s="221"/>
      <c r="K92" s="221"/>
      <c r="L92" s="227"/>
      <c r="M92" s="228"/>
      <c r="N92" s="229"/>
      <c r="O92" s="229"/>
      <c r="P92" s="229"/>
      <c r="Q92" s="229"/>
      <c r="R92" s="229"/>
      <c r="S92" s="229"/>
      <c r="T92" s="23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1" t="s">
        <v>136</v>
      </c>
      <c r="AU92" s="231" t="s">
        <v>85</v>
      </c>
      <c r="AV92" s="13" t="s">
        <v>85</v>
      </c>
      <c r="AW92" s="13" t="s">
        <v>34</v>
      </c>
      <c r="AX92" s="13" t="s">
        <v>75</v>
      </c>
      <c r="AY92" s="231" t="s">
        <v>128</v>
      </c>
    </row>
    <row r="93" s="14" customFormat="1">
      <c r="A93" s="14"/>
      <c r="B93" s="232"/>
      <c r="C93" s="233"/>
      <c r="D93" s="222" t="s">
        <v>136</v>
      </c>
      <c r="E93" s="234" t="s">
        <v>19</v>
      </c>
      <c r="F93" s="235" t="s">
        <v>517</v>
      </c>
      <c r="G93" s="233"/>
      <c r="H93" s="234" t="s">
        <v>19</v>
      </c>
      <c r="I93" s="236"/>
      <c r="J93" s="233"/>
      <c r="K93" s="233"/>
      <c r="L93" s="237"/>
      <c r="M93" s="238"/>
      <c r="N93" s="239"/>
      <c r="O93" s="239"/>
      <c r="P93" s="239"/>
      <c r="Q93" s="239"/>
      <c r="R93" s="239"/>
      <c r="S93" s="239"/>
      <c r="T93" s="240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1" t="s">
        <v>136</v>
      </c>
      <c r="AU93" s="241" t="s">
        <v>85</v>
      </c>
      <c r="AV93" s="14" t="s">
        <v>83</v>
      </c>
      <c r="AW93" s="14" t="s">
        <v>34</v>
      </c>
      <c r="AX93" s="14" t="s">
        <v>75</v>
      </c>
      <c r="AY93" s="241" t="s">
        <v>128</v>
      </c>
    </row>
    <row r="94" s="15" customFormat="1">
      <c r="A94" s="15"/>
      <c r="B94" s="242"/>
      <c r="C94" s="243"/>
      <c r="D94" s="222" t="s">
        <v>136</v>
      </c>
      <c r="E94" s="244" t="s">
        <v>19</v>
      </c>
      <c r="F94" s="245" t="s">
        <v>139</v>
      </c>
      <c r="G94" s="243"/>
      <c r="H94" s="246">
        <v>11.34</v>
      </c>
      <c r="I94" s="247"/>
      <c r="J94" s="243"/>
      <c r="K94" s="243"/>
      <c r="L94" s="248"/>
      <c r="M94" s="249"/>
      <c r="N94" s="250"/>
      <c r="O94" s="250"/>
      <c r="P94" s="250"/>
      <c r="Q94" s="250"/>
      <c r="R94" s="250"/>
      <c r="S94" s="250"/>
      <c r="T94" s="251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2" t="s">
        <v>136</v>
      </c>
      <c r="AU94" s="252" t="s">
        <v>85</v>
      </c>
      <c r="AV94" s="15" t="s">
        <v>134</v>
      </c>
      <c r="AW94" s="15" t="s">
        <v>34</v>
      </c>
      <c r="AX94" s="15" t="s">
        <v>83</v>
      </c>
      <c r="AY94" s="252" t="s">
        <v>128</v>
      </c>
    </row>
    <row r="95" s="2" customFormat="1" ht="37.8" customHeight="1">
      <c r="A95" s="39"/>
      <c r="B95" s="40"/>
      <c r="C95" s="206" t="s">
        <v>156</v>
      </c>
      <c r="D95" s="206" t="s">
        <v>130</v>
      </c>
      <c r="E95" s="207" t="s">
        <v>518</v>
      </c>
      <c r="F95" s="208" t="s">
        <v>519</v>
      </c>
      <c r="G95" s="209" t="s">
        <v>177</v>
      </c>
      <c r="H95" s="210">
        <v>83</v>
      </c>
      <c r="I95" s="211"/>
      <c r="J95" s="212">
        <f>ROUND(I95*H95,2)</f>
        <v>0</v>
      </c>
      <c r="K95" s="213"/>
      <c r="L95" s="45"/>
      <c r="M95" s="214" t="s">
        <v>19</v>
      </c>
      <c r="N95" s="215" t="s">
        <v>46</v>
      </c>
      <c r="O95" s="85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8" t="s">
        <v>134</v>
      </c>
      <c r="AT95" s="218" t="s">
        <v>130</v>
      </c>
      <c r="AU95" s="218" t="s">
        <v>85</v>
      </c>
      <c r="AY95" s="18" t="s">
        <v>128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8" t="s">
        <v>83</v>
      </c>
      <c r="BK95" s="219">
        <f>ROUND(I95*H95,2)</f>
        <v>0</v>
      </c>
      <c r="BL95" s="18" t="s">
        <v>134</v>
      </c>
      <c r="BM95" s="218" t="s">
        <v>520</v>
      </c>
    </row>
    <row r="96" s="13" customFormat="1">
      <c r="A96" s="13"/>
      <c r="B96" s="220"/>
      <c r="C96" s="221"/>
      <c r="D96" s="222" t="s">
        <v>136</v>
      </c>
      <c r="E96" s="223" t="s">
        <v>19</v>
      </c>
      <c r="F96" s="224" t="s">
        <v>521</v>
      </c>
      <c r="G96" s="221"/>
      <c r="H96" s="225">
        <v>83</v>
      </c>
      <c r="I96" s="226"/>
      <c r="J96" s="221"/>
      <c r="K96" s="221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136</v>
      </c>
      <c r="AU96" s="231" t="s">
        <v>85</v>
      </c>
      <c r="AV96" s="13" t="s">
        <v>85</v>
      </c>
      <c r="AW96" s="13" t="s">
        <v>34</v>
      </c>
      <c r="AX96" s="13" t="s">
        <v>75</v>
      </c>
      <c r="AY96" s="231" t="s">
        <v>128</v>
      </c>
    </row>
    <row r="97" s="15" customFormat="1">
      <c r="A97" s="15"/>
      <c r="B97" s="242"/>
      <c r="C97" s="243"/>
      <c r="D97" s="222" t="s">
        <v>136</v>
      </c>
      <c r="E97" s="244" t="s">
        <v>19</v>
      </c>
      <c r="F97" s="245" t="s">
        <v>522</v>
      </c>
      <c r="G97" s="243"/>
      <c r="H97" s="246">
        <v>83</v>
      </c>
      <c r="I97" s="247"/>
      <c r="J97" s="243"/>
      <c r="K97" s="243"/>
      <c r="L97" s="248"/>
      <c r="M97" s="249"/>
      <c r="N97" s="250"/>
      <c r="O97" s="250"/>
      <c r="P97" s="250"/>
      <c r="Q97" s="250"/>
      <c r="R97" s="250"/>
      <c r="S97" s="250"/>
      <c r="T97" s="251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2" t="s">
        <v>136</v>
      </c>
      <c r="AU97" s="252" t="s">
        <v>85</v>
      </c>
      <c r="AV97" s="15" t="s">
        <v>134</v>
      </c>
      <c r="AW97" s="15" t="s">
        <v>34</v>
      </c>
      <c r="AX97" s="15" t="s">
        <v>83</v>
      </c>
      <c r="AY97" s="252" t="s">
        <v>128</v>
      </c>
    </row>
    <row r="98" s="2" customFormat="1" ht="62.7" customHeight="1">
      <c r="A98" s="39"/>
      <c r="B98" s="40"/>
      <c r="C98" s="206" t="s">
        <v>162</v>
      </c>
      <c r="D98" s="206" t="s">
        <v>130</v>
      </c>
      <c r="E98" s="207" t="s">
        <v>210</v>
      </c>
      <c r="F98" s="208" t="s">
        <v>211</v>
      </c>
      <c r="G98" s="209" t="s">
        <v>177</v>
      </c>
      <c r="H98" s="210">
        <v>85.379999999999995</v>
      </c>
      <c r="I98" s="211"/>
      <c r="J98" s="212">
        <f>ROUND(I98*H98,2)</f>
        <v>0</v>
      </c>
      <c r="K98" s="213"/>
      <c r="L98" s="45"/>
      <c r="M98" s="214" t="s">
        <v>19</v>
      </c>
      <c r="N98" s="215" t="s">
        <v>46</v>
      </c>
      <c r="O98" s="85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8" t="s">
        <v>134</v>
      </c>
      <c r="AT98" s="218" t="s">
        <v>130</v>
      </c>
      <c r="AU98" s="218" t="s">
        <v>85</v>
      </c>
      <c r="AY98" s="18" t="s">
        <v>128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8" t="s">
        <v>83</v>
      </c>
      <c r="BK98" s="219">
        <f>ROUND(I98*H98,2)</f>
        <v>0</v>
      </c>
      <c r="BL98" s="18" t="s">
        <v>134</v>
      </c>
      <c r="BM98" s="218" t="s">
        <v>523</v>
      </c>
    </row>
    <row r="99" s="13" customFormat="1">
      <c r="A99" s="13"/>
      <c r="B99" s="220"/>
      <c r="C99" s="221"/>
      <c r="D99" s="222" t="s">
        <v>136</v>
      </c>
      <c r="E99" s="223" t="s">
        <v>19</v>
      </c>
      <c r="F99" s="224" t="s">
        <v>516</v>
      </c>
      <c r="G99" s="221"/>
      <c r="H99" s="225">
        <v>11.34</v>
      </c>
      <c r="I99" s="226"/>
      <c r="J99" s="221"/>
      <c r="K99" s="221"/>
      <c r="L99" s="227"/>
      <c r="M99" s="228"/>
      <c r="N99" s="229"/>
      <c r="O99" s="229"/>
      <c r="P99" s="229"/>
      <c r="Q99" s="229"/>
      <c r="R99" s="229"/>
      <c r="S99" s="229"/>
      <c r="T99" s="23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1" t="s">
        <v>136</v>
      </c>
      <c r="AU99" s="231" t="s">
        <v>85</v>
      </c>
      <c r="AV99" s="13" t="s">
        <v>85</v>
      </c>
      <c r="AW99" s="13" t="s">
        <v>34</v>
      </c>
      <c r="AX99" s="13" t="s">
        <v>75</v>
      </c>
      <c r="AY99" s="231" t="s">
        <v>128</v>
      </c>
    </row>
    <row r="100" s="14" customFormat="1">
      <c r="A100" s="14"/>
      <c r="B100" s="232"/>
      <c r="C100" s="233"/>
      <c r="D100" s="222" t="s">
        <v>136</v>
      </c>
      <c r="E100" s="234" t="s">
        <v>19</v>
      </c>
      <c r="F100" s="235" t="s">
        <v>517</v>
      </c>
      <c r="G100" s="233"/>
      <c r="H100" s="234" t="s">
        <v>19</v>
      </c>
      <c r="I100" s="236"/>
      <c r="J100" s="233"/>
      <c r="K100" s="233"/>
      <c r="L100" s="237"/>
      <c r="M100" s="238"/>
      <c r="N100" s="239"/>
      <c r="O100" s="239"/>
      <c r="P100" s="239"/>
      <c r="Q100" s="239"/>
      <c r="R100" s="239"/>
      <c r="S100" s="239"/>
      <c r="T100" s="24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1" t="s">
        <v>136</v>
      </c>
      <c r="AU100" s="241" t="s">
        <v>85</v>
      </c>
      <c r="AV100" s="14" t="s">
        <v>83</v>
      </c>
      <c r="AW100" s="14" t="s">
        <v>34</v>
      </c>
      <c r="AX100" s="14" t="s">
        <v>75</v>
      </c>
      <c r="AY100" s="241" t="s">
        <v>128</v>
      </c>
    </row>
    <row r="101" s="13" customFormat="1">
      <c r="A101" s="13"/>
      <c r="B101" s="220"/>
      <c r="C101" s="221"/>
      <c r="D101" s="222" t="s">
        <v>136</v>
      </c>
      <c r="E101" s="223" t="s">
        <v>19</v>
      </c>
      <c r="F101" s="224" t="s">
        <v>521</v>
      </c>
      <c r="G101" s="221"/>
      <c r="H101" s="225">
        <v>83</v>
      </c>
      <c r="I101" s="226"/>
      <c r="J101" s="221"/>
      <c r="K101" s="221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136</v>
      </c>
      <c r="AU101" s="231" t="s">
        <v>85</v>
      </c>
      <c r="AV101" s="13" t="s">
        <v>85</v>
      </c>
      <c r="AW101" s="13" t="s">
        <v>34</v>
      </c>
      <c r="AX101" s="13" t="s">
        <v>75</v>
      </c>
      <c r="AY101" s="231" t="s">
        <v>128</v>
      </c>
    </row>
    <row r="102" s="14" customFormat="1">
      <c r="A102" s="14"/>
      <c r="B102" s="232"/>
      <c r="C102" s="233"/>
      <c r="D102" s="222" t="s">
        <v>136</v>
      </c>
      <c r="E102" s="234" t="s">
        <v>19</v>
      </c>
      <c r="F102" s="235" t="s">
        <v>524</v>
      </c>
      <c r="G102" s="233"/>
      <c r="H102" s="234" t="s">
        <v>19</v>
      </c>
      <c r="I102" s="236"/>
      <c r="J102" s="233"/>
      <c r="K102" s="233"/>
      <c r="L102" s="237"/>
      <c r="M102" s="238"/>
      <c r="N102" s="239"/>
      <c r="O102" s="239"/>
      <c r="P102" s="239"/>
      <c r="Q102" s="239"/>
      <c r="R102" s="239"/>
      <c r="S102" s="239"/>
      <c r="T102" s="24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1" t="s">
        <v>136</v>
      </c>
      <c r="AU102" s="241" t="s">
        <v>85</v>
      </c>
      <c r="AV102" s="14" t="s">
        <v>83</v>
      </c>
      <c r="AW102" s="14" t="s">
        <v>34</v>
      </c>
      <c r="AX102" s="14" t="s">
        <v>75</v>
      </c>
      <c r="AY102" s="241" t="s">
        <v>128</v>
      </c>
    </row>
    <row r="103" s="13" customFormat="1">
      <c r="A103" s="13"/>
      <c r="B103" s="220"/>
      <c r="C103" s="221"/>
      <c r="D103" s="222" t="s">
        <v>136</v>
      </c>
      <c r="E103" s="223" t="s">
        <v>19</v>
      </c>
      <c r="F103" s="224" t="s">
        <v>525</v>
      </c>
      <c r="G103" s="221"/>
      <c r="H103" s="225">
        <v>-8.9600000000000009</v>
      </c>
      <c r="I103" s="226"/>
      <c r="J103" s="221"/>
      <c r="K103" s="221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136</v>
      </c>
      <c r="AU103" s="231" t="s">
        <v>85</v>
      </c>
      <c r="AV103" s="13" t="s">
        <v>85</v>
      </c>
      <c r="AW103" s="13" t="s">
        <v>34</v>
      </c>
      <c r="AX103" s="13" t="s">
        <v>75</v>
      </c>
      <c r="AY103" s="231" t="s">
        <v>128</v>
      </c>
    </row>
    <row r="104" s="14" customFormat="1">
      <c r="A104" s="14"/>
      <c r="B104" s="232"/>
      <c r="C104" s="233"/>
      <c r="D104" s="222" t="s">
        <v>136</v>
      </c>
      <c r="E104" s="234" t="s">
        <v>19</v>
      </c>
      <c r="F104" s="235" t="s">
        <v>526</v>
      </c>
      <c r="G104" s="233"/>
      <c r="H104" s="234" t="s">
        <v>19</v>
      </c>
      <c r="I104" s="236"/>
      <c r="J104" s="233"/>
      <c r="K104" s="233"/>
      <c r="L104" s="237"/>
      <c r="M104" s="238"/>
      <c r="N104" s="239"/>
      <c r="O104" s="239"/>
      <c r="P104" s="239"/>
      <c r="Q104" s="239"/>
      <c r="R104" s="239"/>
      <c r="S104" s="239"/>
      <c r="T104" s="24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1" t="s">
        <v>136</v>
      </c>
      <c r="AU104" s="241" t="s">
        <v>85</v>
      </c>
      <c r="AV104" s="14" t="s">
        <v>83</v>
      </c>
      <c r="AW104" s="14" t="s">
        <v>34</v>
      </c>
      <c r="AX104" s="14" t="s">
        <v>75</v>
      </c>
      <c r="AY104" s="241" t="s">
        <v>128</v>
      </c>
    </row>
    <row r="105" s="15" customFormat="1">
      <c r="A105" s="15"/>
      <c r="B105" s="242"/>
      <c r="C105" s="243"/>
      <c r="D105" s="222" t="s">
        <v>136</v>
      </c>
      <c r="E105" s="244" t="s">
        <v>19</v>
      </c>
      <c r="F105" s="245" t="s">
        <v>139</v>
      </c>
      <c r="G105" s="243"/>
      <c r="H105" s="246">
        <v>85.379999999999995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2" t="s">
        <v>136</v>
      </c>
      <c r="AU105" s="252" t="s">
        <v>85</v>
      </c>
      <c r="AV105" s="15" t="s">
        <v>134</v>
      </c>
      <c r="AW105" s="15" t="s">
        <v>34</v>
      </c>
      <c r="AX105" s="15" t="s">
        <v>83</v>
      </c>
      <c r="AY105" s="252" t="s">
        <v>128</v>
      </c>
    </row>
    <row r="106" s="2" customFormat="1" ht="37.8" customHeight="1">
      <c r="A106" s="39"/>
      <c r="B106" s="40"/>
      <c r="C106" s="206" t="s">
        <v>166</v>
      </c>
      <c r="D106" s="206" t="s">
        <v>130</v>
      </c>
      <c r="E106" s="207" t="s">
        <v>216</v>
      </c>
      <c r="F106" s="208" t="s">
        <v>217</v>
      </c>
      <c r="G106" s="209" t="s">
        <v>177</v>
      </c>
      <c r="H106" s="210">
        <v>85.379999999999995</v>
      </c>
      <c r="I106" s="211"/>
      <c r="J106" s="212">
        <f>ROUND(I106*H106,2)</f>
        <v>0</v>
      </c>
      <c r="K106" s="213"/>
      <c r="L106" s="45"/>
      <c r="M106" s="214" t="s">
        <v>19</v>
      </c>
      <c r="N106" s="215" t="s">
        <v>46</v>
      </c>
      <c r="O106" s="85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8" t="s">
        <v>134</v>
      </c>
      <c r="AT106" s="218" t="s">
        <v>130</v>
      </c>
      <c r="AU106" s="218" t="s">
        <v>85</v>
      </c>
      <c r="AY106" s="18" t="s">
        <v>128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8" t="s">
        <v>83</v>
      </c>
      <c r="BK106" s="219">
        <f>ROUND(I106*H106,2)</f>
        <v>0</v>
      </c>
      <c r="BL106" s="18" t="s">
        <v>134</v>
      </c>
      <c r="BM106" s="218" t="s">
        <v>527</v>
      </c>
    </row>
    <row r="107" s="2" customFormat="1" ht="37.8" customHeight="1">
      <c r="A107" s="39"/>
      <c r="B107" s="40"/>
      <c r="C107" s="206" t="s">
        <v>174</v>
      </c>
      <c r="D107" s="206" t="s">
        <v>130</v>
      </c>
      <c r="E107" s="207" t="s">
        <v>219</v>
      </c>
      <c r="F107" s="208" t="s">
        <v>220</v>
      </c>
      <c r="G107" s="209" t="s">
        <v>221</v>
      </c>
      <c r="H107" s="210">
        <v>153.684</v>
      </c>
      <c r="I107" s="211"/>
      <c r="J107" s="212">
        <f>ROUND(I107*H107,2)</f>
        <v>0</v>
      </c>
      <c r="K107" s="213"/>
      <c r="L107" s="45"/>
      <c r="M107" s="214" t="s">
        <v>19</v>
      </c>
      <c r="N107" s="215" t="s">
        <v>46</v>
      </c>
      <c r="O107" s="85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8" t="s">
        <v>134</v>
      </c>
      <c r="AT107" s="218" t="s">
        <v>130</v>
      </c>
      <c r="AU107" s="218" t="s">
        <v>85</v>
      </c>
      <c r="AY107" s="18" t="s">
        <v>128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8" t="s">
        <v>83</v>
      </c>
      <c r="BK107" s="219">
        <f>ROUND(I107*H107,2)</f>
        <v>0</v>
      </c>
      <c r="BL107" s="18" t="s">
        <v>134</v>
      </c>
      <c r="BM107" s="218" t="s">
        <v>528</v>
      </c>
    </row>
    <row r="108" s="13" customFormat="1">
      <c r="A108" s="13"/>
      <c r="B108" s="220"/>
      <c r="C108" s="221"/>
      <c r="D108" s="222" t="s">
        <v>136</v>
      </c>
      <c r="E108" s="221"/>
      <c r="F108" s="224" t="s">
        <v>529</v>
      </c>
      <c r="G108" s="221"/>
      <c r="H108" s="225">
        <v>153.684</v>
      </c>
      <c r="I108" s="226"/>
      <c r="J108" s="221"/>
      <c r="K108" s="221"/>
      <c r="L108" s="227"/>
      <c r="M108" s="228"/>
      <c r="N108" s="229"/>
      <c r="O108" s="229"/>
      <c r="P108" s="229"/>
      <c r="Q108" s="229"/>
      <c r="R108" s="229"/>
      <c r="S108" s="229"/>
      <c r="T108" s="23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1" t="s">
        <v>136</v>
      </c>
      <c r="AU108" s="231" t="s">
        <v>85</v>
      </c>
      <c r="AV108" s="13" t="s">
        <v>85</v>
      </c>
      <c r="AW108" s="13" t="s">
        <v>4</v>
      </c>
      <c r="AX108" s="13" t="s">
        <v>83</v>
      </c>
      <c r="AY108" s="231" t="s">
        <v>128</v>
      </c>
    </row>
    <row r="109" s="2" customFormat="1" ht="49.05" customHeight="1">
      <c r="A109" s="39"/>
      <c r="B109" s="40"/>
      <c r="C109" s="206" t="s">
        <v>193</v>
      </c>
      <c r="D109" s="206" t="s">
        <v>130</v>
      </c>
      <c r="E109" s="207" t="s">
        <v>225</v>
      </c>
      <c r="F109" s="208" t="s">
        <v>226</v>
      </c>
      <c r="G109" s="209" t="s">
        <v>177</v>
      </c>
      <c r="H109" s="210">
        <v>83</v>
      </c>
      <c r="I109" s="211"/>
      <c r="J109" s="212">
        <f>ROUND(I109*H109,2)</f>
        <v>0</v>
      </c>
      <c r="K109" s="213"/>
      <c r="L109" s="45"/>
      <c r="M109" s="214" t="s">
        <v>19</v>
      </c>
      <c r="N109" s="215" t="s">
        <v>46</v>
      </c>
      <c r="O109" s="85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8" t="s">
        <v>134</v>
      </c>
      <c r="AT109" s="218" t="s">
        <v>130</v>
      </c>
      <c r="AU109" s="218" t="s">
        <v>85</v>
      </c>
      <c r="AY109" s="18" t="s">
        <v>128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8" t="s">
        <v>83</v>
      </c>
      <c r="BK109" s="219">
        <f>ROUND(I109*H109,2)</f>
        <v>0</v>
      </c>
      <c r="BL109" s="18" t="s">
        <v>134</v>
      </c>
      <c r="BM109" s="218" t="s">
        <v>530</v>
      </c>
    </row>
    <row r="110" s="13" customFormat="1">
      <c r="A110" s="13"/>
      <c r="B110" s="220"/>
      <c r="C110" s="221"/>
      <c r="D110" s="222" t="s">
        <v>136</v>
      </c>
      <c r="E110" s="223" t="s">
        <v>19</v>
      </c>
      <c r="F110" s="224" t="s">
        <v>521</v>
      </c>
      <c r="G110" s="221"/>
      <c r="H110" s="225">
        <v>83</v>
      </c>
      <c r="I110" s="226"/>
      <c r="J110" s="221"/>
      <c r="K110" s="221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136</v>
      </c>
      <c r="AU110" s="231" t="s">
        <v>85</v>
      </c>
      <c r="AV110" s="13" t="s">
        <v>85</v>
      </c>
      <c r="AW110" s="13" t="s">
        <v>34</v>
      </c>
      <c r="AX110" s="13" t="s">
        <v>75</v>
      </c>
      <c r="AY110" s="231" t="s">
        <v>128</v>
      </c>
    </row>
    <row r="111" s="15" customFormat="1">
      <c r="A111" s="15"/>
      <c r="B111" s="242"/>
      <c r="C111" s="243"/>
      <c r="D111" s="222" t="s">
        <v>136</v>
      </c>
      <c r="E111" s="244" t="s">
        <v>19</v>
      </c>
      <c r="F111" s="245" t="s">
        <v>531</v>
      </c>
      <c r="G111" s="243"/>
      <c r="H111" s="246">
        <v>83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2" t="s">
        <v>136</v>
      </c>
      <c r="AU111" s="252" t="s">
        <v>85</v>
      </c>
      <c r="AV111" s="15" t="s">
        <v>134</v>
      </c>
      <c r="AW111" s="15" t="s">
        <v>34</v>
      </c>
      <c r="AX111" s="15" t="s">
        <v>83</v>
      </c>
      <c r="AY111" s="252" t="s">
        <v>128</v>
      </c>
    </row>
    <row r="112" s="2" customFormat="1" ht="14.4" customHeight="1">
      <c r="A112" s="39"/>
      <c r="B112" s="40"/>
      <c r="C112" s="253" t="s">
        <v>201</v>
      </c>
      <c r="D112" s="253" t="s">
        <v>231</v>
      </c>
      <c r="E112" s="254" t="s">
        <v>232</v>
      </c>
      <c r="F112" s="255" t="s">
        <v>233</v>
      </c>
      <c r="G112" s="256" t="s">
        <v>221</v>
      </c>
      <c r="H112" s="257">
        <v>149.40000000000001</v>
      </c>
      <c r="I112" s="258"/>
      <c r="J112" s="259">
        <f>ROUND(I112*H112,2)</f>
        <v>0</v>
      </c>
      <c r="K112" s="260"/>
      <c r="L112" s="261"/>
      <c r="M112" s="262" t="s">
        <v>19</v>
      </c>
      <c r="N112" s="263" t="s">
        <v>46</v>
      </c>
      <c r="O112" s="85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8" t="s">
        <v>166</v>
      </c>
      <c r="AT112" s="218" t="s">
        <v>231</v>
      </c>
      <c r="AU112" s="218" t="s">
        <v>85</v>
      </c>
      <c r="AY112" s="18" t="s">
        <v>128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8" t="s">
        <v>83</v>
      </c>
      <c r="BK112" s="219">
        <f>ROUND(I112*H112,2)</f>
        <v>0</v>
      </c>
      <c r="BL112" s="18" t="s">
        <v>134</v>
      </c>
      <c r="BM112" s="218" t="s">
        <v>532</v>
      </c>
    </row>
    <row r="113" s="13" customFormat="1">
      <c r="A113" s="13"/>
      <c r="B113" s="220"/>
      <c r="C113" s="221"/>
      <c r="D113" s="222" t="s">
        <v>136</v>
      </c>
      <c r="E113" s="221"/>
      <c r="F113" s="224" t="s">
        <v>533</v>
      </c>
      <c r="G113" s="221"/>
      <c r="H113" s="225">
        <v>149.40000000000001</v>
      </c>
      <c r="I113" s="226"/>
      <c r="J113" s="221"/>
      <c r="K113" s="221"/>
      <c r="L113" s="227"/>
      <c r="M113" s="228"/>
      <c r="N113" s="229"/>
      <c r="O113" s="229"/>
      <c r="P113" s="229"/>
      <c r="Q113" s="229"/>
      <c r="R113" s="229"/>
      <c r="S113" s="229"/>
      <c r="T113" s="23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1" t="s">
        <v>136</v>
      </c>
      <c r="AU113" s="231" t="s">
        <v>85</v>
      </c>
      <c r="AV113" s="13" t="s">
        <v>85</v>
      </c>
      <c r="AW113" s="13" t="s">
        <v>4</v>
      </c>
      <c r="AX113" s="13" t="s">
        <v>83</v>
      </c>
      <c r="AY113" s="231" t="s">
        <v>128</v>
      </c>
    </row>
    <row r="114" s="2" customFormat="1" ht="37.8" customHeight="1">
      <c r="A114" s="39"/>
      <c r="B114" s="40"/>
      <c r="C114" s="206" t="s">
        <v>205</v>
      </c>
      <c r="D114" s="206" t="s">
        <v>130</v>
      </c>
      <c r="E114" s="207" t="s">
        <v>194</v>
      </c>
      <c r="F114" s="208" t="s">
        <v>195</v>
      </c>
      <c r="G114" s="209" t="s">
        <v>177</v>
      </c>
      <c r="H114" s="210">
        <v>8.9600000000000009</v>
      </c>
      <c r="I114" s="211"/>
      <c r="J114" s="212">
        <f>ROUND(I114*H114,2)</f>
        <v>0</v>
      </c>
      <c r="K114" s="213"/>
      <c r="L114" s="45"/>
      <c r="M114" s="214" t="s">
        <v>19</v>
      </c>
      <c r="N114" s="215" t="s">
        <v>46</v>
      </c>
      <c r="O114" s="85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8" t="s">
        <v>134</v>
      </c>
      <c r="AT114" s="218" t="s">
        <v>130</v>
      </c>
      <c r="AU114" s="218" t="s">
        <v>85</v>
      </c>
      <c r="AY114" s="18" t="s">
        <v>128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8" t="s">
        <v>83</v>
      </c>
      <c r="BK114" s="219">
        <f>ROUND(I114*H114,2)</f>
        <v>0</v>
      </c>
      <c r="BL114" s="18" t="s">
        <v>134</v>
      </c>
      <c r="BM114" s="218" t="s">
        <v>534</v>
      </c>
    </row>
    <row r="115" s="13" customFormat="1">
      <c r="A115" s="13"/>
      <c r="B115" s="220"/>
      <c r="C115" s="221"/>
      <c r="D115" s="222" t="s">
        <v>136</v>
      </c>
      <c r="E115" s="223" t="s">
        <v>19</v>
      </c>
      <c r="F115" s="224" t="s">
        <v>535</v>
      </c>
      <c r="G115" s="221"/>
      <c r="H115" s="225">
        <v>8.9600000000000009</v>
      </c>
      <c r="I115" s="226"/>
      <c r="J115" s="221"/>
      <c r="K115" s="221"/>
      <c r="L115" s="227"/>
      <c r="M115" s="228"/>
      <c r="N115" s="229"/>
      <c r="O115" s="229"/>
      <c r="P115" s="229"/>
      <c r="Q115" s="229"/>
      <c r="R115" s="229"/>
      <c r="S115" s="229"/>
      <c r="T115" s="23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1" t="s">
        <v>136</v>
      </c>
      <c r="AU115" s="231" t="s">
        <v>85</v>
      </c>
      <c r="AV115" s="13" t="s">
        <v>85</v>
      </c>
      <c r="AW115" s="13" t="s">
        <v>34</v>
      </c>
      <c r="AX115" s="13" t="s">
        <v>75</v>
      </c>
      <c r="AY115" s="231" t="s">
        <v>128</v>
      </c>
    </row>
    <row r="116" s="14" customFormat="1">
      <c r="A116" s="14"/>
      <c r="B116" s="232"/>
      <c r="C116" s="233"/>
      <c r="D116" s="222" t="s">
        <v>136</v>
      </c>
      <c r="E116" s="234" t="s">
        <v>19</v>
      </c>
      <c r="F116" s="235" t="s">
        <v>526</v>
      </c>
      <c r="G116" s="233"/>
      <c r="H116" s="234" t="s">
        <v>19</v>
      </c>
      <c r="I116" s="236"/>
      <c r="J116" s="233"/>
      <c r="K116" s="233"/>
      <c r="L116" s="237"/>
      <c r="M116" s="238"/>
      <c r="N116" s="239"/>
      <c r="O116" s="239"/>
      <c r="P116" s="239"/>
      <c r="Q116" s="239"/>
      <c r="R116" s="239"/>
      <c r="S116" s="239"/>
      <c r="T116" s="24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1" t="s">
        <v>136</v>
      </c>
      <c r="AU116" s="241" t="s">
        <v>85</v>
      </c>
      <c r="AV116" s="14" t="s">
        <v>83</v>
      </c>
      <c r="AW116" s="14" t="s">
        <v>34</v>
      </c>
      <c r="AX116" s="14" t="s">
        <v>75</v>
      </c>
      <c r="AY116" s="241" t="s">
        <v>128</v>
      </c>
    </row>
    <row r="117" s="15" customFormat="1">
      <c r="A117" s="15"/>
      <c r="B117" s="242"/>
      <c r="C117" s="243"/>
      <c r="D117" s="222" t="s">
        <v>136</v>
      </c>
      <c r="E117" s="244" t="s">
        <v>19</v>
      </c>
      <c r="F117" s="245" t="s">
        <v>139</v>
      </c>
      <c r="G117" s="243"/>
      <c r="H117" s="246">
        <v>8.9600000000000009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2" t="s">
        <v>136</v>
      </c>
      <c r="AU117" s="252" t="s">
        <v>85</v>
      </c>
      <c r="AV117" s="15" t="s">
        <v>134</v>
      </c>
      <c r="AW117" s="15" t="s">
        <v>34</v>
      </c>
      <c r="AX117" s="15" t="s">
        <v>83</v>
      </c>
      <c r="AY117" s="252" t="s">
        <v>128</v>
      </c>
    </row>
    <row r="118" s="2" customFormat="1" ht="37.8" customHeight="1">
      <c r="A118" s="39"/>
      <c r="B118" s="40"/>
      <c r="C118" s="206" t="s">
        <v>209</v>
      </c>
      <c r="D118" s="206" t="s">
        <v>130</v>
      </c>
      <c r="E118" s="207" t="s">
        <v>536</v>
      </c>
      <c r="F118" s="208" t="s">
        <v>537</v>
      </c>
      <c r="G118" s="209" t="s">
        <v>177</v>
      </c>
      <c r="H118" s="210">
        <v>8.9600000000000009</v>
      </c>
      <c r="I118" s="211"/>
      <c r="J118" s="212">
        <f>ROUND(I118*H118,2)</f>
        <v>0</v>
      </c>
      <c r="K118" s="213"/>
      <c r="L118" s="45"/>
      <c r="M118" s="214" t="s">
        <v>19</v>
      </c>
      <c r="N118" s="215" t="s">
        <v>46</v>
      </c>
      <c r="O118" s="85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8" t="s">
        <v>134</v>
      </c>
      <c r="AT118" s="218" t="s">
        <v>130</v>
      </c>
      <c r="AU118" s="218" t="s">
        <v>85</v>
      </c>
      <c r="AY118" s="18" t="s">
        <v>128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8" t="s">
        <v>83</v>
      </c>
      <c r="BK118" s="219">
        <f>ROUND(I118*H118,2)</f>
        <v>0</v>
      </c>
      <c r="BL118" s="18" t="s">
        <v>134</v>
      </c>
      <c r="BM118" s="218" t="s">
        <v>538</v>
      </c>
    </row>
    <row r="119" s="2" customFormat="1" ht="62.7" customHeight="1">
      <c r="A119" s="39"/>
      <c r="B119" s="40"/>
      <c r="C119" s="206" t="s">
        <v>215</v>
      </c>
      <c r="D119" s="206" t="s">
        <v>130</v>
      </c>
      <c r="E119" s="207" t="s">
        <v>206</v>
      </c>
      <c r="F119" s="208" t="s">
        <v>207</v>
      </c>
      <c r="G119" s="209" t="s">
        <v>177</v>
      </c>
      <c r="H119" s="210">
        <v>8.9600000000000009</v>
      </c>
      <c r="I119" s="211"/>
      <c r="J119" s="212">
        <f>ROUND(I119*H119,2)</f>
        <v>0</v>
      </c>
      <c r="K119" s="213"/>
      <c r="L119" s="45"/>
      <c r="M119" s="214" t="s">
        <v>19</v>
      </c>
      <c r="N119" s="215" t="s">
        <v>46</v>
      </c>
      <c r="O119" s="85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8" t="s">
        <v>134</v>
      </c>
      <c r="AT119" s="218" t="s">
        <v>130</v>
      </c>
      <c r="AU119" s="218" t="s">
        <v>85</v>
      </c>
      <c r="AY119" s="18" t="s">
        <v>128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8" t="s">
        <v>83</v>
      </c>
      <c r="BK119" s="219">
        <f>ROUND(I119*H119,2)</f>
        <v>0</v>
      </c>
      <c r="BL119" s="18" t="s">
        <v>134</v>
      </c>
      <c r="BM119" s="218" t="s">
        <v>539</v>
      </c>
    </row>
    <row r="120" s="2" customFormat="1" ht="49.05" customHeight="1">
      <c r="A120" s="39"/>
      <c r="B120" s="40"/>
      <c r="C120" s="206" t="s">
        <v>8</v>
      </c>
      <c r="D120" s="206" t="s">
        <v>130</v>
      </c>
      <c r="E120" s="207" t="s">
        <v>540</v>
      </c>
      <c r="F120" s="208" t="s">
        <v>541</v>
      </c>
      <c r="G120" s="209" t="s">
        <v>133</v>
      </c>
      <c r="H120" s="210">
        <v>452</v>
      </c>
      <c r="I120" s="211"/>
      <c r="J120" s="212">
        <f>ROUND(I120*H120,2)</f>
        <v>0</v>
      </c>
      <c r="K120" s="213"/>
      <c r="L120" s="45"/>
      <c r="M120" s="214" t="s">
        <v>19</v>
      </c>
      <c r="N120" s="215" t="s">
        <v>46</v>
      </c>
      <c r="O120" s="85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8" t="s">
        <v>134</v>
      </c>
      <c r="AT120" s="218" t="s">
        <v>130</v>
      </c>
      <c r="AU120" s="218" t="s">
        <v>85</v>
      </c>
      <c r="AY120" s="18" t="s">
        <v>128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8" t="s">
        <v>83</v>
      </c>
      <c r="BK120" s="219">
        <f>ROUND(I120*H120,2)</f>
        <v>0</v>
      </c>
      <c r="BL120" s="18" t="s">
        <v>134</v>
      </c>
      <c r="BM120" s="218" t="s">
        <v>542</v>
      </c>
    </row>
    <row r="121" s="2" customFormat="1" ht="24.15" customHeight="1">
      <c r="A121" s="39"/>
      <c r="B121" s="40"/>
      <c r="C121" s="206" t="s">
        <v>224</v>
      </c>
      <c r="D121" s="206" t="s">
        <v>130</v>
      </c>
      <c r="E121" s="207" t="s">
        <v>237</v>
      </c>
      <c r="F121" s="208" t="s">
        <v>238</v>
      </c>
      <c r="G121" s="209" t="s">
        <v>133</v>
      </c>
      <c r="H121" s="210">
        <v>166</v>
      </c>
      <c r="I121" s="211"/>
      <c r="J121" s="212">
        <f>ROUND(I121*H121,2)</f>
        <v>0</v>
      </c>
      <c r="K121" s="213"/>
      <c r="L121" s="45"/>
      <c r="M121" s="214" t="s">
        <v>19</v>
      </c>
      <c r="N121" s="215" t="s">
        <v>46</v>
      </c>
      <c r="O121" s="85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8" t="s">
        <v>134</v>
      </c>
      <c r="AT121" s="218" t="s">
        <v>130</v>
      </c>
      <c r="AU121" s="218" t="s">
        <v>85</v>
      </c>
      <c r="AY121" s="18" t="s">
        <v>128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8" t="s">
        <v>83</v>
      </c>
      <c r="BK121" s="219">
        <f>ROUND(I121*H121,2)</f>
        <v>0</v>
      </c>
      <c r="BL121" s="18" t="s">
        <v>134</v>
      </c>
      <c r="BM121" s="218" t="s">
        <v>543</v>
      </c>
    </row>
    <row r="122" s="2" customFormat="1" ht="37.8" customHeight="1">
      <c r="A122" s="39"/>
      <c r="B122" s="40"/>
      <c r="C122" s="206" t="s">
        <v>230</v>
      </c>
      <c r="D122" s="206" t="s">
        <v>130</v>
      </c>
      <c r="E122" s="207" t="s">
        <v>241</v>
      </c>
      <c r="F122" s="208" t="s">
        <v>242</v>
      </c>
      <c r="G122" s="209" t="s">
        <v>133</v>
      </c>
      <c r="H122" s="210">
        <v>452</v>
      </c>
      <c r="I122" s="211"/>
      <c r="J122" s="212">
        <f>ROUND(I122*H122,2)</f>
        <v>0</v>
      </c>
      <c r="K122" s="213"/>
      <c r="L122" s="45"/>
      <c r="M122" s="214" t="s">
        <v>19</v>
      </c>
      <c r="N122" s="215" t="s">
        <v>46</v>
      </c>
      <c r="O122" s="85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8" t="s">
        <v>134</v>
      </c>
      <c r="AT122" s="218" t="s">
        <v>130</v>
      </c>
      <c r="AU122" s="218" t="s">
        <v>85</v>
      </c>
      <c r="AY122" s="18" t="s">
        <v>128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8" t="s">
        <v>83</v>
      </c>
      <c r="BK122" s="219">
        <f>ROUND(I122*H122,2)</f>
        <v>0</v>
      </c>
      <c r="BL122" s="18" t="s">
        <v>134</v>
      </c>
      <c r="BM122" s="218" t="s">
        <v>544</v>
      </c>
    </row>
    <row r="123" s="2" customFormat="1" ht="37.8" customHeight="1">
      <c r="A123" s="39"/>
      <c r="B123" s="40"/>
      <c r="C123" s="206" t="s">
        <v>236</v>
      </c>
      <c r="D123" s="206" t="s">
        <v>130</v>
      </c>
      <c r="E123" s="207" t="s">
        <v>245</v>
      </c>
      <c r="F123" s="208" t="s">
        <v>246</v>
      </c>
      <c r="G123" s="209" t="s">
        <v>133</v>
      </c>
      <c r="H123" s="210">
        <v>452</v>
      </c>
      <c r="I123" s="211"/>
      <c r="J123" s="212">
        <f>ROUND(I123*H123,2)</f>
        <v>0</v>
      </c>
      <c r="K123" s="213"/>
      <c r="L123" s="45"/>
      <c r="M123" s="214" t="s">
        <v>19</v>
      </c>
      <c r="N123" s="215" t="s">
        <v>46</v>
      </c>
      <c r="O123" s="85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8" t="s">
        <v>134</v>
      </c>
      <c r="AT123" s="218" t="s">
        <v>130</v>
      </c>
      <c r="AU123" s="218" t="s">
        <v>85</v>
      </c>
      <c r="AY123" s="18" t="s">
        <v>128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8" t="s">
        <v>83</v>
      </c>
      <c r="BK123" s="219">
        <f>ROUND(I123*H123,2)</f>
        <v>0</v>
      </c>
      <c r="BL123" s="18" t="s">
        <v>134</v>
      </c>
      <c r="BM123" s="218" t="s">
        <v>545</v>
      </c>
    </row>
    <row r="124" s="2" customFormat="1" ht="14.4" customHeight="1">
      <c r="A124" s="39"/>
      <c r="B124" s="40"/>
      <c r="C124" s="253" t="s">
        <v>240</v>
      </c>
      <c r="D124" s="253" t="s">
        <v>231</v>
      </c>
      <c r="E124" s="254" t="s">
        <v>248</v>
      </c>
      <c r="F124" s="255" t="s">
        <v>249</v>
      </c>
      <c r="G124" s="256" t="s">
        <v>250</v>
      </c>
      <c r="H124" s="257">
        <v>16.050000000000001</v>
      </c>
      <c r="I124" s="258"/>
      <c r="J124" s="259">
        <f>ROUND(I124*H124,2)</f>
        <v>0</v>
      </c>
      <c r="K124" s="260"/>
      <c r="L124" s="261"/>
      <c r="M124" s="262" t="s">
        <v>19</v>
      </c>
      <c r="N124" s="263" t="s">
        <v>46</v>
      </c>
      <c r="O124" s="85"/>
      <c r="P124" s="216">
        <f>O124*H124</f>
        <v>0</v>
      </c>
      <c r="Q124" s="216">
        <v>0.001</v>
      </c>
      <c r="R124" s="216">
        <f>Q124*H124</f>
        <v>0.016050000000000002</v>
      </c>
      <c r="S124" s="216">
        <v>0</v>
      </c>
      <c r="T124" s="21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8" t="s">
        <v>166</v>
      </c>
      <c r="AT124" s="218" t="s">
        <v>231</v>
      </c>
      <c r="AU124" s="218" t="s">
        <v>85</v>
      </c>
      <c r="AY124" s="18" t="s">
        <v>128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8" t="s">
        <v>83</v>
      </c>
      <c r="BK124" s="219">
        <f>ROUND(I124*H124,2)</f>
        <v>0</v>
      </c>
      <c r="BL124" s="18" t="s">
        <v>134</v>
      </c>
      <c r="BM124" s="218" t="s">
        <v>546</v>
      </c>
    </row>
    <row r="125" s="13" customFormat="1">
      <c r="A125" s="13"/>
      <c r="B125" s="220"/>
      <c r="C125" s="221"/>
      <c r="D125" s="222" t="s">
        <v>136</v>
      </c>
      <c r="E125" s="221"/>
      <c r="F125" s="224" t="s">
        <v>547</v>
      </c>
      <c r="G125" s="221"/>
      <c r="H125" s="225">
        <v>16.050000000000001</v>
      </c>
      <c r="I125" s="226"/>
      <c r="J125" s="221"/>
      <c r="K125" s="221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136</v>
      </c>
      <c r="AU125" s="231" t="s">
        <v>85</v>
      </c>
      <c r="AV125" s="13" t="s">
        <v>85</v>
      </c>
      <c r="AW125" s="13" t="s">
        <v>4</v>
      </c>
      <c r="AX125" s="13" t="s">
        <v>83</v>
      </c>
      <c r="AY125" s="231" t="s">
        <v>128</v>
      </c>
    </row>
    <row r="126" s="2" customFormat="1" ht="14.4" customHeight="1">
      <c r="A126" s="39"/>
      <c r="B126" s="40"/>
      <c r="C126" s="206" t="s">
        <v>244</v>
      </c>
      <c r="D126" s="206" t="s">
        <v>130</v>
      </c>
      <c r="E126" s="207" t="s">
        <v>254</v>
      </c>
      <c r="F126" s="208" t="s">
        <v>255</v>
      </c>
      <c r="G126" s="209" t="s">
        <v>177</v>
      </c>
      <c r="H126" s="210">
        <v>22.600000000000001</v>
      </c>
      <c r="I126" s="211"/>
      <c r="J126" s="212">
        <f>ROUND(I126*H126,2)</f>
        <v>0</v>
      </c>
      <c r="K126" s="213"/>
      <c r="L126" s="45"/>
      <c r="M126" s="214" t="s">
        <v>19</v>
      </c>
      <c r="N126" s="215" t="s">
        <v>46</v>
      </c>
      <c r="O126" s="85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8" t="s">
        <v>134</v>
      </c>
      <c r="AT126" s="218" t="s">
        <v>130</v>
      </c>
      <c r="AU126" s="218" t="s">
        <v>85</v>
      </c>
      <c r="AY126" s="18" t="s">
        <v>128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8" t="s">
        <v>83</v>
      </c>
      <c r="BK126" s="219">
        <f>ROUND(I126*H126,2)</f>
        <v>0</v>
      </c>
      <c r="BL126" s="18" t="s">
        <v>134</v>
      </c>
      <c r="BM126" s="218" t="s">
        <v>548</v>
      </c>
    </row>
    <row r="127" s="13" customFormat="1">
      <c r="A127" s="13"/>
      <c r="B127" s="220"/>
      <c r="C127" s="221"/>
      <c r="D127" s="222" t="s">
        <v>136</v>
      </c>
      <c r="E127" s="223" t="s">
        <v>19</v>
      </c>
      <c r="F127" s="224" t="s">
        <v>549</v>
      </c>
      <c r="G127" s="221"/>
      <c r="H127" s="225">
        <v>22.600000000000001</v>
      </c>
      <c r="I127" s="226"/>
      <c r="J127" s="221"/>
      <c r="K127" s="221"/>
      <c r="L127" s="227"/>
      <c r="M127" s="228"/>
      <c r="N127" s="229"/>
      <c r="O127" s="229"/>
      <c r="P127" s="229"/>
      <c r="Q127" s="229"/>
      <c r="R127" s="229"/>
      <c r="S127" s="229"/>
      <c r="T127" s="23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1" t="s">
        <v>136</v>
      </c>
      <c r="AU127" s="231" t="s">
        <v>85</v>
      </c>
      <c r="AV127" s="13" t="s">
        <v>85</v>
      </c>
      <c r="AW127" s="13" t="s">
        <v>34</v>
      </c>
      <c r="AX127" s="13" t="s">
        <v>75</v>
      </c>
      <c r="AY127" s="231" t="s">
        <v>128</v>
      </c>
    </row>
    <row r="128" s="15" customFormat="1">
      <c r="A128" s="15"/>
      <c r="B128" s="242"/>
      <c r="C128" s="243"/>
      <c r="D128" s="222" t="s">
        <v>136</v>
      </c>
      <c r="E128" s="244" t="s">
        <v>19</v>
      </c>
      <c r="F128" s="245" t="s">
        <v>139</v>
      </c>
      <c r="G128" s="243"/>
      <c r="H128" s="246">
        <v>22.600000000000001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2" t="s">
        <v>136</v>
      </c>
      <c r="AU128" s="252" t="s">
        <v>85</v>
      </c>
      <c r="AV128" s="15" t="s">
        <v>134</v>
      </c>
      <c r="AW128" s="15" t="s">
        <v>34</v>
      </c>
      <c r="AX128" s="15" t="s">
        <v>83</v>
      </c>
      <c r="AY128" s="252" t="s">
        <v>128</v>
      </c>
    </row>
    <row r="129" s="12" customFormat="1" ht="22.8" customHeight="1">
      <c r="A129" s="12"/>
      <c r="B129" s="190"/>
      <c r="C129" s="191"/>
      <c r="D129" s="192" t="s">
        <v>74</v>
      </c>
      <c r="E129" s="204" t="s">
        <v>154</v>
      </c>
      <c r="F129" s="204" t="s">
        <v>258</v>
      </c>
      <c r="G129" s="191"/>
      <c r="H129" s="191"/>
      <c r="I129" s="194"/>
      <c r="J129" s="205">
        <f>BK129</f>
        <v>0</v>
      </c>
      <c r="K129" s="191"/>
      <c r="L129" s="196"/>
      <c r="M129" s="197"/>
      <c r="N129" s="198"/>
      <c r="O129" s="198"/>
      <c r="P129" s="199">
        <f>SUM(P130:P138)</f>
        <v>0</v>
      </c>
      <c r="Q129" s="198"/>
      <c r="R129" s="199">
        <f>SUM(R130:R138)</f>
        <v>37.906100000000002</v>
      </c>
      <c r="S129" s="198"/>
      <c r="T129" s="200">
        <f>SUM(T130:T138)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83</v>
      </c>
      <c r="AT129" s="202" t="s">
        <v>74</v>
      </c>
      <c r="AU129" s="202" t="s">
        <v>83</v>
      </c>
      <c r="AY129" s="201" t="s">
        <v>128</v>
      </c>
      <c r="BK129" s="203">
        <f>SUM(BK130:BK138)</f>
        <v>0</v>
      </c>
    </row>
    <row r="130" s="2" customFormat="1" ht="24.15" customHeight="1">
      <c r="A130" s="39"/>
      <c r="B130" s="40"/>
      <c r="C130" s="206" t="s">
        <v>7</v>
      </c>
      <c r="D130" s="206" t="s">
        <v>130</v>
      </c>
      <c r="E130" s="207" t="s">
        <v>260</v>
      </c>
      <c r="F130" s="208" t="s">
        <v>261</v>
      </c>
      <c r="G130" s="209" t="s">
        <v>133</v>
      </c>
      <c r="H130" s="210">
        <v>166</v>
      </c>
      <c r="I130" s="211"/>
      <c r="J130" s="212">
        <f>ROUND(I130*H130,2)</f>
        <v>0</v>
      </c>
      <c r="K130" s="213"/>
      <c r="L130" s="45"/>
      <c r="M130" s="214" t="s">
        <v>19</v>
      </c>
      <c r="N130" s="215" t="s">
        <v>46</v>
      </c>
      <c r="O130" s="85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8" t="s">
        <v>134</v>
      </c>
      <c r="AT130" s="218" t="s">
        <v>130</v>
      </c>
      <c r="AU130" s="218" t="s">
        <v>85</v>
      </c>
      <c r="AY130" s="18" t="s">
        <v>128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8" t="s">
        <v>83</v>
      </c>
      <c r="BK130" s="219">
        <f>ROUND(I130*H130,2)</f>
        <v>0</v>
      </c>
      <c r="BL130" s="18" t="s">
        <v>134</v>
      </c>
      <c r="BM130" s="218" t="s">
        <v>550</v>
      </c>
    </row>
    <row r="131" s="2" customFormat="1" ht="76.35" customHeight="1">
      <c r="A131" s="39"/>
      <c r="B131" s="40"/>
      <c r="C131" s="206" t="s">
        <v>253</v>
      </c>
      <c r="D131" s="206" t="s">
        <v>130</v>
      </c>
      <c r="E131" s="207" t="s">
        <v>551</v>
      </c>
      <c r="F131" s="208" t="s">
        <v>552</v>
      </c>
      <c r="G131" s="209" t="s">
        <v>133</v>
      </c>
      <c r="H131" s="210">
        <v>166</v>
      </c>
      <c r="I131" s="211"/>
      <c r="J131" s="212">
        <f>ROUND(I131*H131,2)</f>
        <v>0</v>
      </c>
      <c r="K131" s="213"/>
      <c r="L131" s="45"/>
      <c r="M131" s="214" t="s">
        <v>19</v>
      </c>
      <c r="N131" s="215" t="s">
        <v>46</v>
      </c>
      <c r="O131" s="85"/>
      <c r="P131" s="216">
        <f>O131*H131</f>
        <v>0</v>
      </c>
      <c r="Q131" s="216">
        <v>0.084250000000000005</v>
      </c>
      <c r="R131" s="216">
        <f>Q131*H131</f>
        <v>13.9855</v>
      </c>
      <c r="S131" s="216">
        <v>0</v>
      </c>
      <c r="T131" s="21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8" t="s">
        <v>134</v>
      </c>
      <c r="AT131" s="218" t="s">
        <v>130</v>
      </c>
      <c r="AU131" s="218" t="s">
        <v>85</v>
      </c>
      <c r="AY131" s="18" t="s">
        <v>128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8" t="s">
        <v>83</v>
      </c>
      <c r="BK131" s="219">
        <f>ROUND(I131*H131,2)</f>
        <v>0</v>
      </c>
      <c r="BL131" s="18" t="s">
        <v>134</v>
      </c>
      <c r="BM131" s="218" t="s">
        <v>553</v>
      </c>
    </row>
    <row r="132" s="13" customFormat="1">
      <c r="A132" s="13"/>
      <c r="B132" s="220"/>
      <c r="C132" s="221"/>
      <c r="D132" s="222" t="s">
        <v>136</v>
      </c>
      <c r="E132" s="223" t="s">
        <v>19</v>
      </c>
      <c r="F132" s="224" t="s">
        <v>554</v>
      </c>
      <c r="G132" s="221"/>
      <c r="H132" s="225">
        <v>159.19999999999999</v>
      </c>
      <c r="I132" s="226"/>
      <c r="J132" s="221"/>
      <c r="K132" s="221"/>
      <c r="L132" s="227"/>
      <c r="M132" s="228"/>
      <c r="N132" s="229"/>
      <c r="O132" s="229"/>
      <c r="P132" s="229"/>
      <c r="Q132" s="229"/>
      <c r="R132" s="229"/>
      <c r="S132" s="229"/>
      <c r="T132" s="23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1" t="s">
        <v>136</v>
      </c>
      <c r="AU132" s="231" t="s">
        <v>85</v>
      </c>
      <c r="AV132" s="13" t="s">
        <v>85</v>
      </c>
      <c r="AW132" s="13" t="s">
        <v>34</v>
      </c>
      <c r="AX132" s="13" t="s">
        <v>75</v>
      </c>
      <c r="AY132" s="231" t="s">
        <v>128</v>
      </c>
    </row>
    <row r="133" s="13" customFormat="1">
      <c r="A133" s="13"/>
      <c r="B133" s="220"/>
      <c r="C133" s="221"/>
      <c r="D133" s="222" t="s">
        <v>136</v>
      </c>
      <c r="E133" s="223" t="s">
        <v>19</v>
      </c>
      <c r="F133" s="224" t="s">
        <v>555</v>
      </c>
      <c r="G133" s="221"/>
      <c r="H133" s="225">
        <v>6.7999999999999998</v>
      </c>
      <c r="I133" s="226"/>
      <c r="J133" s="221"/>
      <c r="K133" s="221"/>
      <c r="L133" s="227"/>
      <c r="M133" s="228"/>
      <c r="N133" s="229"/>
      <c r="O133" s="229"/>
      <c r="P133" s="229"/>
      <c r="Q133" s="229"/>
      <c r="R133" s="229"/>
      <c r="S133" s="229"/>
      <c r="T133" s="23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1" t="s">
        <v>136</v>
      </c>
      <c r="AU133" s="231" t="s">
        <v>85</v>
      </c>
      <c r="AV133" s="13" t="s">
        <v>85</v>
      </c>
      <c r="AW133" s="13" t="s">
        <v>34</v>
      </c>
      <c r="AX133" s="13" t="s">
        <v>75</v>
      </c>
      <c r="AY133" s="231" t="s">
        <v>128</v>
      </c>
    </row>
    <row r="134" s="15" customFormat="1">
      <c r="A134" s="15"/>
      <c r="B134" s="242"/>
      <c r="C134" s="243"/>
      <c r="D134" s="222" t="s">
        <v>136</v>
      </c>
      <c r="E134" s="244" t="s">
        <v>19</v>
      </c>
      <c r="F134" s="245" t="s">
        <v>139</v>
      </c>
      <c r="G134" s="243"/>
      <c r="H134" s="246">
        <v>166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2" t="s">
        <v>136</v>
      </c>
      <c r="AU134" s="252" t="s">
        <v>85</v>
      </c>
      <c r="AV134" s="15" t="s">
        <v>134</v>
      </c>
      <c r="AW134" s="15" t="s">
        <v>34</v>
      </c>
      <c r="AX134" s="15" t="s">
        <v>83</v>
      </c>
      <c r="AY134" s="252" t="s">
        <v>128</v>
      </c>
    </row>
    <row r="135" s="2" customFormat="1" ht="14.4" customHeight="1">
      <c r="A135" s="39"/>
      <c r="B135" s="40"/>
      <c r="C135" s="253" t="s">
        <v>259</v>
      </c>
      <c r="D135" s="253" t="s">
        <v>231</v>
      </c>
      <c r="E135" s="254" t="s">
        <v>324</v>
      </c>
      <c r="F135" s="255" t="s">
        <v>325</v>
      </c>
      <c r="G135" s="256" t="s">
        <v>133</v>
      </c>
      <c r="H135" s="257">
        <v>175.12000000000001</v>
      </c>
      <c r="I135" s="258"/>
      <c r="J135" s="259">
        <f>ROUND(I135*H135,2)</f>
        <v>0</v>
      </c>
      <c r="K135" s="260"/>
      <c r="L135" s="261"/>
      <c r="M135" s="262" t="s">
        <v>19</v>
      </c>
      <c r="N135" s="263" t="s">
        <v>46</v>
      </c>
      <c r="O135" s="85"/>
      <c r="P135" s="216">
        <f>O135*H135</f>
        <v>0</v>
      </c>
      <c r="Q135" s="216">
        <v>0.13100000000000001</v>
      </c>
      <c r="R135" s="216">
        <f>Q135*H135</f>
        <v>22.940720000000002</v>
      </c>
      <c r="S135" s="216">
        <v>0</v>
      </c>
      <c r="T135" s="21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8" t="s">
        <v>166</v>
      </c>
      <c r="AT135" s="218" t="s">
        <v>231</v>
      </c>
      <c r="AU135" s="218" t="s">
        <v>85</v>
      </c>
      <c r="AY135" s="18" t="s">
        <v>128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8" t="s">
        <v>83</v>
      </c>
      <c r="BK135" s="219">
        <f>ROUND(I135*H135,2)</f>
        <v>0</v>
      </c>
      <c r="BL135" s="18" t="s">
        <v>134</v>
      </c>
      <c r="BM135" s="218" t="s">
        <v>556</v>
      </c>
    </row>
    <row r="136" s="13" customFormat="1">
      <c r="A136" s="13"/>
      <c r="B136" s="220"/>
      <c r="C136" s="221"/>
      <c r="D136" s="222" t="s">
        <v>136</v>
      </c>
      <c r="E136" s="221"/>
      <c r="F136" s="224" t="s">
        <v>557</v>
      </c>
      <c r="G136" s="221"/>
      <c r="H136" s="225">
        <v>175.12000000000001</v>
      </c>
      <c r="I136" s="226"/>
      <c r="J136" s="221"/>
      <c r="K136" s="221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136</v>
      </c>
      <c r="AU136" s="231" t="s">
        <v>85</v>
      </c>
      <c r="AV136" s="13" t="s">
        <v>85</v>
      </c>
      <c r="AW136" s="13" t="s">
        <v>4</v>
      </c>
      <c r="AX136" s="13" t="s">
        <v>83</v>
      </c>
      <c r="AY136" s="231" t="s">
        <v>128</v>
      </c>
    </row>
    <row r="137" s="2" customFormat="1" ht="24.15" customHeight="1">
      <c r="A137" s="39"/>
      <c r="B137" s="40"/>
      <c r="C137" s="253" t="s">
        <v>268</v>
      </c>
      <c r="D137" s="253" t="s">
        <v>231</v>
      </c>
      <c r="E137" s="254" t="s">
        <v>329</v>
      </c>
      <c r="F137" s="255" t="s">
        <v>330</v>
      </c>
      <c r="G137" s="256" t="s">
        <v>133</v>
      </c>
      <c r="H137" s="257">
        <v>7.4800000000000004</v>
      </c>
      <c r="I137" s="258"/>
      <c r="J137" s="259">
        <f>ROUND(I137*H137,2)</f>
        <v>0</v>
      </c>
      <c r="K137" s="260"/>
      <c r="L137" s="261"/>
      <c r="M137" s="262" t="s">
        <v>19</v>
      </c>
      <c r="N137" s="263" t="s">
        <v>46</v>
      </c>
      <c r="O137" s="85"/>
      <c r="P137" s="216">
        <f>O137*H137</f>
        <v>0</v>
      </c>
      <c r="Q137" s="216">
        <v>0.13100000000000001</v>
      </c>
      <c r="R137" s="216">
        <f>Q137*H137</f>
        <v>0.97988000000000008</v>
      </c>
      <c r="S137" s="216">
        <v>0</v>
      </c>
      <c r="T137" s="21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8" t="s">
        <v>166</v>
      </c>
      <c r="AT137" s="218" t="s">
        <v>231</v>
      </c>
      <c r="AU137" s="218" t="s">
        <v>85</v>
      </c>
      <c r="AY137" s="18" t="s">
        <v>128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8" t="s">
        <v>83</v>
      </c>
      <c r="BK137" s="219">
        <f>ROUND(I137*H137,2)</f>
        <v>0</v>
      </c>
      <c r="BL137" s="18" t="s">
        <v>134</v>
      </c>
      <c r="BM137" s="218" t="s">
        <v>558</v>
      </c>
    </row>
    <row r="138" s="13" customFormat="1">
      <c r="A138" s="13"/>
      <c r="B138" s="220"/>
      <c r="C138" s="221"/>
      <c r="D138" s="222" t="s">
        <v>136</v>
      </c>
      <c r="E138" s="221"/>
      <c r="F138" s="224" t="s">
        <v>559</v>
      </c>
      <c r="G138" s="221"/>
      <c r="H138" s="225">
        <v>7.4800000000000004</v>
      </c>
      <c r="I138" s="226"/>
      <c r="J138" s="221"/>
      <c r="K138" s="221"/>
      <c r="L138" s="227"/>
      <c r="M138" s="228"/>
      <c r="N138" s="229"/>
      <c r="O138" s="229"/>
      <c r="P138" s="229"/>
      <c r="Q138" s="229"/>
      <c r="R138" s="229"/>
      <c r="S138" s="229"/>
      <c r="T138" s="23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1" t="s">
        <v>136</v>
      </c>
      <c r="AU138" s="231" t="s">
        <v>85</v>
      </c>
      <c r="AV138" s="13" t="s">
        <v>85</v>
      </c>
      <c r="AW138" s="13" t="s">
        <v>4</v>
      </c>
      <c r="AX138" s="13" t="s">
        <v>83</v>
      </c>
      <c r="AY138" s="231" t="s">
        <v>128</v>
      </c>
    </row>
    <row r="139" s="12" customFormat="1" ht="22.8" customHeight="1">
      <c r="A139" s="12"/>
      <c r="B139" s="190"/>
      <c r="C139" s="191"/>
      <c r="D139" s="192" t="s">
        <v>74</v>
      </c>
      <c r="E139" s="204" t="s">
        <v>464</v>
      </c>
      <c r="F139" s="204" t="s">
        <v>465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SUM(P140:P147)</f>
        <v>0</v>
      </c>
      <c r="Q139" s="198"/>
      <c r="R139" s="199">
        <f>SUM(R140:R147)</f>
        <v>0</v>
      </c>
      <c r="S139" s="198"/>
      <c r="T139" s="200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83</v>
      </c>
      <c r="AT139" s="202" t="s">
        <v>74</v>
      </c>
      <c r="AU139" s="202" t="s">
        <v>83</v>
      </c>
      <c r="AY139" s="201" t="s">
        <v>128</v>
      </c>
      <c r="BK139" s="203">
        <f>SUM(BK140:BK147)</f>
        <v>0</v>
      </c>
    </row>
    <row r="140" s="2" customFormat="1" ht="37.8" customHeight="1">
      <c r="A140" s="39"/>
      <c r="B140" s="40"/>
      <c r="C140" s="206" t="s">
        <v>273</v>
      </c>
      <c r="D140" s="206" t="s">
        <v>130</v>
      </c>
      <c r="E140" s="207" t="s">
        <v>467</v>
      </c>
      <c r="F140" s="208" t="s">
        <v>468</v>
      </c>
      <c r="G140" s="209" t="s">
        <v>221</v>
      </c>
      <c r="H140" s="210">
        <v>97.218000000000004</v>
      </c>
      <c r="I140" s="211"/>
      <c r="J140" s="212">
        <f>ROUND(I140*H140,2)</f>
        <v>0</v>
      </c>
      <c r="K140" s="213"/>
      <c r="L140" s="45"/>
      <c r="M140" s="214" t="s">
        <v>19</v>
      </c>
      <c r="N140" s="215" t="s">
        <v>46</v>
      </c>
      <c r="O140" s="85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134</v>
      </c>
      <c r="AT140" s="218" t="s">
        <v>130</v>
      </c>
      <c r="AU140" s="218" t="s">
        <v>85</v>
      </c>
      <c r="AY140" s="18" t="s">
        <v>128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8" t="s">
        <v>83</v>
      </c>
      <c r="BK140" s="219">
        <f>ROUND(I140*H140,2)</f>
        <v>0</v>
      </c>
      <c r="BL140" s="18" t="s">
        <v>134</v>
      </c>
      <c r="BM140" s="218" t="s">
        <v>560</v>
      </c>
    </row>
    <row r="141" s="2" customFormat="1" ht="37.8" customHeight="1">
      <c r="A141" s="39"/>
      <c r="B141" s="40"/>
      <c r="C141" s="206" t="s">
        <v>279</v>
      </c>
      <c r="D141" s="206" t="s">
        <v>130</v>
      </c>
      <c r="E141" s="207" t="s">
        <v>471</v>
      </c>
      <c r="F141" s="208" t="s">
        <v>472</v>
      </c>
      <c r="G141" s="209" t="s">
        <v>221</v>
      </c>
      <c r="H141" s="210">
        <v>874.96199999999999</v>
      </c>
      <c r="I141" s="211"/>
      <c r="J141" s="212">
        <f>ROUND(I141*H141,2)</f>
        <v>0</v>
      </c>
      <c r="K141" s="213"/>
      <c r="L141" s="45"/>
      <c r="M141" s="214" t="s">
        <v>19</v>
      </c>
      <c r="N141" s="215" t="s">
        <v>46</v>
      </c>
      <c r="O141" s="85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8" t="s">
        <v>134</v>
      </c>
      <c r="AT141" s="218" t="s">
        <v>130</v>
      </c>
      <c r="AU141" s="218" t="s">
        <v>85</v>
      </c>
      <c r="AY141" s="18" t="s">
        <v>128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8" t="s">
        <v>83</v>
      </c>
      <c r="BK141" s="219">
        <f>ROUND(I141*H141,2)</f>
        <v>0</v>
      </c>
      <c r="BL141" s="18" t="s">
        <v>134</v>
      </c>
      <c r="BM141" s="218" t="s">
        <v>561</v>
      </c>
    </row>
    <row r="142" s="13" customFormat="1">
      <c r="A142" s="13"/>
      <c r="B142" s="220"/>
      <c r="C142" s="221"/>
      <c r="D142" s="222" t="s">
        <v>136</v>
      </c>
      <c r="E142" s="221"/>
      <c r="F142" s="224" t="s">
        <v>562</v>
      </c>
      <c r="G142" s="221"/>
      <c r="H142" s="225">
        <v>874.96199999999999</v>
      </c>
      <c r="I142" s="226"/>
      <c r="J142" s="221"/>
      <c r="K142" s="221"/>
      <c r="L142" s="227"/>
      <c r="M142" s="228"/>
      <c r="N142" s="229"/>
      <c r="O142" s="229"/>
      <c r="P142" s="229"/>
      <c r="Q142" s="229"/>
      <c r="R142" s="229"/>
      <c r="S142" s="229"/>
      <c r="T142" s="23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1" t="s">
        <v>136</v>
      </c>
      <c r="AU142" s="231" t="s">
        <v>85</v>
      </c>
      <c r="AV142" s="13" t="s">
        <v>85</v>
      </c>
      <c r="AW142" s="13" t="s">
        <v>4</v>
      </c>
      <c r="AX142" s="13" t="s">
        <v>83</v>
      </c>
      <c r="AY142" s="231" t="s">
        <v>128</v>
      </c>
    </row>
    <row r="143" s="2" customFormat="1" ht="37.8" customHeight="1">
      <c r="A143" s="39"/>
      <c r="B143" s="40"/>
      <c r="C143" s="206" t="s">
        <v>283</v>
      </c>
      <c r="D143" s="206" t="s">
        <v>130</v>
      </c>
      <c r="E143" s="207" t="s">
        <v>484</v>
      </c>
      <c r="F143" s="208" t="s">
        <v>220</v>
      </c>
      <c r="G143" s="209" t="s">
        <v>221</v>
      </c>
      <c r="H143" s="210">
        <v>57.420000000000002</v>
      </c>
      <c r="I143" s="211"/>
      <c r="J143" s="212">
        <f>ROUND(I143*H143,2)</f>
        <v>0</v>
      </c>
      <c r="K143" s="213"/>
      <c r="L143" s="45"/>
      <c r="M143" s="214" t="s">
        <v>19</v>
      </c>
      <c r="N143" s="215" t="s">
        <v>46</v>
      </c>
      <c r="O143" s="85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8" t="s">
        <v>134</v>
      </c>
      <c r="AT143" s="218" t="s">
        <v>130</v>
      </c>
      <c r="AU143" s="218" t="s">
        <v>85</v>
      </c>
      <c r="AY143" s="18" t="s">
        <v>128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8" t="s">
        <v>83</v>
      </c>
      <c r="BK143" s="219">
        <f>ROUND(I143*H143,2)</f>
        <v>0</v>
      </c>
      <c r="BL143" s="18" t="s">
        <v>134</v>
      </c>
      <c r="BM143" s="218" t="s">
        <v>563</v>
      </c>
    </row>
    <row r="144" s="2" customFormat="1" ht="37.8" customHeight="1">
      <c r="A144" s="39"/>
      <c r="B144" s="40"/>
      <c r="C144" s="206" t="s">
        <v>287</v>
      </c>
      <c r="D144" s="206" t="s">
        <v>130</v>
      </c>
      <c r="E144" s="207" t="s">
        <v>489</v>
      </c>
      <c r="F144" s="208" t="s">
        <v>490</v>
      </c>
      <c r="G144" s="209" t="s">
        <v>221</v>
      </c>
      <c r="H144" s="210">
        <v>39.798000000000002</v>
      </c>
      <c r="I144" s="211"/>
      <c r="J144" s="212">
        <f>ROUND(I144*H144,2)</f>
        <v>0</v>
      </c>
      <c r="K144" s="213"/>
      <c r="L144" s="45"/>
      <c r="M144" s="214" t="s">
        <v>19</v>
      </c>
      <c r="N144" s="215" t="s">
        <v>46</v>
      </c>
      <c r="O144" s="85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8" t="s">
        <v>134</v>
      </c>
      <c r="AT144" s="218" t="s">
        <v>130</v>
      </c>
      <c r="AU144" s="218" t="s">
        <v>85</v>
      </c>
      <c r="AY144" s="18" t="s">
        <v>128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8" t="s">
        <v>83</v>
      </c>
      <c r="BK144" s="219">
        <f>ROUND(I144*H144,2)</f>
        <v>0</v>
      </c>
      <c r="BL144" s="18" t="s">
        <v>134</v>
      </c>
      <c r="BM144" s="218" t="s">
        <v>564</v>
      </c>
    </row>
    <row r="145" s="13" customFormat="1">
      <c r="A145" s="13"/>
      <c r="B145" s="220"/>
      <c r="C145" s="221"/>
      <c r="D145" s="222" t="s">
        <v>136</v>
      </c>
      <c r="E145" s="223" t="s">
        <v>19</v>
      </c>
      <c r="F145" s="224" t="s">
        <v>565</v>
      </c>
      <c r="G145" s="221"/>
      <c r="H145" s="225">
        <v>19.404</v>
      </c>
      <c r="I145" s="226"/>
      <c r="J145" s="221"/>
      <c r="K145" s="221"/>
      <c r="L145" s="227"/>
      <c r="M145" s="228"/>
      <c r="N145" s="229"/>
      <c r="O145" s="229"/>
      <c r="P145" s="229"/>
      <c r="Q145" s="229"/>
      <c r="R145" s="229"/>
      <c r="S145" s="229"/>
      <c r="T145" s="23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1" t="s">
        <v>136</v>
      </c>
      <c r="AU145" s="231" t="s">
        <v>85</v>
      </c>
      <c r="AV145" s="13" t="s">
        <v>85</v>
      </c>
      <c r="AW145" s="13" t="s">
        <v>34</v>
      </c>
      <c r="AX145" s="13" t="s">
        <v>75</v>
      </c>
      <c r="AY145" s="231" t="s">
        <v>128</v>
      </c>
    </row>
    <row r="146" s="13" customFormat="1">
      <c r="A146" s="13"/>
      <c r="B146" s="220"/>
      <c r="C146" s="221"/>
      <c r="D146" s="222" t="s">
        <v>136</v>
      </c>
      <c r="E146" s="223" t="s">
        <v>19</v>
      </c>
      <c r="F146" s="224" t="s">
        <v>566</v>
      </c>
      <c r="G146" s="221"/>
      <c r="H146" s="225">
        <v>20.393999999999998</v>
      </c>
      <c r="I146" s="226"/>
      <c r="J146" s="221"/>
      <c r="K146" s="221"/>
      <c r="L146" s="227"/>
      <c r="M146" s="228"/>
      <c r="N146" s="229"/>
      <c r="O146" s="229"/>
      <c r="P146" s="229"/>
      <c r="Q146" s="229"/>
      <c r="R146" s="229"/>
      <c r="S146" s="229"/>
      <c r="T146" s="23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1" t="s">
        <v>136</v>
      </c>
      <c r="AU146" s="231" t="s">
        <v>85</v>
      </c>
      <c r="AV146" s="13" t="s">
        <v>85</v>
      </c>
      <c r="AW146" s="13" t="s">
        <v>34</v>
      </c>
      <c r="AX146" s="13" t="s">
        <v>75</v>
      </c>
      <c r="AY146" s="231" t="s">
        <v>128</v>
      </c>
    </row>
    <row r="147" s="15" customFormat="1">
      <c r="A147" s="15"/>
      <c r="B147" s="242"/>
      <c r="C147" s="243"/>
      <c r="D147" s="222" t="s">
        <v>136</v>
      </c>
      <c r="E147" s="244" t="s">
        <v>19</v>
      </c>
      <c r="F147" s="245" t="s">
        <v>139</v>
      </c>
      <c r="G147" s="243"/>
      <c r="H147" s="246">
        <v>39.798000000000002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2" t="s">
        <v>136</v>
      </c>
      <c r="AU147" s="252" t="s">
        <v>85</v>
      </c>
      <c r="AV147" s="15" t="s">
        <v>134</v>
      </c>
      <c r="AW147" s="15" t="s">
        <v>34</v>
      </c>
      <c r="AX147" s="15" t="s">
        <v>83</v>
      </c>
      <c r="AY147" s="252" t="s">
        <v>128</v>
      </c>
    </row>
    <row r="148" s="12" customFormat="1" ht="22.8" customHeight="1">
      <c r="A148" s="12"/>
      <c r="B148" s="190"/>
      <c r="C148" s="191"/>
      <c r="D148" s="192" t="s">
        <v>74</v>
      </c>
      <c r="E148" s="204" t="s">
        <v>496</v>
      </c>
      <c r="F148" s="204" t="s">
        <v>497</v>
      </c>
      <c r="G148" s="191"/>
      <c r="H148" s="191"/>
      <c r="I148" s="194"/>
      <c r="J148" s="205">
        <f>BK148</f>
        <v>0</v>
      </c>
      <c r="K148" s="191"/>
      <c r="L148" s="196"/>
      <c r="M148" s="197"/>
      <c r="N148" s="198"/>
      <c r="O148" s="198"/>
      <c r="P148" s="199">
        <f>P149</f>
        <v>0</v>
      </c>
      <c r="Q148" s="198"/>
      <c r="R148" s="199">
        <f>R149</f>
        <v>0</v>
      </c>
      <c r="S148" s="198"/>
      <c r="T148" s="200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1" t="s">
        <v>83</v>
      </c>
      <c r="AT148" s="202" t="s">
        <v>74</v>
      </c>
      <c r="AU148" s="202" t="s">
        <v>83</v>
      </c>
      <c r="AY148" s="201" t="s">
        <v>128</v>
      </c>
      <c r="BK148" s="203">
        <f>BK149</f>
        <v>0</v>
      </c>
    </row>
    <row r="149" s="2" customFormat="1" ht="37.8" customHeight="1">
      <c r="A149" s="39"/>
      <c r="B149" s="40"/>
      <c r="C149" s="206" t="s">
        <v>291</v>
      </c>
      <c r="D149" s="206" t="s">
        <v>130</v>
      </c>
      <c r="E149" s="207" t="s">
        <v>499</v>
      </c>
      <c r="F149" s="208" t="s">
        <v>500</v>
      </c>
      <c r="G149" s="209" t="s">
        <v>221</v>
      </c>
      <c r="H149" s="210">
        <v>37.927999999999997</v>
      </c>
      <c r="I149" s="211"/>
      <c r="J149" s="212">
        <f>ROUND(I149*H149,2)</f>
        <v>0</v>
      </c>
      <c r="K149" s="213"/>
      <c r="L149" s="45"/>
      <c r="M149" s="264" t="s">
        <v>19</v>
      </c>
      <c r="N149" s="265" t="s">
        <v>46</v>
      </c>
      <c r="O149" s="266"/>
      <c r="P149" s="267">
        <f>O149*H149</f>
        <v>0</v>
      </c>
      <c r="Q149" s="267">
        <v>0</v>
      </c>
      <c r="R149" s="267">
        <f>Q149*H149</f>
        <v>0</v>
      </c>
      <c r="S149" s="267">
        <v>0</v>
      </c>
      <c r="T149" s="26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8" t="s">
        <v>134</v>
      </c>
      <c r="AT149" s="218" t="s">
        <v>130</v>
      </c>
      <c r="AU149" s="218" t="s">
        <v>85</v>
      </c>
      <c r="AY149" s="18" t="s">
        <v>128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8" t="s">
        <v>83</v>
      </c>
      <c r="BK149" s="219">
        <f>ROUND(I149*H149,2)</f>
        <v>0</v>
      </c>
      <c r="BL149" s="18" t="s">
        <v>134</v>
      </c>
      <c r="BM149" s="218" t="s">
        <v>567</v>
      </c>
    </row>
    <row r="150" s="2" customFormat="1" ht="6.96" customHeight="1">
      <c r="A150" s="39"/>
      <c r="B150" s="60"/>
      <c r="C150" s="61"/>
      <c r="D150" s="61"/>
      <c r="E150" s="61"/>
      <c r="F150" s="61"/>
      <c r="G150" s="61"/>
      <c r="H150" s="61"/>
      <c r="I150" s="61"/>
      <c r="J150" s="61"/>
      <c r="K150" s="61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hJuGmYAml0u/1QNemJXSXSpENYHDxlFT6DmKoJNF7OgiT7g4alz6hX7j0IyUZY11Hvr38EWS7D/VmKlLiOD1Sw==" hashValue="B3SIurIwnRin2iZ3ybXj27NiS40iai1vH73pSoiO+qDZ+OBHtgOCXeEfVNvRCA9YpkVjwQH4rTD5AzSkdoZItg==" algorithmName="SHA-512" password="CC35"/>
  <autoFilter ref="C83:K14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98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Stavební úpravy křižovatky ulic Závodu míru - Švabinského - Křižíkova, Sokolov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568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16. 12. 2020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">
        <v>31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27</v>
      </c>
      <c r="J21" s="137" t="s">
        <v>33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36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37</v>
      </c>
      <c r="F24" s="39"/>
      <c r="G24" s="39"/>
      <c r="H24" s="39"/>
      <c r="I24" s="133" t="s">
        <v>27</v>
      </c>
      <c r="J24" s="137" t="s">
        <v>38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3.25" customHeight="1">
      <c r="A27" s="139"/>
      <c r="B27" s="140"/>
      <c r="C27" s="139"/>
      <c r="D27" s="139"/>
      <c r="E27" s="141" t="s">
        <v>101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ROUND((SUM(BE85:BE168)),  2)</f>
        <v>0</v>
      </c>
      <c r="G33" s="39"/>
      <c r="H33" s="39"/>
      <c r="I33" s="149">
        <v>0.20999999999999999</v>
      </c>
      <c r="J33" s="148">
        <f>ROUND(((SUM(BE85:BE168))*I33),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ROUND((SUM(BF85:BF168)),  2)</f>
        <v>0</v>
      </c>
      <c r="G34" s="39"/>
      <c r="H34" s="39"/>
      <c r="I34" s="149">
        <v>0.14999999999999999</v>
      </c>
      <c r="J34" s="148">
        <f>ROUND(((SUM(BF85:BF168))*I34),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ROUND((SUM(BG85:BG168)),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ROUND((SUM(BH85:BH168)),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ROUND((SUM(BI85:BI168)),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Stavební úpravy křižovatky ulic Závodu míru - Švabinského - Křižíkova, Sokolov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SO102p - Okružní křižovatka SOKOLOV - parkoviště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16. 12. 2020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>ADVISIA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Tomáš Valenta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103</v>
      </c>
      <c r="D57" s="163"/>
      <c r="E57" s="163"/>
      <c r="F57" s="163"/>
      <c r="G57" s="163"/>
      <c r="H57" s="163"/>
      <c r="I57" s="163"/>
      <c r="J57" s="164" t="s">
        <v>104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105</v>
      </c>
    </row>
    <row r="60" s="9" customFormat="1" ht="24.96" customHeight="1">
      <c r="A60" s="9"/>
      <c r="B60" s="166"/>
      <c r="C60" s="167"/>
      <c r="D60" s="168" t="s">
        <v>106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107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108</v>
      </c>
      <c r="E62" s="175"/>
      <c r="F62" s="175"/>
      <c r="G62" s="175"/>
      <c r="H62" s="175"/>
      <c r="I62" s="175"/>
      <c r="J62" s="176">
        <f>J135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110</v>
      </c>
      <c r="E63" s="175"/>
      <c r="F63" s="175"/>
      <c r="G63" s="175"/>
      <c r="H63" s="175"/>
      <c r="I63" s="175"/>
      <c r="J63" s="176">
        <f>J144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111</v>
      </c>
      <c r="E64" s="175"/>
      <c r="F64" s="175"/>
      <c r="G64" s="175"/>
      <c r="H64" s="175"/>
      <c r="I64" s="175"/>
      <c r="J64" s="176">
        <f>J158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112</v>
      </c>
      <c r="E65" s="175"/>
      <c r="F65" s="175"/>
      <c r="G65" s="175"/>
      <c r="H65" s="175"/>
      <c r="I65" s="175"/>
      <c r="J65" s="176">
        <f>J167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113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41"/>
      <c r="D75" s="41"/>
      <c r="E75" s="161" t="str">
        <f>E7</f>
        <v>Stavební úpravy křižovatky ulic Závodu míru - Švabinského - Křižíkova, Sokolov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99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SO102p - Okružní křižovatka SOKOLOV - parkoviště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 xml:space="preserve"> </v>
      </c>
      <c r="G79" s="41"/>
      <c r="H79" s="41"/>
      <c r="I79" s="33" t="s">
        <v>23</v>
      </c>
      <c r="J79" s="73" t="str">
        <f>IF(J12="","",J12)</f>
        <v>16. 12. 2020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 xml:space="preserve"> </v>
      </c>
      <c r="G81" s="41"/>
      <c r="H81" s="41"/>
      <c r="I81" s="33" t="s">
        <v>30</v>
      </c>
      <c r="J81" s="37" t="str">
        <f>E21</f>
        <v>ADVISIA s.r.o.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28</v>
      </c>
      <c r="D82" s="41"/>
      <c r="E82" s="41"/>
      <c r="F82" s="28" t="str">
        <f>IF(E18="","",E18)</f>
        <v>Vyplň údaj</v>
      </c>
      <c r="G82" s="41"/>
      <c r="H82" s="41"/>
      <c r="I82" s="33" t="s">
        <v>35</v>
      </c>
      <c r="J82" s="37" t="str">
        <f>E24</f>
        <v>Tomáš Valenta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114</v>
      </c>
      <c r="D84" s="181" t="s">
        <v>60</v>
      </c>
      <c r="E84" s="181" t="s">
        <v>56</v>
      </c>
      <c r="F84" s="181" t="s">
        <v>57</v>
      </c>
      <c r="G84" s="181" t="s">
        <v>115</v>
      </c>
      <c r="H84" s="181" t="s">
        <v>116</v>
      </c>
      <c r="I84" s="181" t="s">
        <v>117</v>
      </c>
      <c r="J84" s="182" t="s">
        <v>104</v>
      </c>
      <c r="K84" s="183" t="s">
        <v>118</v>
      </c>
      <c r="L84" s="184"/>
      <c r="M84" s="93" t="s">
        <v>19</v>
      </c>
      <c r="N84" s="94" t="s">
        <v>45</v>
      </c>
      <c r="O84" s="94" t="s">
        <v>119</v>
      </c>
      <c r="P84" s="94" t="s">
        <v>120</v>
      </c>
      <c r="Q84" s="94" t="s">
        <v>121</v>
      </c>
      <c r="R84" s="94" t="s">
        <v>122</v>
      </c>
      <c r="S84" s="94" t="s">
        <v>123</v>
      </c>
      <c r="T84" s="95" t="s">
        <v>124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125</v>
      </c>
      <c r="D85" s="41"/>
      <c r="E85" s="41"/>
      <c r="F85" s="41"/>
      <c r="G85" s="41"/>
      <c r="H85" s="41"/>
      <c r="I85" s="41"/>
      <c r="J85" s="185">
        <f>BK85</f>
        <v>0</v>
      </c>
      <c r="K85" s="41"/>
      <c r="L85" s="45"/>
      <c r="M85" s="96"/>
      <c r="N85" s="186"/>
      <c r="O85" s="97"/>
      <c r="P85" s="187">
        <f>P86</f>
        <v>0</v>
      </c>
      <c r="Q85" s="97"/>
      <c r="R85" s="187">
        <f>R86</f>
        <v>171.84732000000003</v>
      </c>
      <c r="S85" s="97"/>
      <c r="T85" s="188">
        <f>T86</f>
        <v>24.472000000000001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74</v>
      </c>
      <c r="AU85" s="18" t="s">
        <v>105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74</v>
      </c>
      <c r="E86" s="193" t="s">
        <v>126</v>
      </c>
      <c r="F86" s="193" t="s">
        <v>127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P87+P135+P144+P158+P167</f>
        <v>0</v>
      </c>
      <c r="Q86" s="198"/>
      <c r="R86" s="199">
        <f>R87+R135+R144+R158+R167</f>
        <v>171.84732000000003</v>
      </c>
      <c r="S86" s="198"/>
      <c r="T86" s="200">
        <f>T87+T135+T144+T158+T167</f>
        <v>24.472000000000001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83</v>
      </c>
      <c r="AT86" s="202" t="s">
        <v>74</v>
      </c>
      <c r="AU86" s="202" t="s">
        <v>75</v>
      </c>
      <c r="AY86" s="201" t="s">
        <v>128</v>
      </c>
      <c r="BK86" s="203">
        <f>BK87+BK135+BK144+BK158+BK167</f>
        <v>0</v>
      </c>
    </row>
    <row r="87" s="12" customFormat="1" ht="22.8" customHeight="1">
      <c r="A87" s="12"/>
      <c r="B87" s="190"/>
      <c r="C87" s="191"/>
      <c r="D87" s="192" t="s">
        <v>74</v>
      </c>
      <c r="E87" s="204" t="s">
        <v>83</v>
      </c>
      <c r="F87" s="204" t="s">
        <v>129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SUM(P88:P134)</f>
        <v>0</v>
      </c>
      <c r="Q87" s="198"/>
      <c r="R87" s="199">
        <f>SUM(R88:R134)</f>
        <v>0.0030400000000000002</v>
      </c>
      <c r="S87" s="198"/>
      <c r="T87" s="200">
        <f>SUM(T88:T134)</f>
        <v>24.472000000000001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83</v>
      </c>
      <c r="AT87" s="202" t="s">
        <v>74</v>
      </c>
      <c r="AU87" s="202" t="s">
        <v>83</v>
      </c>
      <c r="AY87" s="201" t="s">
        <v>128</v>
      </c>
      <c r="BK87" s="203">
        <f>SUM(BK88:BK134)</f>
        <v>0</v>
      </c>
    </row>
    <row r="88" s="2" customFormat="1" ht="24.15" customHeight="1">
      <c r="A88" s="39"/>
      <c r="B88" s="40"/>
      <c r="C88" s="206" t="s">
        <v>83</v>
      </c>
      <c r="D88" s="206" t="s">
        <v>130</v>
      </c>
      <c r="E88" s="207" t="s">
        <v>569</v>
      </c>
      <c r="F88" s="208" t="s">
        <v>570</v>
      </c>
      <c r="G88" s="209" t="s">
        <v>362</v>
      </c>
      <c r="H88" s="210">
        <v>2</v>
      </c>
      <c r="I88" s="211"/>
      <c r="J88" s="212">
        <f>ROUND(I88*H88,2)</f>
        <v>0</v>
      </c>
      <c r="K88" s="213"/>
      <c r="L88" s="45"/>
      <c r="M88" s="214" t="s">
        <v>19</v>
      </c>
      <c r="N88" s="215" t="s">
        <v>46</v>
      </c>
      <c r="O88" s="85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8" t="s">
        <v>134</v>
      </c>
      <c r="AT88" s="218" t="s">
        <v>130</v>
      </c>
      <c r="AU88" s="218" t="s">
        <v>85</v>
      </c>
      <c r="AY88" s="18" t="s">
        <v>128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8" t="s">
        <v>83</v>
      </c>
      <c r="BK88" s="219">
        <f>ROUND(I88*H88,2)</f>
        <v>0</v>
      </c>
      <c r="BL88" s="18" t="s">
        <v>134</v>
      </c>
      <c r="BM88" s="218" t="s">
        <v>571</v>
      </c>
    </row>
    <row r="89" s="2" customFormat="1" ht="37.8" customHeight="1">
      <c r="A89" s="39"/>
      <c r="B89" s="40"/>
      <c r="C89" s="206" t="s">
        <v>85</v>
      </c>
      <c r="D89" s="206" t="s">
        <v>130</v>
      </c>
      <c r="E89" s="207" t="s">
        <v>572</v>
      </c>
      <c r="F89" s="208" t="s">
        <v>573</v>
      </c>
      <c r="G89" s="209" t="s">
        <v>362</v>
      </c>
      <c r="H89" s="210">
        <v>2</v>
      </c>
      <c r="I89" s="211"/>
      <c r="J89" s="212">
        <f>ROUND(I89*H89,2)</f>
        <v>0</v>
      </c>
      <c r="K89" s="213"/>
      <c r="L89" s="45"/>
      <c r="M89" s="214" t="s">
        <v>19</v>
      </c>
      <c r="N89" s="215" t="s">
        <v>46</v>
      </c>
      <c r="O89" s="85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8" t="s">
        <v>134</v>
      </c>
      <c r="AT89" s="218" t="s">
        <v>130</v>
      </c>
      <c r="AU89" s="218" t="s">
        <v>85</v>
      </c>
      <c r="AY89" s="18" t="s">
        <v>128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8" t="s">
        <v>83</v>
      </c>
      <c r="BK89" s="219">
        <f>ROUND(I89*H89,2)</f>
        <v>0</v>
      </c>
      <c r="BL89" s="18" t="s">
        <v>134</v>
      </c>
      <c r="BM89" s="218" t="s">
        <v>574</v>
      </c>
    </row>
    <row r="90" s="2" customFormat="1" ht="37.8" customHeight="1">
      <c r="A90" s="39"/>
      <c r="B90" s="40"/>
      <c r="C90" s="206" t="s">
        <v>147</v>
      </c>
      <c r="D90" s="206" t="s">
        <v>130</v>
      </c>
      <c r="E90" s="207" t="s">
        <v>575</v>
      </c>
      <c r="F90" s="208" t="s">
        <v>576</v>
      </c>
      <c r="G90" s="209" t="s">
        <v>362</v>
      </c>
      <c r="H90" s="210">
        <v>4</v>
      </c>
      <c r="I90" s="211"/>
      <c r="J90" s="212">
        <f>ROUND(I90*H90,2)</f>
        <v>0</v>
      </c>
      <c r="K90" s="213"/>
      <c r="L90" s="45"/>
      <c r="M90" s="214" t="s">
        <v>19</v>
      </c>
      <c r="N90" s="215" t="s">
        <v>46</v>
      </c>
      <c r="O90" s="85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8" t="s">
        <v>134</v>
      </c>
      <c r="AT90" s="218" t="s">
        <v>130</v>
      </c>
      <c r="AU90" s="218" t="s">
        <v>85</v>
      </c>
      <c r="AY90" s="18" t="s">
        <v>128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8" t="s">
        <v>83</v>
      </c>
      <c r="BK90" s="219">
        <f>ROUND(I90*H90,2)</f>
        <v>0</v>
      </c>
      <c r="BL90" s="18" t="s">
        <v>134</v>
      </c>
      <c r="BM90" s="218" t="s">
        <v>577</v>
      </c>
    </row>
    <row r="91" s="2" customFormat="1" ht="62.7" customHeight="1">
      <c r="A91" s="39"/>
      <c r="B91" s="40"/>
      <c r="C91" s="206" t="s">
        <v>134</v>
      </c>
      <c r="D91" s="206" t="s">
        <v>130</v>
      </c>
      <c r="E91" s="207" t="s">
        <v>578</v>
      </c>
      <c r="F91" s="208" t="s">
        <v>579</v>
      </c>
      <c r="G91" s="209" t="s">
        <v>133</v>
      </c>
      <c r="H91" s="210">
        <v>38</v>
      </c>
      <c r="I91" s="211"/>
      <c r="J91" s="212">
        <f>ROUND(I91*H91,2)</f>
        <v>0</v>
      </c>
      <c r="K91" s="213"/>
      <c r="L91" s="45"/>
      <c r="M91" s="214" t="s">
        <v>19</v>
      </c>
      <c r="N91" s="215" t="s">
        <v>46</v>
      </c>
      <c r="O91" s="85"/>
      <c r="P91" s="216">
        <f>O91*H91</f>
        <v>0</v>
      </c>
      <c r="Q91" s="216">
        <v>0</v>
      </c>
      <c r="R91" s="216">
        <f>Q91*H91</f>
        <v>0</v>
      </c>
      <c r="S91" s="216">
        <v>0.28999999999999998</v>
      </c>
      <c r="T91" s="217">
        <f>S91*H91</f>
        <v>11.02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8" t="s">
        <v>134</v>
      </c>
      <c r="AT91" s="218" t="s">
        <v>130</v>
      </c>
      <c r="AU91" s="218" t="s">
        <v>85</v>
      </c>
      <c r="AY91" s="18" t="s">
        <v>128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8" t="s">
        <v>83</v>
      </c>
      <c r="BK91" s="219">
        <f>ROUND(I91*H91,2)</f>
        <v>0</v>
      </c>
      <c r="BL91" s="18" t="s">
        <v>134</v>
      </c>
      <c r="BM91" s="218" t="s">
        <v>505</v>
      </c>
    </row>
    <row r="92" s="2" customFormat="1" ht="49.05" customHeight="1">
      <c r="A92" s="39"/>
      <c r="B92" s="40"/>
      <c r="C92" s="206" t="s">
        <v>154</v>
      </c>
      <c r="D92" s="206" t="s">
        <v>130</v>
      </c>
      <c r="E92" s="207" t="s">
        <v>580</v>
      </c>
      <c r="F92" s="208" t="s">
        <v>581</v>
      </c>
      <c r="G92" s="209" t="s">
        <v>133</v>
      </c>
      <c r="H92" s="210">
        <v>38</v>
      </c>
      <c r="I92" s="211"/>
      <c r="J92" s="212">
        <f>ROUND(I92*H92,2)</f>
        <v>0</v>
      </c>
      <c r="K92" s="213"/>
      <c r="L92" s="45"/>
      <c r="M92" s="214" t="s">
        <v>19</v>
      </c>
      <c r="N92" s="215" t="s">
        <v>46</v>
      </c>
      <c r="O92" s="85"/>
      <c r="P92" s="216">
        <f>O92*H92</f>
        <v>0</v>
      </c>
      <c r="Q92" s="216">
        <v>0</v>
      </c>
      <c r="R92" s="216">
        <f>Q92*H92</f>
        <v>0</v>
      </c>
      <c r="S92" s="216">
        <v>0.098000000000000004</v>
      </c>
      <c r="T92" s="217">
        <f>S92*H92</f>
        <v>3.7240000000000002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8" t="s">
        <v>134</v>
      </c>
      <c r="AT92" s="218" t="s">
        <v>130</v>
      </c>
      <c r="AU92" s="218" t="s">
        <v>85</v>
      </c>
      <c r="AY92" s="18" t="s">
        <v>128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8" t="s">
        <v>83</v>
      </c>
      <c r="BK92" s="219">
        <f>ROUND(I92*H92,2)</f>
        <v>0</v>
      </c>
      <c r="BL92" s="18" t="s">
        <v>134</v>
      </c>
      <c r="BM92" s="218" t="s">
        <v>508</v>
      </c>
    </row>
    <row r="93" s="2" customFormat="1" ht="37.8" customHeight="1">
      <c r="A93" s="39"/>
      <c r="B93" s="40"/>
      <c r="C93" s="206" t="s">
        <v>156</v>
      </c>
      <c r="D93" s="206" t="s">
        <v>130</v>
      </c>
      <c r="E93" s="207" t="s">
        <v>582</v>
      </c>
      <c r="F93" s="208" t="s">
        <v>583</v>
      </c>
      <c r="G93" s="209" t="s">
        <v>133</v>
      </c>
      <c r="H93" s="210">
        <v>38</v>
      </c>
      <c r="I93" s="211"/>
      <c r="J93" s="212">
        <f>ROUND(I93*H93,2)</f>
        <v>0</v>
      </c>
      <c r="K93" s="213"/>
      <c r="L93" s="45"/>
      <c r="M93" s="214" t="s">
        <v>19</v>
      </c>
      <c r="N93" s="215" t="s">
        <v>46</v>
      </c>
      <c r="O93" s="85"/>
      <c r="P93" s="216">
        <f>O93*H93</f>
        <v>0</v>
      </c>
      <c r="Q93" s="216">
        <v>8.0000000000000007E-05</v>
      </c>
      <c r="R93" s="216">
        <f>Q93*H93</f>
        <v>0.0030400000000000002</v>
      </c>
      <c r="S93" s="216">
        <v>0.25600000000000001</v>
      </c>
      <c r="T93" s="217">
        <f>S93*H93</f>
        <v>9.7279999999999998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8" t="s">
        <v>134</v>
      </c>
      <c r="AT93" s="218" t="s">
        <v>130</v>
      </c>
      <c r="AU93" s="218" t="s">
        <v>85</v>
      </c>
      <c r="AY93" s="18" t="s">
        <v>128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8" t="s">
        <v>83</v>
      </c>
      <c r="BK93" s="219">
        <f>ROUND(I93*H93,2)</f>
        <v>0</v>
      </c>
      <c r="BL93" s="18" t="s">
        <v>134</v>
      </c>
      <c r="BM93" s="218" t="s">
        <v>584</v>
      </c>
    </row>
    <row r="94" s="2" customFormat="1" ht="37.8" customHeight="1">
      <c r="A94" s="39"/>
      <c r="B94" s="40"/>
      <c r="C94" s="206" t="s">
        <v>162</v>
      </c>
      <c r="D94" s="206" t="s">
        <v>130</v>
      </c>
      <c r="E94" s="207" t="s">
        <v>518</v>
      </c>
      <c r="F94" s="208" t="s">
        <v>519</v>
      </c>
      <c r="G94" s="209" t="s">
        <v>177</v>
      </c>
      <c r="H94" s="210">
        <v>614.60000000000002</v>
      </c>
      <c r="I94" s="211"/>
      <c r="J94" s="212">
        <f>ROUND(I94*H94,2)</f>
        <v>0</v>
      </c>
      <c r="K94" s="213"/>
      <c r="L94" s="45"/>
      <c r="M94" s="214" t="s">
        <v>19</v>
      </c>
      <c r="N94" s="215" t="s">
        <v>46</v>
      </c>
      <c r="O94" s="85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8" t="s">
        <v>134</v>
      </c>
      <c r="AT94" s="218" t="s">
        <v>130</v>
      </c>
      <c r="AU94" s="218" t="s">
        <v>85</v>
      </c>
      <c r="AY94" s="18" t="s">
        <v>128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8" t="s">
        <v>83</v>
      </c>
      <c r="BK94" s="219">
        <f>ROUND(I94*H94,2)</f>
        <v>0</v>
      </c>
      <c r="BL94" s="18" t="s">
        <v>134</v>
      </c>
      <c r="BM94" s="218" t="s">
        <v>520</v>
      </c>
    </row>
    <row r="95" s="13" customFormat="1">
      <c r="A95" s="13"/>
      <c r="B95" s="220"/>
      <c r="C95" s="221"/>
      <c r="D95" s="222" t="s">
        <v>136</v>
      </c>
      <c r="E95" s="223" t="s">
        <v>19</v>
      </c>
      <c r="F95" s="224" t="s">
        <v>585</v>
      </c>
      <c r="G95" s="221"/>
      <c r="H95" s="225">
        <v>212.09999999999999</v>
      </c>
      <c r="I95" s="226"/>
      <c r="J95" s="221"/>
      <c r="K95" s="221"/>
      <c r="L95" s="227"/>
      <c r="M95" s="228"/>
      <c r="N95" s="229"/>
      <c r="O95" s="229"/>
      <c r="P95" s="229"/>
      <c r="Q95" s="229"/>
      <c r="R95" s="229"/>
      <c r="S95" s="229"/>
      <c r="T95" s="23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1" t="s">
        <v>136</v>
      </c>
      <c r="AU95" s="231" t="s">
        <v>85</v>
      </c>
      <c r="AV95" s="13" t="s">
        <v>85</v>
      </c>
      <c r="AW95" s="13" t="s">
        <v>34</v>
      </c>
      <c r="AX95" s="13" t="s">
        <v>75</v>
      </c>
      <c r="AY95" s="231" t="s">
        <v>128</v>
      </c>
    </row>
    <row r="96" s="14" customFormat="1">
      <c r="A96" s="14"/>
      <c r="B96" s="232"/>
      <c r="C96" s="233"/>
      <c r="D96" s="222" t="s">
        <v>136</v>
      </c>
      <c r="E96" s="234" t="s">
        <v>19</v>
      </c>
      <c r="F96" s="235" t="s">
        <v>586</v>
      </c>
      <c r="G96" s="233"/>
      <c r="H96" s="234" t="s">
        <v>19</v>
      </c>
      <c r="I96" s="236"/>
      <c r="J96" s="233"/>
      <c r="K96" s="233"/>
      <c r="L96" s="237"/>
      <c r="M96" s="238"/>
      <c r="N96" s="239"/>
      <c r="O96" s="239"/>
      <c r="P96" s="239"/>
      <c r="Q96" s="239"/>
      <c r="R96" s="239"/>
      <c r="S96" s="239"/>
      <c r="T96" s="24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1" t="s">
        <v>136</v>
      </c>
      <c r="AU96" s="241" t="s">
        <v>85</v>
      </c>
      <c r="AV96" s="14" t="s">
        <v>83</v>
      </c>
      <c r="AW96" s="14" t="s">
        <v>34</v>
      </c>
      <c r="AX96" s="14" t="s">
        <v>75</v>
      </c>
      <c r="AY96" s="241" t="s">
        <v>128</v>
      </c>
    </row>
    <row r="97" s="13" customFormat="1">
      <c r="A97" s="13"/>
      <c r="B97" s="220"/>
      <c r="C97" s="221"/>
      <c r="D97" s="222" t="s">
        <v>136</v>
      </c>
      <c r="E97" s="223" t="s">
        <v>19</v>
      </c>
      <c r="F97" s="224" t="s">
        <v>587</v>
      </c>
      <c r="G97" s="221"/>
      <c r="H97" s="225">
        <v>252.5</v>
      </c>
      <c r="I97" s="226"/>
      <c r="J97" s="221"/>
      <c r="K97" s="221"/>
      <c r="L97" s="227"/>
      <c r="M97" s="228"/>
      <c r="N97" s="229"/>
      <c r="O97" s="229"/>
      <c r="P97" s="229"/>
      <c r="Q97" s="229"/>
      <c r="R97" s="229"/>
      <c r="S97" s="229"/>
      <c r="T97" s="23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1" t="s">
        <v>136</v>
      </c>
      <c r="AU97" s="231" t="s">
        <v>85</v>
      </c>
      <c r="AV97" s="13" t="s">
        <v>85</v>
      </c>
      <c r="AW97" s="13" t="s">
        <v>34</v>
      </c>
      <c r="AX97" s="13" t="s">
        <v>75</v>
      </c>
      <c r="AY97" s="231" t="s">
        <v>128</v>
      </c>
    </row>
    <row r="98" s="14" customFormat="1">
      <c r="A98" s="14"/>
      <c r="B98" s="232"/>
      <c r="C98" s="233"/>
      <c r="D98" s="222" t="s">
        <v>136</v>
      </c>
      <c r="E98" s="234" t="s">
        <v>19</v>
      </c>
      <c r="F98" s="235" t="s">
        <v>588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1" t="s">
        <v>136</v>
      </c>
      <c r="AU98" s="241" t="s">
        <v>85</v>
      </c>
      <c r="AV98" s="14" t="s">
        <v>83</v>
      </c>
      <c r="AW98" s="14" t="s">
        <v>34</v>
      </c>
      <c r="AX98" s="14" t="s">
        <v>75</v>
      </c>
      <c r="AY98" s="241" t="s">
        <v>128</v>
      </c>
    </row>
    <row r="99" s="13" customFormat="1">
      <c r="A99" s="13"/>
      <c r="B99" s="220"/>
      <c r="C99" s="221"/>
      <c r="D99" s="222" t="s">
        <v>136</v>
      </c>
      <c r="E99" s="223" t="s">
        <v>19</v>
      </c>
      <c r="F99" s="224" t="s">
        <v>589</v>
      </c>
      <c r="G99" s="221"/>
      <c r="H99" s="225">
        <v>150</v>
      </c>
      <c r="I99" s="226"/>
      <c r="J99" s="221"/>
      <c r="K99" s="221"/>
      <c r="L99" s="227"/>
      <c r="M99" s="228"/>
      <c r="N99" s="229"/>
      <c r="O99" s="229"/>
      <c r="P99" s="229"/>
      <c r="Q99" s="229"/>
      <c r="R99" s="229"/>
      <c r="S99" s="229"/>
      <c r="T99" s="23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1" t="s">
        <v>136</v>
      </c>
      <c r="AU99" s="231" t="s">
        <v>85</v>
      </c>
      <c r="AV99" s="13" t="s">
        <v>85</v>
      </c>
      <c r="AW99" s="13" t="s">
        <v>34</v>
      </c>
      <c r="AX99" s="13" t="s">
        <v>75</v>
      </c>
      <c r="AY99" s="231" t="s">
        <v>128</v>
      </c>
    </row>
    <row r="100" s="14" customFormat="1">
      <c r="A100" s="14"/>
      <c r="B100" s="232"/>
      <c r="C100" s="233"/>
      <c r="D100" s="222" t="s">
        <v>136</v>
      </c>
      <c r="E100" s="234" t="s">
        <v>19</v>
      </c>
      <c r="F100" s="235" t="s">
        <v>590</v>
      </c>
      <c r="G100" s="233"/>
      <c r="H100" s="234" t="s">
        <v>19</v>
      </c>
      <c r="I100" s="236"/>
      <c r="J100" s="233"/>
      <c r="K100" s="233"/>
      <c r="L100" s="237"/>
      <c r="M100" s="238"/>
      <c r="N100" s="239"/>
      <c r="O100" s="239"/>
      <c r="P100" s="239"/>
      <c r="Q100" s="239"/>
      <c r="R100" s="239"/>
      <c r="S100" s="239"/>
      <c r="T100" s="24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1" t="s">
        <v>136</v>
      </c>
      <c r="AU100" s="241" t="s">
        <v>85</v>
      </c>
      <c r="AV100" s="14" t="s">
        <v>83</v>
      </c>
      <c r="AW100" s="14" t="s">
        <v>34</v>
      </c>
      <c r="AX100" s="14" t="s">
        <v>75</v>
      </c>
      <c r="AY100" s="241" t="s">
        <v>128</v>
      </c>
    </row>
    <row r="101" s="15" customFormat="1">
      <c r="A101" s="15"/>
      <c r="B101" s="242"/>
      <c r="C101" s="243"/>
      <c r="D101" s="222" t="s">
        <v>136</v>
      </c>
      <c r="E101" s="244" t="s">
        <v>19</v>
      </c>
      <c r="F101" s="245" t="s">
        <v>139</v>
      </c>
      <c r="G101" s="243"/>
      <c r="H101" s="246">
        <v>614.60000000000002</v>
      </c>
      <c r="I101" s="247"/>
      <c r="J101" s="243"/>
      <c r="K101" s="243"/>
      <c r="L101" s="248"/>
      <c r="M101" s="249"/>
      <c r="N101" s="250"/>
      <c r="O101" s="250"/>
      <c r="P101" s="250"/>
      <c r="Q101" s="250"/>
      <c r="R101" s="250"/>
      <c r="S101" s="250"/>
      <c r="T101" s="251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2" t="s">
        <v>136</v>
      </c>
      <c r="AU101" s="252" t="s">
        <v>85</v>
      </c>
      <c r="AV101" s="15" t="s">
        <v>134</v>
      </c>
      <c r="AW101" s="15" t="s">
        <v>34</v>
      </c>
      <c r="AX101" s="15" t="s">
        <v>83</v>
      </c>
      <c r="AY101" s="252" t="s">
        <v>128</v>
      </c>
    </row>
    <row r="102" s="2" customFormat="1" ht="49.05" customHeight="1">
      <c r="A102" s="39"/>
      <c r="B102" s="40"/>
      <c r="C102" s="206" t="s">
        <v>166</v>
      </c>
      <c r="D102" s="206" t="s">
        <v>130</v>
      </c>
      <c r="E102" s="207" t="s">
        <v>591</v>
      </c>
      <c r="F102" s="208" t="s">
        <v>592</v>
      </c>
      <c r="G102" s="209" t="s">
        <v>362</v>
      </c>
      <c r="H102" s="210">
        <v>4</v>
      </c>
      <c r="I102" s="211"/>
      <c r="J102" s="212">
        <f>ROUND(I102*H102,2)</f>
        <v>0</v>
      </c>
      <c r="K102" s="213"/>
      <c r="L102" s="45"/>
      <c r="M102" s="214" t="s">
        <v>19</v>
      </c>
      <c r="N102" s="215" t="s">
        <v>46</v>
      </c>
      <c r="O102" s="85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8" t="s">
        <v>134</v>
      </c>
      <c r="AT102" s="218" t="s">
        <v>130</v>
      </c>
      <c r="AU102" s="218" t="s">
        <v>85</v>
      </c>
      <c r="AY102" s="18" t="s">
        <v>128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8" t="s">
        <v>83</v>
      </c>
      <c r="BK102" s="219">
        <f>ROUND(I102*H102,2)</f>
        <v>0</v>
      </c>
      <c r="BL102" s="18" t="s">
        <v>134</v>
      </c>
      <c r="BM102" s="218" t="s">
        <v>593</v>
      </c>
    </row>
    <row r="103" s="2" customFormat="1" ht="37.8" customHeight="1">
      <c r="A103" s="39"/>
      <c r="B103" s="40"/>
      <c r="C103" s="206" t="s">
        <v>174</v>
      </c>
      <c r="D103" s="206" t="s">
        <v>130</v>
      </c>
      <c r="E103" s="207" t="s">
        <v>594</v>
      </c>
      <c r="F103" s="208" t="s">
        <v>595</v>
      </c>
      <c r="G103" s="209" t="s">
        <v>362</v>
      </c>
      <c r="H103" s="210">
        <v>4</v>
      </c>
      <c r="I103" s="211"/>
      <c r="J103" s="212">
        <f>ROUND(I103*H103,2)</f>
        <v>0</v>
      </c>
      <c r="K103" s="213"/>
      <c r="L103" s="45"/>
      <c r="M103" s="214" t="s">
        <v>19</v>
      </c>
      <c r="N103" s="215" t="s">
        <v>46</v>
      </c>
      <c r="O103" s="85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8" t="s">
        <v>134</v>
      </c>
      <c r="AT103" s="218" t="s">
        <v>130</v>
      </c>
      <c r="AU103" s="218" t="s">
        <v>85</v>
      </c>
      <c r="AY103" s="18" t="s">
        <v>128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8" t="s">
        <v>83</v>
      </c>
      <c r="BK103" s="219">
        <f>ROUND(I103*H103,2)</f>
        <v>0</v>
      </c>
      <c r="BL103" s="18" t="s">
        <v>134</v>
      </c>
      <c r="BM103" s="218" t="s">
        <v>596</v>
      </c>
    </row>
    <row r="104" s="2" customFormat="1" ht="37.8" customHeight="1">
      <c r="A104" s="39"/>
      <c r="B104" s="40"/>
      <c r="C104" s="206" t="s">
        <v>193</v>
      </c>
      <c r="D104" s="206" t="s">
        <v>130</v>
      </c>
      <c r="E104" s="207" t="s">
        <v>597</v>
      </c>
      <c r="F104" s="208" t="s">
        <v>598</v>
      </c>
      <c r="G104" s="209" t="s">
        <v>362</v>
      </c>
      <c r="H104" s="210">
        <v>4</v>
      </c>
      <c r="I104" s="211"/>
      <c r="J104" s="212">
        <f>ROUND(I104*H104,2)</f>
        <v>0</v>
      </c>
      <c r="K104" s="213"/>
      <c r="L104" s="45"/>
      <c r="M104" s="214" t="s">
        <v>19</v>
      </c>
      <c r="N104" s="215" t="s">
        <v>46</v>
      </c>
      <c r="O104" s="85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8" t="s">
        <v>134</v>
      </c>
      <c r="AT104" s="218" t="s">
        <v>130</v>
      </c>
      <c r="AU104" s="218" t="s">
        <v>85</v>
      </c>
      <c r="AY104" s="18" t="s">
        <v>128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8" t="s">
        <v>83</v>
      </c>
      <c r="BK104" s="219">
        <f>ROUND(I104*H104,2)</f>
        <v>0</v>
      </c>
      <c r="BL104" s="18" t="s">
        <v>134</v>
      </c>
      <c r="BM104" s="218" t="s">
        <v>599</v>
      </c>
    </row>
    <row r="105" s="2" customFormat="1" ht="62.7" customHeight="1">
      <c r="A105" s="39"/>
      <c r="B105" s="40"/>
      <c r="C105" s="206" t="s">
        <v>201</v>
      </c>
      <c r="D105" s="206" t="s">
        <v>130</v>
      </c>
      <c r="E105" s="207" t="s">
        <v>600</v>
      </c>
      <c r="F105" s="208" t="s">
        <v>601</v>
      </c>
      <c r="G105" s="209" t="s">
        <v>362</v>
      </c>
      <c r="H105" s="210">
        <v>36</v>
      </c>
      <c r="I105" s="211"/>
      <c r="J105" s="212">
        <f>ROUND(I105*H105,2)</f>
        <v>0</v>
      </c>
      <c r="K105" s="213"/>
      <c r="L105" s="45"/>
      <c r="M105" s="214" t="s">
        <v>19</v>
      </c>
      <c r="N105" s="215" t="s">
        <v>46</v>
      </c>
      <c r="O105" s="85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8" t="s">
        <v>134</v>
      </c>
      <c r="AT105" s="218" t="s">
        <v>130</v>
      </c>
      <c r="AU105" s="218" t="s">
        <v>85</v>
      </c>
      <c r="AY105" s="18" t="s">
        <v>128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8" t="s">
        <v>83</v>
      </c>
      <c r="BK105" s="219">
        <f>ROUND(I105*H105,2)</f>
        <v>0</v>
      </c>
      <c r="BL105" s="18" t="s">
        <v>134</v>
      </c>
      <c r="BM105" s="218" t="s">
        <v>602</v>
      </c>
    </row>
    <row r="106" s="13" customFormat="1">
      <c r="A106" s="13"/>
      <c r="B106" s="220"/>
      <c r="C106" s="221"/>
      <c r="D106" s="222" t="s">
        <v>136</v>
      </c>
      <c r="E106" s="221"/>
      <c r="F106" s="224" t="s">
        <v>603</v>
      </c>
      <c r="G106" s="221"/>
      <c r="H106" s="225">
        <v>36</v>
      </c>
      <c r="I106" s="226"/>
      <c r="J106" s="221"/>
      <c r="K106" s="221"/>
      <c r="L106" s="227"/>
      <c r="M106" s="228"/>
      <c r="N106" s="229"/>
      <c r="O106" s="229"/>
      <c r="P106" s="229"/>
      <c r="Q106" s="229"/>
      <c r="R106" s="229"/>
      <c r="S106" s="229"/>
      <c r="T106" s="23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1" t="s">
        <v>136</v>
      </c>
      <c r="AU106" s="231" t="s">
        <v>85</v>
      </c>
      <c r="AV106" s="13" t="s">
        <v>85</v>
      </c>
      <c r="AW106" s="13" t="s">
        <v>4</v>
      </c>
      <c r="AX106" s="13" t="s">
        <v>83</v>
      </c>
      <c r="AY106" s="231" t="s">
        <v>128</v>
      </c>
    </row>
    <row r="107" s="2" customFormat="1" ht="62.7" customHeight="1">
      <c r="A107" s="39"/>
      <c r="B107" s="40"/>
      <c r="C107" s="206" t="s">
        <v>205</v>
      </c>
      <c r="D107" s="206" t="s">
        <v>130</v>
      </c>
      <c r="E107" s="207" t="s">
        <v>604</v>
      </c>
      <c r="F107" s="208" t="s">
        <v>605</v>
      </c>
      <c r="G107" s="209" t="s">
        <v>362</v>
      </c>
      <c r="H107" s="210">
        <v>4</v>
      </c>
      <c r="I107" s="211"/>
      <c r="J107" s="212">
        <f>ROUND(I107*H107,2)</f>
        <v>0</v>
      </c>
      <c r="K107" s="213"/>
      <c r="L107" s="45"/>
      <c r="M107" s="214" t="s">
        <v>19</v>
      </c>
      <c r="N107" s="215" t="s">
        <v>46</v>
      </c>
      <c r="O107" s="85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8" t="s">
        <v>134</v>
      </c>
      <c r="AT107" s="218" t="s">
        <v>130</v>
      </c>
      <c r="AU107" s="218" t="s">
        <v>85</v>
      </c>
      <c r="AY107" s="18" t="s">
        <v>128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8" t="s">
        <v>83</v>
      </c>
      <c r="BK107" s="219">
        <f>ROUND(I107*H107,2)</f>
        <v>0</v>
      </c>
      <c r="BL107" s="18" t="s">
        <v>134</v>
      </c>
      <c r="BM107" s="218" t="s">
        <v>606</v>
      </c>
    </row>
    <row r="108" s="2" customFormat="1" ht="49.05" customHeight="1">
      <c r="A108" s="39"/>
      <c r="B108" s="40"/>
      <c r="C108" s="206" t="s">
        <v>209</v>
      </c>
      <c r="D108" s="206" t="s">
        <v>130</v>
      </c>
      <c r="E108" s="207" t="s">
        <v>607</v>
      </c>
      <c r="F108" s="208" t="s">
        <v>608</v>
      </c>
      <c r="G108" s="209" t="s">
        <v>362</v>
      </c>
      <c r="H108" s="210">
        <v>36</v>
      </c>
      <c r="I108" s="211"/>
      <c r="J108" s="212">
        <f>ROUND(I108*H108,2)</f>
        <v>0</v>
      </c>
      <c r="K108" s="213"/>
      <c r="L108" s="45"/>
      <c r="M108" s="214" t="s">
        <v>19</v>
      </c>
      <c r="N108" s="215" t="s">
        <v>46</v>
      </c>
      <c r="O108" s="85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8" t="s">
        <v>134</v>
      </c>
      <c r="AT108" s="218" t="s">
        <v>130</v>
      </c>
      <c r="AU108" s="218" t="s">
        <v>85</v>
      </c>
      <c r="AY108" s="18" t="s">
        <v>128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8" t="s">
        <v>83</v>
      </c>
      <c r="BK108" s="219">
        <f>ROUND(I108*H108,2)</f>
        <v>0</v>
      </c>
      <c r="BL108" s="18" t="s">
        <v>134</v>
      </c>
      <c r="BM108" s="218" t="s">
        <v>609</v>
      </c>
    </row>
    <row r="109" s="13" customFormat="1">
      <c r="A109" s="13"/>
      <c r="B109" s="220"/>
      <c r="C109" s="221"/>
      <c r="D109" s="222" t="s">
        <v>136</v>
      </c>
      <c r="E109" s="221"/>
      <c r="F109" s="224" t="s">
        <v>603</v>
      </c>
      <c r="G109" s="221"/>
      <c r="H109" s="225">
        <v>36</v>
      </c>
      <c r="I109" s="226"/>
      <c r="J109" s="221"/>
      <c r="K109" s="221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136</v>
      </c>
      <c r="AU109" s="231" t="s">
        <v>85</v>
      </c>
      <c r="AV109" s="13" t="s">
        <v>85</v>
      </c>
      <c r="AW109" s="13" t="s">
        <v>4</v>
      </c>
      <c r="AX109" s="13" t="s">
        <v>83</v>
      </c>
      <c r="AY109" s="231" t="s">
        <v>128</v>
      </c>
    </row>
    <row r="110" s="2" customFormat="1" ht="62.7" customHeight="1">
      <c r="A110" s="39"/>
      <c r="B110" s="40"/>
      <c r="C110" s="206" t="s">
        <v>215</v>
      </c>
      <c r="D110" s="206" t="s">
        <v>130</v>
      </c>
      <c r="E110" s="207" t="s">
        <v>210</v>
      </c>
      <c r="F110" s="208" t="s">
        <v>211</v>
      </c>
      <c r="G110" s="209" t="s">
        <v>177</v>
      </c>
      <c r="H110" s="210">
        <v>607</v>
      </c>
      <c r="I110" s="211"/>
      <c r="J110" s="212">
        <f>ROUND(I110*H110,2)</f>
        <v>0</v>
      </c>
      <c r="K110" s="213"/>
      <c r="L110" s="45"/>
      <c r="M110" s="214" t="s">
        <v>19</v>
      </c>
      <c r="N110" s="215" t="s">
        <v>46</v>
      </c>
      <c r="O110" s="85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8" t="s">
        <v>134</v>
      </c>
      <c r="AT110" s="218" t="s">
        <v>130</v>
      </c>
      <c r="AU110" s="218" t="s">
        <v>85</v>
      </c>
      <c r="AY110" s="18" t="s">
        <v>128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8" t="s">
        <v>83</v>
      </c>
      <c r="BK110" s="219">
        <f>ROUND(I110*H110,2)</f>
        <v>0</v>
      </c>
      <c r="BL110" s="18" t="s">
        <v>134</v>
      </c>
      <c r="BM110" s="218" t="s">
        <v>523</v>
      </c>
    </row>
    <row r="111" s="13" customFormat="1">
      <c r="A111" s="13"/>
      <c r="B111" s="220"/>
      <c r="C111" s="221"/>
      <c r="D111" s="222" t="s">
        <v>136</v>
      </c>
      <c r="E111" s="223" t="s">
        <v>19</v>
      </c>
      <c r="F111" s="224" t="s">
        <v>585</v>
      </c>
      <c r="G111" s="221"/>
      <c r="H111" s="225">
        <v>212.09999999999999</v>
      </c>
      <c r="I111" s="226"/>
      <c r="J111" s="221"/>
      <c r="K111" s="221"/>
      <c r="L111" s="227"/>
      <c r="M111" s="228"/>
      <c r="N111" s="229"/>
      <c r="O111" s="229"/>
      <c r="P111" s="229"/>
      <c r="Q111" s="229"/>
      <c r="R111" s="229"/>
      <c r="S111" s="229"/>
      <c r="T111" s="23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1" t="s">
        <v>136</v>
      </c>
      <c r="AU111" s="231" t="s">
        <v>85</v>
      </c>
      <c r="AV111" s="13" t="s">
        <v>85</v>
      </c>
      <c r="AW111" s="13" t="s">
        <v>34</v>
      </c>
      <c r="AX111" s="13" t="s">
        <v>75</v>
      </c>
      <c r="AY111" s="231" t="s">
        <v>128</v>
      </c>
    </row>
    <row r="112" s="14" customFormat="1">
      <c r="A112" s="14"/>
      <c r="B112" s="232"/>
      <c r="C112" s="233"/>
      <c r="D112" s="222" t="s">
        <v>136</v>
      </c>
      <c r="E112" s="234" t="s">
        <v>19</v>
      </c>
      <c r="F112" s="235" t="s">
        <v>586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1" t="s">
        <v>136</v>
      </c>
      <c r="AU112" s="241" t="s">
        <v>85</v>
      </c>
      <c r="AV112" s="14" t="s">
        <v>83</v>
      </c>
      <c r="AW112" s="14" t="s">
        <v>34</v>
      </c>
      <c r="AX112" s="14" t="s">
        <v>75</v>
      </c>
      <c r="AY112" s="241" t="s">
        <v>128</v>
      </c>
    </row>
    <row r="113" s="13" customFormat="1">
      <c r="A113" s="13"/>
      <c r="B113" s="220"/>
      <c r="C113" s="221"/>
      <c r="D113" s="222" t="s">
        <v>136</v>
      </c>
      <c r="E113" s="223" t="s">
        <v>19</v>
      </c>
      <c r="F113" s="224" t="s">
        <v>587</v>
      </c>
      <c r="G113" s="221"/>
      <c r="H113" s="225">
        <v>252.5</v>
      </c>
      <c r="I113" s="226"/>
      <c r="J113" s="221"/>
      <c r="K113" s="221"/>
      <c r="L113" s="227"/>
      <c r="M113" s="228"/>
      <c r="N113" s="229"/>
      <c r="O113" s="229"/>
      <c r="P113" s="229"/>
      <c r="Q113" s="229"/>
      <c r="R113" s="229"/>
      <c r="S113" s="229"/>
      <c r="T113" s="23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1" t="s">
        <v>136</v>
      </c>
      <c r="AU113" s="231" t="s">
        <v>85</v>
      </c>
      <c r="AV113" s="13" t="s">
        <v>85</v>
      </c>
      <c r="AW113" s="13" t="s">
        <v>34</v>
      </c>
      <c r="AX113" s="13" t="s">
        <v>75</v>
      </c>
      <c r="AY113" s="231" t="s">
        <v>128</v>
      </c>
    </row>
    <row r="114" s="14" customFormat="1">
      <c r="A114" s="14"/>
      <c r="B114" s="232"/>
      <c r="C114" s="233"/>
      <c r="D114" s="222" t="s">
        <v>136</v>
      </c>
      <c r="E114" s="234" t="s">
        <v>19</v>
      </c>
      <c r="F114" s="235" t="s">
        <v>588</v>
      </c>
      <c r="G114" s="233"/>
      <c r="H114" s="234" t="s">
        <v>19</v>
      </c>
      <c r="I114" s="236"/>
      <c r="J114" s="233"/>
      <c r="K114" s="233"/>
      <c r="L114" s="237"/>
      <c r="M114" s="238"/>
      <c r="N114" s="239"/>
      <c r="O114" s="239"/>
      <c r="P114" s="239"/>
      <c r="Q114" s="239"/>
      <c r="R114" s="239"/>
      <c r="S114" s="239"/>
      <c r="T114" s="24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1" t="s">
        <v>136</v>
      </c>
      <c r="AU114" s="241" t="s">
        <v>85</v>
      </c>
      <c r="AV114" s="14" t="s">
        <v>83</v>
      </c>
      <c r="AW114" s="14" t="s">
        <v>34</v>
      </c>
      <c r="AX114" s="14" t="s">
        <v>75</v>
      </c>
      <c r="AY114" s="241" t="s">
        <v>128</v>
      </c>
    </row>
    <row r="115" s="13" customFormat="1">
      <c r="A115" s="13"/>
      <c r="B115" s="220"/>
      <c r="C115" s="221"/>
      <c r="D115" s="222" t="s">
        <v>136</v>
      </c>
      <c r="E115" s="223" t="s">
        <v>19</v>
      </c>
      <c r="F115" s="224" t="s">
        <v>589</v>
      </c>
      <c r="G115" s="221"/>
      <c r="H115" s="225">
        <v>150</v>
      </c>
      <c r="I115" s="226"/>
      <c r="J115" s="221"/>
      <c r="K115" s="221"/>
      <c r="L115" s="227"/>
      <c r="M115" s="228"/>
      <c r="N115" s="229"/>
      <c r="O115" s="229"/>
      <c r="P115" s="229"/>
      <c r="Q115" s="229"/>
      <c r="R115" s="229"/>
      <c r="S115" s="229"/>
      <c r="T115" s="23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1" t="s">
        <v>136</v>
      </c>
      <c r="AU115" s="231" t="s">
        <v>85</v>
      </c>
      <c r="AV115" s="13" t="s">
        <v>85</v>
      </c>
      <c r="AW115" s="13" t="s">
        <v>34</v>
      </c>
      <c r="AX115" s="13" t="s">
        <v>75</v>
      </c>
      <c r="AY115" s="231" t="s">
        <v>128</v>
      </c>
    </row>
    <row r="116" s="14" customFormat="1">
      <c r="A116" s="14"/>
      <c r="B116" s="232"/>
      <c r="C116" s="233"/>
      <c r="D116" s="222" t="s">
        <v>136</v>
      </c>
      <c r="E116" s="234" t="s">
        <v>19</v>
      </c>
      <c r="F116" s="235" t="s">
        <v>590</v>
      </c>
      <c r="G116" s="233"/>
      <c r="H116" s="234" t="s">
        <v>19</v>
      </c>
      <c r="I116" s="236"/>
      <c r="J116" s="233"/>
      <c r="K116" s="233"/>
      <c r="L116" s="237"/>
      <c r="M116" s="238"/>
      <c r="N116" s="239"/>
      <c r="O116" s="239"/>
      <c r="P116" s="239"/>
      <c r="Q116" s="239"/>
      <c r="R116" s="239"/>
      <c r="S116" s="239"/>
      <c r="T116" s="24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1" t="s">
        <v>136</v>
      </c>
      <c r="AU116" s="241" t="s">
        <v>85</v>
      </c>
      <c r="AV116" s="14" t="s">
        <v>83</v>
      </c>
      <c r="AW116" s="14" t="s">
        <v>34</v>
      </c>
      <c r="AX116" s="14" t="s">
        <v>75</v>
      </c>
      <c r="AY116" s="241" t="s">
        <v>128</v>
      </c>
    </row>
    <row r="117" s="13" customFormat="1">
      <c r="A117" s="13"/>
      <c r="B117" s="220"/>
      <c r="C117" s="221"/>
      <c r="D117" s="222" t="s">
        <v>136</v>
      </c>
      <c r="E117" s="223" t="s">
        <v>19</v>
      </c>
      <c r="F117" s="224" t="s">
        <v>610</v>
      </c>
      <c r="G117" s="221"/>
      <c r="H117" s="225">
        <v>-7.5999999999999996</v>
      </c>
      <c r="I117" s="226"/>
      <c r="J117" s="221"/>
      <c r="K117" s="221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136</v>
      </c>
      <c r="AU117" s="231" t="s">
        <v>85</v>
      </c>
      <c r="AV117" s="13" t="s">
        <v>85</v>
      </c>
      <c r="AW117" s="13" t="s">
        <v>34</v>
      </c>
      <c r="AX117" s="13" t="s">
        <v>75</v>
      </c>
      <c r="AY117" s="231" t="s">
        <v>128</v>
      </c>
    </row>
    <row r="118" s="14" customFormat="1">
      <c r="A118" s="14"/>
      <c r="B118" s="232"/>
      <c r="C118" s="233"/>
      <c r="D118" s="222" t="s">
        <v>136</v>
      </c>
      <c r="E118" s="234" t="s">
        <v>19</v>
      </c>
      <c r="F118" s="235" t="s">
        <v>611</v>
      </c>
      <c r="G118" s="233"/>
      <c r="H118" s="234" t="s">
        <v>19</v>
      </c>
      <c r="I118" s="236"/>
      <c r="J118" s="233"/>
      <c r="K118" s="233"/>
      <c r="L118" s="237"/>
      <c r="M118" s="238"/>
      <c r="N118" s="239"/>
      <c r="O118" s="239"/>
      <c r="P118" s="239"/>
      <c r="Q118" s="239"/>
      <c r="R118" s="239"/>
      <c r="S118" s="239"/>
      <c r="T118" s="24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1" t="s">
        <v>136</v>
      </c>
      <c r="AU118" s="241" t="s">
        <v>85</v>
      </c>
      <c r="AV118" s="14" t="s">
        <v>83</v>
      </c>
      <c r="AW118" s="14" t="s">
        <v>34</v>
      </c>
      <c r="AX118" s="14" t="s">
        <v>75</v>
      </c>
      <c r="AY118" s="241" t="s">
        <v>128</v>
      </c>
    </row>
    <row r="119" s="15" customFormat="1">
      <c r="A119" s="15"/>
      <c r="B119" s="242"/>
      <c r="C119" s="243"/>
      <c r="D119" s="222" t="s">
        <v>136</v>
      </c>
      <c r="E119" s="244" t="s">
        <v>19</v>
      </c>
      <c r="F119" s="245" t="s">
        <v>139</v>
      </c>
      <c r="G119" s="243"/>
      <c r="H119" s="246">
        <v>607</v>
      </c>
      <c r="I119" s="247"/>
      <c r="J119" s="243"/>
      <c r="K119" s="243"/>
      <c r="L119" s="248"/>
      <c r="M119" s="249"/>
      <c r="N119" s="250"/>
      <c r="O119" s="250"/>
      <c r="P119" s="250"/>
      <c r="Q119" s="250"/>
      <c r="R119" s="250"/>
      <c r="S119" s="250"/>
      <c r="T119" s="251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2" t="s">
        <v>136</v>
      </c>
      <c r="AU119" s="252" t="s">
        <v>85</v>
      </c>
      <c r="AV119" s="15" t="s">
        <v>134</v>
      </c>
      <c r="AW119" s="15" t="s">
        <v>34</v>
      </c>
      <c r="AX119" s="15" t="s">
        <v>83</v>
      </c>
      <c r="AY119" s="252" t="s">
        <v>128</v>
      </c>
    </row>
    <row r="120" s="2" customFormat="1" ht="37.8" customHeight="1">
      <c r="A120" s="39"/>
      <c r="B120" s="40"/>
      <c r="C120" s="206" t="s">
        <v>8</v>
      </c>
      <c r="D120" s="206" t="s">
        <v>130</v>
      </c>
      <c r="E120" s="207" t="s">
        <v>216</v>
      </c>
      <c r="F120" s="208" t="s">
        <v>217</v>
      </c>
      <c r="G120" s="209" t="s">
        <v>177</v>
      </c>
      <c r="H120" s="210">
        <v>607</v>
      </c>
      <c r="I120" s="211"/>
      <c r="J120" s="212">
        <f>ROUND(I120*H120,2)</f>
        <v>0</v>
      </c>
      <c r="K120" s="213"/>
      <c r="L120" s="45"/>
      <c r="M120" s="214" t="s">
        <v>19</v>
      </c>
      <c r="N120" s="215" t="s">
        <v>46</v>
      </c>
      <c r="O120" s="85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8" t="s">
        <v>134</v>
      </c>
      <c r="AT120" s="218" t="s">
        <v>130</v>
      </c>
      <c r="AU120" s="218" t="s">
        <v>85</v>
      </c>
      <c r="AY120" s="18" t="s">
        <v>128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8" t="s">
        <v>83</v>
      </c>
      <c r="BK120" s="219">
        <f>ROUND(I120*H120,2)</f>
        <v>0</v>
      </c>
      <c r="BL120" s="18" t="s">
        <v>134</v>
      </c>
      <c r="BM120" s="218" t="s">
        <v>527</v>
      </c>
    </row>
    <row r="121" s="2" customFormat="1" ht="37.8" customHeight="1">
      <c r="A121" s="39"/>
      <c r="B121" s="40"/>
      <c r="C121" s="206" t="s">
        <v>224</v>
      </c>
      <c r="D121" s="206" t="s">
        <v>130</v>
      </c>
      <c r="E121" s="207" t="s">
        <v>219</v>
      </c>
      <c r="F121" s="208" t="s">
        <v>220</v>
      </c>
      <c r="G121" s="209" t="s">
        <v>221</v>
      </c>
      <c r="H121" s="210">
        <v>1092.5999999999999</v>
      </c>
      <c r="I121" s="211"/>
      <c r="J121" s="212">
        <f>ROUND(I121*H121,2)</f>
        <v>0</v>
      </c>
      <c r="K121" s="213"/>
      <c r="L121" s="45"/>
      <c r="M121" s="214" t="s">
        <v>19</v>
      </c>
      <c r="N121" s="215" t="s">
        <v>46</v>
      </c>
      <c r="O121" s="85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8" t="s">
        <v>134</v>
      </c>
      <c r="AT121" s="218" t="s">
        <v>130</v>
      </c>
      <c r="AU121" s="218" t="s">
        <v>85</v>
      </c>
      <c r="AY121" s="18" t="s">
        <v>128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8" t="s">
        <v>83</v>
      </c>
      <c r="BK121" s="219">
        <f>ROUND(I121*H121,2)</f>
        <v>0</v>
      </c>
      <c r="BL121" s="18" t="s">
        <v>134</v>
      </c>
      <c r="BM121" s="218" t="s">
        <v>528</v>
      </c>
    </row>
    <row r="122" s="13" customFormat="1">
      <c r="A122" s="13"/>
      <c r="B122" s="220"/>
      <c r="C122" s="221"/>
      <c r="D122" s="222" t="s">
        <v>136</v>
      </c>
      <c r="E122" s="221"/>
      <c r="F122" s="224" t="s">
        <v>612</v>
      </c>
      <c r="G122" s="221"/>
      <c r="H122" s="225">
        <v>1092.5999999999999</v>
      </c>
      <c r="I122" s="226"/>
      <c r="J122" s="221"/>
      <c r="K122" s="221"/>
      <c r="L122" s="227"/>
      <c r="M122" s="228"/>
      <c r="N122" s="229"/>
      <c r="O122" s="229"/>
      <c r="P122" s="229"/>
      <c r="Q122" s="229"/>
      <c r="R122" s="229"/>
      <c r="S122" s="229"/>
      <c r="T122" s="23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1" t="s">
        <v>136</v>
      </c>
      <c r="AU122" s="231" t="s">
        <v>85</v>
      </c>
      <c r="AV122" s="13" t="s">
        <v>85</v>
      </c>
      <c r="AW122" s="13" t="s">
        <v>4</v>
      </c>
      <c r="AX122" s="13" t="s">
        <v>83</v>
      </c>
      <c r="AY122" s="231" t="s">
        <v>128</v>
      </c>
    </row>
    <row r="123" s="2" customFormat="1" ht="37.8" customHeight="1">
      <c r="A123" s="39"/>
      <c r="B123" s="40"/>
      <c r="C123" s="206" t="s">
        <v>230</v>
      </c>
      <c r="D123" s="206" t="s">
        <v>130</v>
      </c>
      <c r="E123" s="207" t="s">
        <v>194</v>
      </c>
      <c r="F123" s="208" t="s">
        <v>195</v>
      </c>
      <c r="G123" s="209" t="s">
        <v>177</v>
      </c>
      <c r="H123" s="210">
        <v>7.5999999999999996</v>
      </c>
      <c r="I123" s="211"/>
      <c r="J123" s="212">
        <f>ROUND(I123*H123,2)</f>
        <v>0</v>
      </c>
      <c r="K123" s="213"/>
      <c r="L123" s="45"/>
      <c r="M123" s="214" t="s">
        <v>19</v>
      </c>
      <c r="N123" s="215" t="s">
        <v>46</v>
      </c>
      <c r="O123" s="85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8" t="s">
        <v>134</v>
      </c>
      <c r="AT123" s="218" t="s">
        <v>130</v>
      </c>
      <c r="AU123" s="218" t="s">
        <v>85</v>
      </c>
      <c r="AY123" s="18" t="s">
        <v>128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8" t="s">
        <v>83</v>
      </c>
      <c r="BK123" s="219">
        <f>ROUND(I123*H123,2)</f>
        <v>0</v>
      </c>
      <c r="BL123" s="18" t="s">
        <v>134</v>
      </c>
      <c r="BM123" s="218" t="s">
        <v>613</v>
      </c>
    </row>
    <row r="124" s="13" customFormat="1">
      <c r="A124" s="13"/>
      <c r="B124" s="220"/>
      <c r="C124" s="221"/>
      <c r="D124" s="222" t="s">
        <v>136</v>
      </c>
      <c r="E124" s="223" t="s">
        <v>19</v>
      </c>
      <c r="F124" s="224" t="s">
        <v>614</v>
      </c>
      <c r="G124" s="221"/>
      <c r="H124" s="225">
        <v>7.5999999999999996</v>
      </c>
      <c r="I124" s="226"/>
      <c r="J124" s="221"/>
      <c r="K124" s="221"/>
      <c r="L124" s="227"/>
      <c r="M124" s="228"/>
      <c r="N124" s="229"/>
      <c r="O124" s="229"/>
      <c r="P124" s="229"/>
      <c r="Q124" s="229"/>
      <c r="R124" s="229"/>
      <c r="S124" s="229"/>
      <c r="T124" s="23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1" t="s">
        <v>136</v>
      </c>
      <c r="AU124" s="231" t="s">
        <v>85</v>
      </c>
      <c r="AV124" s="13" t="s">
        <v>85</v>
      </c>
      <c r="AW124" s="13" t="s">
        <v>34</v>
      </c>
      <c r="AX124" s="13" t="s">
        <v>75</v>
      </c>
      <c r="AY124" s="231" t="s">
        <v>128</v>
      </c>
    </row>
    <row r="125" s="14" customFormat="1">
      <c r="A125" s="14"/>
      <c r="B125" s="232"/>
      <c r="C125" s="233"/>
      <c r="D125" s="222" t="s">
        <v>136</v>
      </c>
      <c r="E125" s="234" t="s">
        <v>19</v>
      </c>
      <c r="F125" s="235" t="s">
        <v>611</v>
      </c>
      <c r="G125" s="233"/>
      <c r="H125" s="234" t="s">
        <v>19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1" t="s">
        <v>136</v>
      </c>
      <c r="AU125" s="241" t="s">
        <v>85</v>
      </c>
      <c r="AV125" s="14" t="s">
        <v>83</v>
      </c>
      <c r="AW125" s="14" t="s">
        <v>34</v>
      </c>
      <c r="AX125" s="14" t="s">
        <v>75</v>
      </c>
      <c r="AY125" s="241" t="s">
        <v>128</v>
      </c>
    </row>
    <row r="126" s="15" customFormat="1">
      <c r="A126" s="15"/>
      <c r="B126" s="242"/>
      <c r="C126" s="243"/>
      <c r="D126" s="222" t="s">
        <v>136</v>
      </c>
      <c r="E126" s="244" t="s">
        <v>19</v>
      </c>
      <c r="F126" s="245" t="s">
        <v>139</v>
      </c>
      <c r="G126" s="243"/>
      <c r="H126" s="246">
        <v>7.5999999999999996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2" t="s">
        <v>136</v>
      </c>
      <c r="AU126" s="252" t="s">
        <v>85</v>
      </c>
      <c r="AV126" s="15" t="s">
        <v>134</v>
      </c>
      <c r="AW126" s="15" t="s">
        <v>34</v>
      </c>
      <c r="AX126" s="15" t="s">
        <v>83</v>
      </c>
      <c r="AY126" s="252" t="s">
        <v>128</v>
      </c>
    </row>
    <row r="127" s="2" customFormat="1" ht="37.8" customHeight="1">
      <c r="A127" s="39"/>
      <c r="B127" s="40"/>
      <c r="C127" s="206" t="s">
        <v>236</v>
      </c>
      <c r="D127" s="206" t="s">
        <v>130</v>
      </c>
      <c r="E127" s="207" t="s">
        <v>536</v>
      </c>
      <c r="F127" s="208" t="s">
        <v>537</v>
      </c>
      <c r="G127" s="209" t="s">
        <v>177</v>
      </c>
      <c r="H127" s="210">
        <v>7.5999999999999996</v>
      </c>
      <c r="I127" s="211"/>
      <c r="J127" s="212">
        <f>ROUND(I127*H127,2)</f>
        <v>0</v>
      </c>
      <c r="K127" s="213"/>
      <c r="L127" s="45"/>
      <c r="M127" s="214" t="s">
        <v>19</v>
      </c>
      <c r="N127" s="215" t="s">
        <v>46</v>
      </c>
      <c r="O127" s="85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8" t="s">
        <v>134</v>
      </c>
      <c r="AT127" s="218" t="s">
        <v>130</v>
      </c>
      <c r="AU127" s="218" t="s">
        <v>85</v>
      </c>
      <c r="AY127" s="18" t="s">
        <v>128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8" t="s">
        <v>83</v>
      </c>
      <c r="BK127" s="219">
        <f>ROUND(I127*H127,2)</f>
        <v>0</v>
      </c>
      <c r="BL127" s="18" t="s">
        <v>134</v>
      </c>
      <c r="BM127" s="218" t="s">
        <v>615</v>
      </c>
    </row>
    <row r="128" s="2" customFormat="1" ht="62.7" customHeight="1">
      <c r="A128" s="39"/>
      <c r="B128" s="40"/>
      <c r="C128" s="206" t="s">
        <v>240</v>
      </c>
      <c r="D128" s="206" t="s">
        <v>130</v>
      </c>
      <c r="E128" s="207" t="s">
        <v>206</v>
      </c>
      <c r="F128" s="208" t="s">
        <v>207</v>
      </c>
      <c r="G128" s="209" t="s">
        <v>177</v>
      </c>
      <c r="H128" s="210">
        <v>7.5999999999999996</v>
      </c>
      <c r="I128" s="211"/>
      <c r="J128" s="212">
        <f>ROUND(I128*H128,2)</f>
        <v>0</v>
      </c>
      <c r="K128" s="213"/>
      <c r="L128" s="45"/>
      <c r="M128" s="214" t="s">
        <v>19</v>
      </c>
      <c r="N128" s="215" t="s">
        <v>46</v>
      </c>
      <c r="O128" s="85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8" t="s">
        <v>134</v>
      </c>
      <c r="AT128" s="218" t="s">
        <v>130</v>
      </c>
      <c r="AU128" s="218" t="s">
        <v>85</v>
      </c>
      <c r="AY128" s="18" t="s">
        <v>128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8" t="s">
        <v>83</v>
      </c>
      <c r="BK128" s="219">
        <f>ROUND(I128*H128,2)</f>
        <v>0</v>
      </c>
      <c r="BL128" s="18" t="s">
        <v>134</v>
      </c>
      <c r="BM128" s="218" t="s">
        <v>616</v>
      </c>
    </row>
    <row r="129" s="2" customFormat="1" ht="49.05" customHeight="1">
      <c r="A129" s="39"/>
      <c r="B129" s="40"/>
      <c r="C129" s="206" t="s">
        <v>244</v>
      </c>
      <c r="D129" s="206" t="s">
        <v>130</v>
      </c>
      <c r="E129" s="207" t="s">
        <v>225</v>
      </c>
      <c r="F129" s="208" t="s">
        <v>226</v>
      </c>
      <c r="G129" s="209" t="s">
        <v>177</v>
      </c>
      <c r="H129" s="210">
        <v>252.5</v>
      </c>
      <c r="I129" s="211"/>
      <c r="J129" s="212">
        <f>ROUND(I129*H129,2)</f>
        <v>0</v>
      </c>
      <c r="K129" s="213"/>
      <c r="L129" s="45"/>
      <c r="M129" s="214" t="s">
        <v>19</v>
      </c>
      <c r="N129" s="215" t="s">
        <v>46</v>
      </c>
      <c r="O129" s="85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8" t="s">
        <v>134</v>
      </c>
      <c r="AT129" s="218" t="s">
        <v>130</v>
      </c>
      <c r="AU129" s="218" t="s">
        <v>85</v>
      </c>
      <c r="AY129" s="18" t="s">
        <v>128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8" t="s">
        <v>83</v>
      </c>
      <c r="BK129" s="219">
        <f>ROUND(I129*H129,2)</f>
        <v>0</v>
      </c>
      <c r="BL129" s="18" t="s">
        <v>134</v>
      </c>
      <c r="BM129" s="218" t="s">
        <v>530</v>
      </c>
    </row>
    <row r="130" s="13" customFormat="1">
      <c r="A130" s="13"/>
      <c r="B130" s="220"/>
      <c r="C130" s="221"/>
      <c r="D130" s="222" t="s">
        <v>136</v>
      </c>
      <c r="E130" s="223" t="s">
        <v>19</v>
      </c>
      <c r="F130" s="224" t="s">
        <v>617</v>
      </c>
      <c r="G130" s="221"/>
      <c r="H130" s="225">
        <v>252.5</v>
      </c>
      <c r="I130" s="226"/>
      <c r="J130" s="221"/>
      <c r="K130" s="221"/>
      <c r="L130" s="227"/>
      <c r="M130" s="228"/>
      <c r="N130" s="229"/>
      <c r="O130" s="229"/>
      <c r="P130" s="229"/>
      <c r="Q130" s="229"/>
      <c r="R130" s="229"/>
      <c r="S130" s="229"/>
      <c r="T130" s="23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1" t="s">
        <v>136</v>
      </c>
      <c r="AU130" s="231" t="s">
        <v>85</v>
      </c>
      <c r="AV130" s="13" t="s">
        <v>85</v>
      </c>
      <c r="AW130" s="13" t="s">
        <v>34</v>
      </c>
      <c r="AX130" s="13" t="s">
        <v>75</v>
      </c>
      <c r="AY130" s="231" t="s">
        <v>128</v>
      </c>
    </row>
    <row r="131" s="15" customFormat="1">
      <c r="A131" s="15"/>
      <c r="B131" s="242"/>
      <c r="C131" s="243"/>
      <c r="D131" s="222" t="s">
        <v>136</v>
      </c>
      <c r="E131" s="244" t="s">
        <v>19</v>
      </c>
      <c r="F131" s="245" t="s">
        <v>531</v>
      </c>
      <c r="G131" s="243"/>
      <c r="H131" s="246">
        <v>252.5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2" t="s">
        <v>136</v>
      </c>
      <c r="AU131" s="252" t="s">
        <v>85</v>
      </c>
      <c r="AV131" s="15" t="s">
        <v>134</v>
      </c>
      <c r="AW131" s="15" t="s">
        <v>34</v>
      </c>
      <c r="AX131" s="15" t="s">
        <v>83</v>
      </c>
      <c r="AY131" s="252" t="s">
        <v>128</v>
      </c>
    </row>
    <row r="132" s="2" customFormat="1" ht="14.4" customHeight="1">
      <c r="A132" s="39"/>
      <c r="B132" s="40"/>
      <c r="C132" s="253" t="s">
        <v>7</v>
      </c>
      <c r="D132" s="253" t="s">
        <v>231</v>
      </c>
      <c r="E132" s="254" t="s">
        <v>232</v>
      </c>
      <c r="F132" s="255" t="s">
        <v>233</v>
      </c>
      <c r="G132" s="256" t="s">
        <v>221</v>
      </c>
      <c r="H132" s="257">
        <v>454.5</v>
      </c>
      <c r="I132" s="258"/>
      <c r="J132" s="259">
        <f>ROUND(I132*H132,2)</f>
        <v>0</v>
      </c>
      <c r="K132" s="260"/>
      <c r="L132" s="261"/>
      <c r="M132" s="262" t="s">
        <v>19</v>
      </c>
      <c r="N132" s="263" t="s">
        <v>46</v>
      </c>
      <c r="O132" s="85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8" t="s">
        <v>166</v>
      </c>
      <c r="AT132" s="218" t="s">
        <v>231</v>
      </c>
      <c r="AU132" s="218" t="s">
        <v>85</v>
      </c>
      <c r="AY132" s="18" t="s">
        <v>128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8" t="s">
        <v>83</v>
      </c>
      <c r="BK132" s="219">
        <f>ROUND(I132*H132,2)</f>
        <v>0</v>
      </c>
      <c r="BL132" s="18" t="s">
        <v>134</v>
      </c>
      <c r="BM132" s="218" t="s">
        <v>532</v>
      </c>
    </row>
    <row r="133" s="13" customFormat="1">
      <c r="A133" s="13"/>
      <c r="B133" s="220"/>
      <c r="C133" s="221"/>
      <c r="D133" s="222" t="s">
        <v>136</v>
      </c>
      <c r="E133" s="221"/>
      <c r="F133" s="224" t="s">
        <v>618</v>
      </c>
      <c r="G133" s="221"/>
      <c r="H133" s="225">
        <v>454.5</v>
      </c>
      <c r="I133" s="226"/>
      <c r="J133" s="221"/>
      <c r="K133" s="221"/>
      <c r="L133" s="227"/>
      <c r="M133" s="228"/>
      <c r="N133" s="229"/>
      <c r="O133" s="229"/>
      <c r="P133" s="229"/>
      <c r="Q133" s="229"/>
      <c r="R133" s="229"/>
      <c r="S133" s="229"/>
      <c r="T133" s="23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1" t="s">
        <v>136</v>
      </c>
      <c r="AU133" s="231" t="s">
        <v>85</v>
      </c>
      <c r="AV133" s="13" t="s">
        <v>85</v>
      </c>
      <c r="AW133" s="13" t="s">
        <v>4</v>
      </c>
      <c r="AX133" s="13" t="s">
        <v>83</v>
      </c>
      <c r="AY133" s="231" t="s">
        <v>128</v>
      </c>
    </row>
    <row r="134" s="2" customFormat="1" ht="24.15" customHeight="1">
      <c r="A134" s="39"/>
      <c r="B134" s="40"/>
      <c r="C134" s="206" t="s">
        <v>253</v>
      </c>
      <c r="D134" s="206" t="s">
        <v>130</v>
      </c>
      <c r="E134" s="207" t="s">
        <v>237</v>
      </c>
      <c r="F134" s="208" t="s">
        <v>238</v>
      </c>
      <c r="G134" s="209" t="s">
        <v>133</v>
      </c>
      <c r="H134" s="210">
        <v>505</v>
      </c>
      <c r="I134" s="211"/>
      <c r="J134" s="212">
        <f>ROUND(I134*H134,2)</f>
        <v>0</v>
      </c>
      <c r="K134" s="213"/>
      <c r="L134" s="45"/>
      <c r="M134" s="214" t="s">
        <v>19</v>
      </c>
      <c r="N134" s="215" t="s">
        <v>46</v>
      </c>
      <c r="O134" s="85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8" t="s">
        <v>134</v>
      </c>
      <c r="AT134" s="218" t="s">
        <v>130</v>
      </c>
      <c r="AU134" s="218" t="s">
        <v>85</v>
      </c>
      <c r="AY134" s="18" t="s">
        <v>128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8" t="s">
        <v>83</v>
      </c>
      <c r="BK134" s="219">
        <f>ROUND(I134*H134,2)</f>
        <v>0</v>
      </c>
      <c r="BL134" s="18" t="s">
        <v>134</v>
      </c>
      <c r="BM134" s="218" t="s">
        <v>543</v>
      </c>
    </row>
    <row r="135" s="12" customFormat="1" ht="22.8" customHeight="1">
      <c r="A135" s="12"/>
      <c r="B135" s="190"/>
      <c r="C135" s="191"/>
      <c r="D135" s="192" t="s">
        <v>74</v>
      </c>
      <c r="E135" s="204" t="s">
        <v>154</v>
      </c>
      <c r="F135" s="204" t="s">
        <v>258</v>
      </c>
      <c r="G135" s="191"/>
      <c r="H135" s="191"/>
      <c r="I135" s="194"/>
      <c r="J135" s="205">
        <f>BK135</f>
        <v>0</v>
      </c>
      <c r="K135" s="191"/>
      <c r="L135" s="196"/>
      <c r="M135" s="197"/>
      <c r="N135" s="198"/>
      <c r="O135" s="198"/>
      <c r="P135" s="199">
        <f>SUM(P136:P143)</f>
        <v>0</v>
      </c>
      <c r="Q135" s="198"/>
      <c r="R135" s="199">
        <f>SUM(R136:R143)</f>
        <v>110.41565000000001</v>
      </c>
      <c r="S135" s="198"/>
      <c r="T135" s="200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83</v>
      </c>
      <c r="AT135" s="202" t="s">
        <v>74</v>
      </c>
      <c r="AU135" s="202" t="s">
        <v>83</v>
      </c>
      <c r="AY135" s="201" t="s">
        <v>128</v>
      </c>
      <c r="BK135" s="203">
        <f>SUM(BK136:BK143)</f>
        <v>0</v>
      </c>
    </row>
    <row r="136" s="2" customFormat="1" ht="37.8" customHeight="1">
      <c r="A136" s="39"/>
      <c r="B136" s="40"/>
      <c r="C136" s="206" t="s">
        <v>259</v>
      </c>
      <c r="D136" s="206" t="s">
        <v>130</v>
      </c>
      <c r="E136" s="207" t="s">
        <v>619</v>
      </c>
      <c r="F136" s="208" t="s">
        <v>620</v>
      </c>
      <c r="G136" s="209" t="s">
        <v>133</v>
      </c>
      <c r="H136" s="210">
        <v>505</v>
      </c>
      <c r="I136" s="211"/>
      <c r="J136" s="212">
        <f>ROUND(I136*H136,2)</f>
        <v>0</v>
      </c>
      <c r="K136" s="213"/>
      <c r="L136" s="45"/>
      <c r="M136" s="214" t="s">
        <v>19</v>
      </c>
      <c r="N136" s="215" t="s">
        <v>46</v>
      </c>
      <c r="O136" s="85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8" t="s">
        <v>134</v>
      </c>
      <c r="AT136" s="218" t="s">
        <v>130</v>
      </c>
      <c r="AU136" s="218" t="s">
        <v>85</v>
      </c>
      <c r="AY136" s="18" t="s">
        <v>128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8" t="s">
        <v>83</v>
      </c>
      <c r="BK136" s="219">
        <f>ROUND(I136*H136,2)</f>
        <v>0</v>
      </c>
      <c r="BL136" s="18" t="s">
        <v>134</v>
      </c>
      <c r="BM136" s="218" t="s">
        <v>621</v>
      </c>
    </row>
    <row r="137" s="2" customFormat="1" ht="37.8" customHeight="1">
      <c r="A137" s="39"/>
      <c r="B137" s="40"/>
      <c r="C137" s="206" t="s">
        <v>268</v>
      </c>
      <c r="D137" s="206" t="s">
        <v>130</v>
      </c>
      <c r="E137" s="207" t="s">
        <v>622</v>
      </c>
      <c r="F137" s="208" t="s">
        <v>623</v>
      </c>
      <c r="G137" s="209" t="s">
        <v>133</v>
      </c>
      <c r="H137" s="210">
        <v>505</v>
      </c>
      <c r="I137" s="211"/>
      <c r="J137" s="212">
        <f>ROUND(I137*H137,2)</f>
        <v>0</v>
      </c>
      <c r="K137" s="213"/>
      <c r="L137" s="45"/>
      <c r="M137" s="214" t="s">
        <v>19</v>
      </c>
      <c r="N137" s="215" t="s">
        <v>46</v>
      </c>
      <c r="O137" s="85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8" t="s">
        <v>134</v>
      </c>
      <c r="AT137" s="218" t="s">
        <v>130</v>
      </c>
      <c r="AU137" s="218" t="s">
        <v>85</v>
      </c>
      <c r="AY137" s="18" t="s">
        <v>128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8" t="s">
        <v>83</v>
      </c>
      <c r="BK137" s="219">
        <f>ROUND(I137*H137,2)</f>
        <v>0</v>
      </c>
      <c r="BL137" s="18" t="s">
        <v>134</v>
      </c>
      <c r="BM137" s="218" t="s">
        <v>624</v>
      </c>
    </row>
    <row r="138" s="2" customFormat="1" ht="37.8" customHeight="1">
      <c r="A138" s="39"/>
      <c r="B138" s="40"/>
      <c r="C138" s="206" t="s">
        <v>273</v>
      </c>
      <c r="D138" s="206" t="s">
        <v>130</v>
      </c>
      <c r="E138" s="207" t="s">
        <v>625</v>
      </c>
      <c r="F138" s="208" t="s">
        <v>626</v>
      </c>
      <c r="G138" s="209" t="s">
        <v>133</v>
      </c>
      <c r="H138" s="210">
        <v>505</v>
      </c>
      <c r="I138" s="211"/>
      <c r="J138" s="212">
        <f>ROUND(I138*H138,2)</f>
        <v>0</v>
      </c>
      <c r="K138" s="213"/>
      <c r="L138" s="45"/>
      <c r="M138" s="214" t="s">
        <v>19</v>
      </c>
      <c r="N138" s="215" t="s">
        <v>46</v>
      </c>
      <c r="O138" s="85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8" t="s">
        <v>134</v>
      </c>
      <c r="AT138" s="218" t="s">
        <v>130</v>
      </c>
      <c r="AU138" s="218" t="s">
        <v>85</v>
      </c>
      <c r="AY138" s="18" t="s">
        <v>128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8" t="s">
        <v>83</v>
      </c>
      <c r="BK138" s="219">
        <f>ROUND(I138*H138,2)</f>
        <v>0</v>
      </c>
      <c r="BL138" s="18" t="s">
        <v>134</v>
      </c>
      <c r="BM138" s="218" t="s">
        <v>627</v>
      </c>
    </row>
    <row r="139" s="2" customFormat="1" ht="62.7" customHeight="1">
      <c r="A139" s="39"/>
      <c r="B139" s="40"/>
      <c r="C139" s="206" t="s">
        <v>279</v>
      </c>
      <c r="D139" s="206" t="s">
        <v>130</v>
      </c>
      <c r="E139" s="207" t="s">
        <v>628</v>
      </c>
      <c r="F139" s="208" t="s">
        <v>629</v>
      </c>
      <c r="G139" s="209" t="s">
        <v>133</v>
      </c>
      <c r="H139" s="210">
        <v>505</v>
      </c>
      <c r="I139" s="211"/>
      <c r="J139" s="212">
        <f>ROUND(I139*H139,2)</f>
        <v>0</v>
      </c>
      <c r="K139" s="213"/>
      <c r="L139" s="45"/>
      <c r="M139" s="214" t="s">
        <v>19</v>
      </c>
      <c r="N139" s="215" t="s">
        <v>46</v>
      </c>
      <c r="O139" s="85"/>
      <c r="P139" s="216">
        <f>O139*H139</f>
        <v>0</v>
      </c>
      <c r="Q139" s="216">
        <v>0.098000000000000004</v>
      </c>
      <c r="R139" s="216">
        <f>Q139*H139</f>
        <v>49.490000000000002</v>
      </c>
      <c r="S139" s="216">
        <v>0</v>
      </c>
      <c r="T139" s="21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8" t="s">
        <v>134</v>
      </c>
      <c r="AT139" s="218" t="s">
        <v>130</v>
      </c>
      <c r="AU139" s="218" t="s">
        <v>85</v>
      </c>
      <c r="AY139" s="18" t="s">
        <v>128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8" t="s">
        <v>83</v>
      </c>
      <c r="BK139" s="219">
        <f>ROUND(I139*H139,2)</f>
        <v>0</v>
      </c>
      <c r="BL139" s="18" t="s">
        <v>134</v>
      </c>
      <c r="BM139" s="218" t="s">
        <v>630</v>
      </c>
    </row>
    <row r="140" s="2" customFormat="1" ht="14.4" customHeight="1">
      <c r="A140" s="39"/>
      <c r="B140" s="40"/>
      <c r="C140" s="253" t="s">
        <v>283</v>
      </c>
      <c r="D140" s="253" t="s">
        <v>231</v>
      </c>
      <c r="E140" s="254" t="s">
        <v>631</v>
      </c>
      <c r="F140" s="255" t="s">
        <v>632</v>
      </c>
      <c r="G140" s="256" t="s">
        <v>133</v>
      </c>
      <c r="H140" s="257">
        <v>555.5</v>
      </c>
      <c r="I140" s="258"/>
      <c r="J140" s="259">
        <f>ROUND(I140*H140,2)</f>
        <v>0</v>
      </c>
      <c r="K140" s="260"/>
      <c r="L140" s="261"/>
      <c r="M140" s="262" t="s">
        <v>19</v>
      </c>
      <c r="N140" s="263" t="s">
        <v>46</v>
      </c>
      <c r="O140" s="85"/>
      <c r="P140" s="216">
        <f>O140*H140</f>
        <v>0</v>
      </c>
      <c r="Q140" s="216">
        <v>0.108</v>
      </c>
      <c r="R140" s="216">
        <f>Q140*H140</f>
        <v>59.994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166</v>
      </c>
      <c r="AT140" s="218" t="s">
        <v>231</v>
      </c>
      <c r="AU140" s="218" t="s">
        <v>85</v>
      </c>
      <c r="AY140" s="18" t="s">
        <v>128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8" t="s">
        <v>83</v>
      </c>
      <c r="BK140" s="219">
        <f>ROUND(I140*H140,2)</f>
        <v>0</v>
      </c>
      <c r="BL140" s="18" t="s">
        <v>134</v>
      </c>
      <c r="BM140" s="218" t="s">
        <v>633</v>
      </c>
    </row>
    <row r="141" s="13" customFormat="1">
      <c r="A141" s="13"/>
      <c r="B141" s="220"/>
      <c r="C141" s="221"/>
      <c r="D141" s="222" t="s">
        <v>136</v>
      </c>
      <c r="E141" s="221"/>
      <c r="F141" s="224" t="s">
        <v>634</v>
      </c>
      <c r="G141" s="221"/>
      <c r="H141" s="225">
        <v>555.5</v>
      </c>
      <c r="I141" s="226"/>
      <c r="J141" s="221"/>
      <c r="K141" s="221"/>
      <c r="L141" s="227"/>
      <c r="M141" s="228"/>
      <c r="N141" s="229"/>
      <c r="O141" s="229"/>
      <c r="P141" s="229"/>
      <c r="Q141" s="229"/>
      <c r="R141" s="229"/>
      <c r="S141" s="229"/>
      <c r="T141" s="23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1" t="s">
        <v>136</v>
      </c>
      <c r="AU141" s="231" t="s">
        <v>85</v>
      </c>
      <c r="AV141" s="13" t="s">
        <v>85</v>
      </c>
      <c r="AW141" s="13" t="s">
        <v>4</v>
      </c>
      <c r="AX141" s="13" t="s">
        <v>83</v>
      </c>
      <c r="AY141" s="231" t="s">
        <v>128</v>
      </c>
    </row>
    <row r="142" s="2" customFormat="1" ht="24.15" customHeight="1">
      <c r="A142" s="39"/>
      <c r="B142" s="40"/>
      <c r="C142" s="206" t="s">
        <v>287</v>
      </c>
      <c r="D142" s="206" t="s">
        <v>130</v>
      </c>
      <c r="E142" s="207" t="s">
        <v>345</v>
      </c>
      <c r="F142" s="208" t="s">
        <v>346</v>
      </c>
      <c r="G142" s="209" t="s">
        <v>347</v>
      </c>
      <c r="H142" s="210">
        <v>162</v>
      </c>
      <c r="I142" s="211"/>
      <c r="J142" s="212">
        <f>ROUND(I142*H142,2)</f>
        <v>0</v>
      </c>
      <c r="K142" s="213"/>
      <c r="L142" s="45"/>
      <c r="M142" s="214" t="s">
        <v>19</v>
      </c>
      <c r="N142" s="215" t="s">
        <v>46</v>
      </c>
      <c r="O142" s="85"/>
      <c r="P142" s="216">
        <f>O142*H142</f>
        <v>0</v>
      </c>
      <c r="Q142" s="216">
        <v>0.0035999999999999999</v>
      </c>
      <c r="R142" s="216">
        <f>Q142*H142</f>
        <v>0.58319999999999994</v>
      </c>
      <c r="S142" s="216">
        <v>0</v>
      </c>
      <c r="T142" s="21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8" t="s">
        <v>134</v>
      </c>
      <c r="AT142" s="218" t="s">
        <v>130</v>
      </c>
      <c r="AU142" s="218" t="s">
        <v>85</v>
      </c>
      <c r="AY142" s="18" t="s">
        <v>128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8" t="s">
        <v>83</v>
      </c>
      <c r="BK142" s="219">
        <f>ROUND(I142*H142,2)</f>
        <v>0</v>
      </c>
      <c r="BL142" s="18" t="s">
        <v>134</v>
      </c>
      <c r="BM142" s="218" t="s">
        <v>635</v>
      </c>
    </row>
    <row r="143" s="2" customFormat="1" ht="37.8" customHeight="1">
      <c r="A143" s="39"/>
      <c r="B143" s="40"/>
      <c r="C143" s="206" t="s">
        <v>291</v>
      </c>
      <c r="D143" s="206" t="s">
        <v>130</v>
      </c>
      <c r="E143" s="207" t="s">
        <v>636</v>
      </c>
      <c r="F143" s="208" t="s">
        <v>637</v>
      </c>
      <c r="G143" s="209" t="s">
        <v>133</v>
      </c>
      <c r="H143" s="210">
        <v>505</v>
      </c>
      <c r="I143" s="211"/>
      <c r="J143" s="212">
        <f>ROUND(I143*H143,2)</f>
        <v>0</v>
      </c>
      <c r="K143" s="213"/>
      <c r="L143" s="45"/>
      <c r="M143" s="214" t="s">
        <v>19</v>
      </c>
      <c r="N143" s="215" t="s">
        <v>46</v>
      </c>
      <c r="O143" s="85"/>
      <c r="P143" s="216">
        <f>O143*H143</f>
        <v>0</v>
      </c>
      <c r="Q143" s="216">
        <v>0.00068999999999999997</v>
      </c>
      <c r="R143" s="216">
        <f>Q143*H143</f>
        <v>0.34844999999999998</v>
      </c>
      <c r="S143" s="216">
        <v>0</v>
      </c>
      <c r="T143" s="21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8" t="s">
        <v>134</v>
      </c>
      <c r="AT143" s="218" t="s">
        <v>130</v>
      </c>
      <c r="AU143" s="218" t="s">
        <v>85</v>
      </c>
      <c r="AY143" s="18" t="s">
        <v>128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8" t="s">
        <v>83</v>
      </c>
      <c r="BK143" s="219">
        <f>ROUND(I143*H143,2)</f>
        <v>0</v>
      </c>
      <c r="BL143" s="18" t="s">
        <v>134</v>
      </c>
      <c r="BM143" s="218" t="s">
        <v>550</v>
      </c>
    </row>
    <row r="144" s="12" customFormat="1" ht="22.8" customHeight="1">
      <c r="A144" s="12"/>
      <c r="B144" s="190"/>
      <c r="C144" s="191"/>
      <c r="D144" s="192" t="s">
        <v>74</v>
      </c>
      <c r="E144" s="204" t="s">
        <v>174</v>
      </c>
      <c r="F144" s="204" t="s">
        <v>388</v>
      </c>
      <c r="G144" s="191"/>
      <c r="H144" s="191"/>
      <c r="I144" s="194"/>
      <c r="J144" s="205">
        <f>BK144</f>
        <v>0</v>
      </c>
      <c r="K144" s="191"/>
      <c r="L144" s="196"/>
      <c r="M144" s="197"/>
      <c r="N144" s="198"/>
      <c r="O144" s="198"/>
      <c r="P144" s="199">
        <f>SUM(P145:P157)</f>
        <v>0</v>
      </c>
      <c r="Q144" s="198"/>
      <c r="R144" s="199">
        <f>SUM(R145:R157)</f>
        <v>61.428630000000005</v>
      </c>
      <c r="S144" s="198"/>
      <c r="T144" s="200">
        <f>SUM(T145:T157)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1" t="s">
        <v>83</v>
      </c>
      <c r="AT144" s="202" t="s">
        <v>74</v>
      </c>
      <c r="AU144" s="202" t="s">
        <v>83</v>
      </c>
      <c r="AY144" s="201" t="s">
        <v>128</v>
      </c>
      <c r="BK144" s="203">
        <f>SUM(BK145:BK157)</f>
        <v>0</v>
      </c>
    </row>
    <row r="145" s="2" customFormat="1" ht="14.4" customHeight="1">
      <c r="A145" s="39"/>
      <c r="B145" s="40"/>
      <c r="C145" s="206" t="s">
        <v>295</v>
      </c>
      <c r="D145" s="206" t="s">
        <v>130</v>
      </c>
      <c r="E145" s="207" t="s">
        <v>638</v>
      </c>
      <c r="F145" s="208" t="s">
        <v>639</v>
      </c>
      <c r="G145" s="209" t="s">
        <v>362</v>
      </c>
      <c r="H145" s="210">
        <v>6</v>
      </c>
      <c r="I145" s="211"/>
      <c r="J145" s="212">
        <f>ROUND(I145*H145,2)</f>
        <v>0</v>
      </c>
      <c r="K145" s="213"/>
      <c r="L145" s="45"/>
      <c r="M145" s="214" t="s">
        <v>19</v>
      </c>
      <c r="N145" s="215" t="s">
        <v>46</v>
      </c>
      <c r="O145" s="85"/>
      <c r="P145" s="216">
        <f>O145*H145</f>
        <v>0</v>
      </c>
      <c r="Q145" s="216">
        <v>0.00089999999999999998</v>
      </c>
      <c r="R145" s="216">
        <f>Q145*H145</f>
        <v>0.0054000000000000003</v>
      </c>
      <c r="S145" s="216">
        <v>0</v>
      </c>
      <c r="T145" s="21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8" t="s">
        <v>134</v>
      </c>
      <c r="AT145" s="218" t="s">
        <v>130</v>
      </c>
      <c r="AU145" s="218" t="s">
        <v>85</v>
      </c>
      <c r="AY145" s="18" t="s">
        <v>128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8" t="s">
        <v>83</v>
      </c>
      <c r="BK145" s="219">
        <f>ROUND(I145*H145,2)</f>
        <v>0</v>
      </c>
      <c r="BL145" s="18" t="s">
        <v>134</v>
      </c>
      <c r="BM145" s="218" t="s">
        <v>640</v>
      </c>
    </row>
    <row r="146" s="2" customFormat="1" ht="24.15" customHeight="1">
      <c r="A146" s="39"/>
      <c r="B146" s="40"/>
      <c r="C146" s="253" t="s">
        <v>301</v>
      </c>
      <c r="D146" s="253" t="s">
        <v>231</v>
      </c>
      <c r="E146" s="254" t="s">
        <v>641</v>
      </c>
      <c r="F146" s="255" t="s">
        <v>642</v>
      </c>
      <c r="G146" s="256" t="s">
        <v>362</v>
      </c>
      <c r="H146" s="257">
        <v>6</v>
      </c>
      <c r="I146" s="258"/>
      <c r="J146" s="259">
        <f>ROUND(I146*H146,2)</f>
        <v>0</v>
      </c>
      <c r="K146" s="260"/>
      <c r="L146" s="261"/>
      <c r="M146" s="262" t="s">
        <v>19</v>
      </c>
      <c r="N146" s="263" t="s">
        <v>46</v>
      </c>
      <c r="O146" s="85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8" t="s">
        <v>166</v>
      </c>
      <c r="AT146" s="218" t="s">
        <v>231</v>
      </c>
      <c r="AU146" s="218" t="s">
        <v>85</v>
      </c>
      <c r="AY146" s="18" t="s">
        <v>128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8" t="s">
        <v>83</v>
      </c>
      <c r="BK146" s="219">
        <f>ROUND(I146*H146,2)</f>
        <v>0</v>
      </c>
      <c r="BL146" s="18" t="s">
        <v>134</v>
      </c>
      <c r="BM146" s="218" t="s">
        <v>643</v>
      </c>
    </row>
    <row r="147" s="2" customFormat="1" ht="24.15" customHeight="1">
      <c r="A147" s="39"/>
      <c r="B147" s="40"/>
      <c r="C147" s="206" t="s">
        <v>305</v>
      </c>
      <c r="D147" s="206" t="s">
        <v>130</v>
      </c>
      <c r="E147" s="207" t="s">
        <v>390</v>
      </c>
      <c r="F147" s="208" t="s">
        <v>391</v>
      </c>
      <c r="G147" s="209" t="s">
        <v>362</v>
      </c>
      <c r="H147" s="210">
        <v>3</v>
      </c>
      <c r="I147" s="211"/>
      <c r="J147" s="212">
        <f>ROUND(I147*H147,2)</f>
        <v>0</v>
      </c>
      <c r="K147" s="213"/>
      <c r="L147" s="45"/>
      <c r="M147" s="214" t="s">
        <v>19</v>
      </c>
      <c r="N147" s="215" t="s">
        <v>46</v>
      </c>
      <c r="O147" s="85"/>
      <c r="P147" s="216">
        <f>O147*H147</f>
        <v>0</v>
      </c>
      <c r="Q147" s="216">
        <v>0.00069999999999999999</v>
      </c>
      <c r="R147" s="216">
        <f>Q147*H147</f>
        <v>0.0020999999999999999</v>
      </c>
      <c r="S147" s="216">
        <v>0</v>
      </c>
      <c r="T147" s="21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8" t="s">
        <v>134</v>
      </c>
      <c r="AT147" s="218" t="s">
        <v>130</v>
      </c>
      <c r="AU147" s="218" t="s">
        <v>85</v>
      </c>
      <c r="AY147" s="18" t="s">
        <v>128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8" t="s">
        <v>83</v>
      </c>
      <c r="BK147" s="219">
        <f>ROUND(I147*H147,2)</f>
        <v>0</v>
      </c>
      <c r="BL147" s="18" t="s">
        <v>134</v>
      </c>
      <c r="BM147" s="218" t="s">
        <v>644</v>
      </c>
    </row>
    <row r="148" s="2" customFormat="1" ht="14.4" customHeight="1">
      <c r="A148" s="39"/>
      <c r="B148" s="40"/>
      <c r="C148" s="253" t="s">
        <v>309</v>
      </c>
      <c r="D148" s="253" t="s">
        <v>231</v>
      </c>
      <c r="E148" s="254" t="s">
        <v>396</v>
      </c>
      <c r="F148" s="255" t="s">
        <v>645</v>
      </c>
      <c r="G148" s="256" t="s">
        <v>362</v>
      </c>
      <c r="H148" s="257">
        <v>3</v>
      </c>
      <c r="I148" s="258"/>
      <c r="J148" s="259">
        <f>ROUND(I148*H148,2)</f>
        <v>0</v>
      </c>
      <c r="K148" s="260"/>
      <c r="L148" s="261"/>
      <c r="M148" s="262" t="s">
        <v>19</v>
      </c>
      <c r="N148" s="263" t="s">
        <v>46</v>
      </c>
      <c r="O148" s="85"/>
      <c r="P148" s="216">
        <f>O148*H148</f>
        <v>0</v>
      </c>
      <c r="Q148" s="216">
        <v>0.0035000000000000001</v>
      </c>
      <c r="R148" s="216">
        <f>Q148*H148</f>
        <v>0.010500000000000001</v>
      </c>
      <c r="S148" s="216">
        <v>0</v>
      </c>
      <c r="T148" s="21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8" t="s">
        <v>166</v>
      </c>
      <c r="AT148" s="218" t="s">
        <v>231</v>
      </c>
      <c r="AU148" s="218" t="s">
        <v>85</v>
      </c>
      <c r="AY148" s="18" t="s">
        <v>128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8" t="s">
        <v>83</v>
      </c>
      <c r="BK148" s="219">
        <f>ROUND(I148*H148,2)</f>
        <v>0</v>
      </c>
      <c r="BL148" s="18" t="s">
        <v>134</v>
      </c>
      <c r="BM148" s="218" t="s">
        <v>646</v>
      </c>
    </row>
    <row r="149" s="2" customFormat="1" ht="24.15" customHeight="1">
      <c r="A149" s="39"/>
      <c r="B149" s="40"/>
      <c r="C149" s="206" t="s">
        <v>313</v>
      </c>
      <c r="D149" s="206" t="s">
        <v>130</v>
      </c>
      <c r="E149" s="207" t="s">
        <v>400</v>
      </c>
      <c r="F149" s="208" t="s">
        <v>401</v>
      </c>
      <c r="G149" s="209" t="s">
        <v>362</v>
      </c>
      <c r="H149" s="210">
        <v>3</v>
      </c>
      <c r="I149" s="211"/>
      <c r="J149" s="212">
        <f>ROUND(I149*H149,2)</f>
        <v>0</v>
      </c>
      <c r="K149" s="213"/>
      <c r="L149" s="45"/>
      <c r="M149" s="214" t="s">
        <v>19</v>
      </c>
      <c r="N149" s="215" t="s">
        <v>46</v>
      </c>
      <c r="O149" s="85"/>
      <c r="P149" s="216">
        <f>O149*H149</f>
        <v>0</v>
      </c>
      <c r="Q149" s="216">
        <v>0.10940999999999999</v>
      </c>
      <c r="R149" s="216">
        <f>Q149*H149</f>
        <v>0.32822999999999997</v>
      </c>
      <c r="S149" s="216">
        <v>0</v>
      </c>
      <c r="T149" s="21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8" t="s">
        <v>134</v>
      </c>
      <c r="AT149" s="218" t="s">
        <v>130</v>
      </c>
      <c r="AU149" s="218" t="s">
        <v>85</v>
      </c>
      <c r="AY149" s="18" t="s">
        <v>128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8" t="s">
        <v>83</v>
      </c>
      <c r="BK149" s="219">
        <f>ROUND(I149*H149,2)</f>
        <v>0</v>
      </c>
      <c r="BL149" s="18" t="s">
        <v>134</v>
      </c>
      <c r="BM149" s="218" t="s">
        <v>647</v>
      </c>
    </row>
    <row r="150" s="2" customFormat="1" ht="14.4" customHeight="1">
      <c r="A150" s="39"/>
      <c r="B150" s="40"/>
      <c r="C150" s="253" t="s">
        <v>318</v>
      </c>
      <c r="D150" s="253" t="s">
        <v>231</v>
      </c>
      <c r="E150" s="254" t="s">
        <v>404</v>
      </c>
      <c r="F150" s="255" t="s">
        <v>405</v>
      </c>
      <c r="G150" s="256" t="s">
        <v>362</v>
      </c>
      <c r="H150" s="257">
        <v>3</v>
      </c>
      <c r="I150" s="258"/>
      <c r="J150" s="259">
        <f>ROUND(I150*H150,2)</f>
        <v>0</v>
      </c>
      <c r="K150" s="260"/>
      <c r="L150" s="261"/>
      <c r="M150" s="262" t="s">
        <v>19</v>
      </c>
      <c r="N150" s="263" t="s">
        <v>46</v>
      </c>
      <c r="O150" s="85"/>
      <c r="P150" s="216">
        <f>O150*H150</f>
        <v>0</v>
      </c>
      <c r="Q150" s="216">
        <v>0.0061000000000000004</v>
      </c>
      <c r="R150" s="216">
        <f>Q150*H150</f>
        <v>0.0183</v>
      </c>
      <c r="S150" s="216">
        <v>0</v>
      </c>
      <c r="T150" s="21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8" t="s">
        <v>166</v>
      </c>
      <c r="AT150" s="218" t="s">
        <v>231</v>
      </c>
      <c r="AU150" s="218" t="s">
        <v>85</v>
      </c>
      <c r="AY150" s="18" t="s">
        <v>128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8" t="s">
        <v>83</v>
      </c>
      <c r="BK150" s="219">
        <f>ROUND(I150*H150,2)</f>
        <v>0</v>
      </c>
      <c r="BL150" s="18" t="s">
        <v>134</v>
      </c>
      <c r="BM150" s="218" t="s">
        <v>648</v>
      </c>
    </row>
    <row r="151" s="2" customFormat="1" ht="37.8" customHeight="1">
      <c r="A151" s="39"/>
      <c r="B151" s="40"/>
      <c r="C151" s="206" t="s">
        <v>323</v>
      </c>
      <c r="D151" s="206" t="s">
        <v>130</v>
      </c>
      <c r="E151" s="207" t="s">
        <v>408</v>
      </c>
      <c r="F151" s="208" t="s">
        <v>409</v>
      </c>
      <c r="G151" s="209" t="s">
        <v>133</v>
      </c>
      <c r="H151" s="210">
        <v>3</v>
      </c>
      <c r="I151" s="211"/>
      <c r="J151" s="212">
        <f>ROUND(I151*H151,2)</f>
        <v>0</v>
      </c>
      <c r="K151" s="213"/>
      <c r="L151" s="45"/>
      <c r="M151" s="214" t="s">
        <v>19</v>
      </c>
      <c r="N151" s="215" t="s">
        <v>46</v>
      </c>
      <c r="O151" s="85"/>
      <c r="P151" s="216">
        <f>O151*H151</f>
        <v>0</v>
      </c>
      <c r="Q151" s="216">
        <v>0.0025999999999999999</v>
      </c>
      <c r="R151" s="216">
        <f>Q151*H151</f>
        <v>0.0077999999999999996</v>
      </c>
      <c r="S151" s="216">
        <v>0</v>
      </c>
      <c r="T151" s="21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8" t="s">
        <v>134</v>
      </c>
      <c r="AT151" s="218" t="s">
        <v>130</v>
      </c>
      <c r="AU151" s="218" t="s">
        <v>85</v>
      </c>
      <c r="AY151" s="18" t="s">
        <v>128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8" t="s">
        <v>83</v>
      </c>
      <c r="BK151" s="219">
        <f>ROUND(I151*H151,2)</f>
        <v>0</v>
      </c>
      <c r="BL151" s="18" t="s">
        <v>134</v>
      </c>
      <c r="BM151" s="218" t="s">
        <v>649</v>
      </c>
    </row>
    <row r="152" s="2" customFormat="1" ht="49.05" customHeight="1">
      <c r="A152" s="39"/>
      <c r="B152" s="40"/>
      <c r="C152" s="206" t="s">
        <v>328</v>
      </c>
      <c r="D152" s="206" t="s">
        <v>130</v>
      </c>
      <c r="E152" s="207" t="s">
        <v>416</v>
      </c>
      <c r="F152" s="208" t="s">
        <v>417</v>
      </c>
      <c r="G152" s="209" t="s">
        <v>347</v>
      </c>
      <c r="H152" s="210">
        <v>162</v>
      </c>
      <c r="I152" s="211"/>
      <c r="J152" s="212">
        <f>ROUND(I152*H152,2)</f>
        <v>0</v>
      </c>
      <c r="K152" s="213"/>
      <c r="L152" s="45"/>
      <c r="M152" s="214" t="s">
        <v>19</v>
      </c>
      <c r="N152" s="215" t="s">
        <v>46</v>
      </c>
      <c r="O152" s="85"/>
      <c r="P152" s="216">
        <f>O152*H152</f>
        <v>0</v>
      </c>
      <c r="Q152" s="216">
        <v>0.15540000000000001</v>
      </c>
      <c r="R152" s="216">
        <f>Q152*H152</f>
        <v>25.174800000000001</v>
      </c>
      <c r="S152" s="216">
        <v>0</v>
      </c>
      <c r="T152" s="21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8" t="s">
        <v>134</v>
      </c>
      <c r="AT152" s="218" t="s">
        <v>130</v>
      </c>
      <c r="AU152" s="218" t="s">
        <v>85</v>
      </c>
      <c r="AY152" s="18" t="s">
        <v>128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8" t="s">
        <v>83</v>
      </c>
      <c r="BK152" s="219">
        <f>ROUND(I152*H152,2)</f>
        <v>0</v>
      </c>
      <c r="BL152" s="18" t="s">
        <v>134</v>
      </c>
      <c r="BM152" s="218" t="s">
        <v>650</v>
      </c>
    </row>
    <row r="153" s="2" customFormat="1" ht="14.4" customHeight="1">
      <c r="A153" s="39"/>
      <c r="B153" s="40"/>
      <c r="C153" s="253" t="s">
        <v>333</v>
      </c>
      <c r="D153" s="253" t="s">
        <v>231</v>
      </c>
      <c r="E153" s="254" t="s">
        <v>420</v>
      </c>
      <c r="F153" s="255" t="s">
        <v>421</v>
      </c>
      <c r="G153" s="256" t="s">
        <v>347</v>
      </c>
      <c r="H153" s="257">
        <v>178.19999999999999</v>
      </c>
      <c r="I153" s="258"/>
      <c r="J153" s="259">
        <f>ROUND(I153*H153,2)</f>
        <v>0</v>
      </c>
      <c r="K153" s="260"/>
      <c r="L153" s="261"/>
      <c r="M153" s="262" t="s">
        <v>19</v>
      </c>
      <c r="N153" s="263" t="s">
        <v>46</v>
      </c>
      <c r="O153" s="85"/>
      <c r="P153" s="216">
        <f>O153*H153</f>
        <v>0</v>
      </c>
      <c r="Q153" s="216">
        <v>0.080000000000000002</v>
      </c>
      <c r="R153" s="216">
        <f>Q153*H153</f>
        <v>14.256</v>
      </c>
      <c r="S153" s="216">
        <v>0</v>
      </c>
      <c r="T153" s="21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8" t="s">
        <v>166</v>
      </c>
      <c r="AT153" s="218" t="s">
        <v>231</v>
      </c>
      <c r="AU153" s="218" t="s">
        <v>85</v>
      </c>
      <c r="AY153" s="18" t="s">
        <v>128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8" t="s">
        <v>83</v>
      </c>
      <c r="BK153" s="219">
        <f>ROUND(I153*H153,2)</f>
        <v>0</v>
      </c>
      <c r="BL153" s="18" t="s">
        <v>134</v>
      </c>
      <c r="BM153" s="218" t="s">
        <v>651</v>
      </c>
    </row>
    <row r="154" s="13" customFormat="1">
      <c r="A154" s="13"/>
      <c r="B154" s="220"/>
      <c r="C154" s="221"/>
      <c r="D154" s="222" t="s">
        <v>136</v>
      </c>
      <c r="E154" s="221"/>
      <c r="F154" s="224" t="s">
        <v>652</v>
      </c>
      <c r="G154" s="221"/>
      <c r="H154" s="225">
        <v>178.19999999999999</v>
      </c>
      <c r="I154" s="226"/>
      <c r="J154" s="221"/>
      <c r="K154" s="221"/>
      <c r="L154" s="227"/>
      <c r="M154" s="228"/>
      <c r="N154" s="229"/>
      <c r="O154" s="229"/>
      <c r="P154" s="229"/>
      <c r="Q154" s="229"/>
      <c r="R154" s="229"/>
      <c r="S154" s="229"/>
      <c r="T154" s="23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1" t="s">
        <v>136</v>
      </c>
      <c r="AU154" s="231" t="s">
        <v>85</v>
      </c>
      <c r="AV154" s="13" t="s">
        <v>85</v>
      </c>
      <c r="AW154" s="13" t="s">
        <v>4</v>
      </c>
      <c r="AX154" s="13" t="s">
        <v>83</v>
      </c>
      <c r="AY154" s="231" t="s">
        <v>128</v>
      </c>
    </row>
    <row r="155" s="2" customFormat="1" ht="49.05" customHeight="1">
      <c r="A155" s="39"/>
      <c r="B155" s="40"/>
      <c r="C155" s="206" t="s">
        <v>338</v>
      </c>
      <c r="D155" s="206" t="s">
        <v>130</v>
      </c>
      <c r="E155" s="207" t="s">
        <v>425</v>
      </c>
      <c r="F155" s="208" t="s">
        <v>426</v>
      </c>
      <c r="G155" s="209" t="s">
        <v>347</v>
      </c>
      <c r="H155" s="210">
        <v>130</v>
      </c>
      <c r="I155" s="211"/>
      <c r="J155" s="212">
        <f>ROUND(I155*H155,2)</f>
        <v>0</v>
      </c>
      <c r="K155" s="213"/>
      <c r="L155" s="45"/>
      <c r="M155" s="214" t="s">
        <v>19</v>
      </c>
      <c r="N155" s="215" t="s">
        <v>46</v>
      </c>
      <c r="O155" s="85"/>
      <c r="P155" s="216">
        <f>O155*H155</f>
        <v>0</v>
      </c>
      <c r="Q155" s="216">
        <v>0.1295</v>
      </c>
      <c r="R155" s="216">
        <f>Q155*H155</f>
        <v>16.835000000000001</v>
      </c>
      <c r="S155" s="216">
        <v>0</v>
      </c>
      <c r="T155" s="21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8" t="s">
        <v>134</v>
      </c>
      <c r="AT155" s="218" t="s">
        <v>130</v>
      </c>
      <c r="AU155" s="218" t="s">
        <v>85</v>
      </c>
      <c r="AY155" s="18" t="s">
        <v>128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8" t="s">
        <v>83</v>
      </c>
      <c r="BK155" s="219">
        <f>ROUND(I155*H155,2)</f>
        <v>0</v>
      </c>
      <c r="BL155" s="18" t="s">
        <v>134</v>
      </c>
      <c r="BM155" s="218" t="s">
        <v>653</v>
      </c>
    </row>
    <row r="156" s="2" customFormat="1" ht="14.4" customHeight="1">
      <c r="A156" s="39"/>
      <c r="B156" s="40"/>
      <c r="C156" s="253" t="s">
        <v>341</v>
      </c>
      <c r="D156" s="253" t="s">
        <v>231</v>
      </c>
      <c r="E156" s="254" t="s">
        <v>430</v>
      </c>
      <c r="F156" s="255" t="s">
        <v>431</v>
      </c>
      <c r="G156" s="256" t="s">
        <v>347</v>
      </c>
      <c r="H156" s="257">
        <v>143</v>
      </c>
      <c r="I156" s="258"/>
      <c r="J156" s="259">
        <f>ROUND(I156*H156,2)</f>
        <v>0</v>
      </c>
      <c r="K156" s="260"/>
      <c r="L156" s="261"/>
      <c r="M156" s="262" t="s">
        <v>19</v>
      </c>
      <c r="N156" s="263" t="s">
        <v>46</v>
      </c>
      <c r="O156" s="85"/>
      <c r="P156" s="216">
        <f>O156*H156</f>
        <v>0</v>
      </c>
      <c r="Q156" s="216">
        <v>0.033500000000000002</v>
      </c>
      <c r="R156" s="216">
        <f>Q156*H156</f>
        <v>4.7905000000000006</v>
      </c>
      <c r="S156" s="216">
        <v>0</v>
      </c>
      <c r="T156" s="21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8" t="s">
        <v>166</v>
      </c>
      <c r="AT156" s="218" t="s">
        <v>231</v>
      </c>
      <c r="AU156" s="218" t="s">
        <v>85</v>
      </c>
      <c r="AY156" s="18" t="s">
        <v>128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8" t="s">
        <v>83</v>
      </c>
      <c r="BK156" s="219">
        <f>ROUND(I156*H156,2)</f>
        <v>0</v>
      </c>
      <c r="BL156" s="18" t="s">
        <v>134</v>
      </c>
      <c r="BM156" s="218" t="s">
        <v>654</v>
      </c>
    </row>
    <row r="157" s="13" customFormat="1">
      <c r="A157" s="13"/>
      <c r="B157" s="220"/>
      <c r="C157" s="221"/>
      <c r="D157" s="222" t="s">
        <v>136</v>
      </c>
      <c r="E157" s="221"/>
      <c r="F157" s="224" t="s">
        <v>655</v>
      </c>
      <c r="G157" s="221"/>
      <c r="H157" s="225">
        <v>143</v>
      </c>
      <c r="I157" s="226"/>
      <c r="J157" s="221"/>
      <c r="K157" s="221"/>
      <c r="L157" s="227"/>
      <c r="M157" s="228"/>
      <c r="N157" s="229"/>
      <c r="O157" s="229"/>
      <c r="P157" s="229"/>
      <c r="Q157" s="229"/>
      <c r="R157" s="229"/>
      <c r="S157" s="229"/>
      <c r="T157" s="23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1" t="s">
        <v>136</v>
      </c>
      <c r="AU157" s="231" t="s">
        <v>85</v>
      </c>
      <c r="AV157" s="13" t="s">
        <v>85</v>
      </c>
      <c r="AW157" s="13" t="s">
        <v>4</v>
      </c>
      <c r="AX157" s="13" t="s">
        <v>83</v>
      </c>
      <c r="AY157" s="231" t="s">
        <v>128</v>
      </c>
    </row>
    <row r="158" s="12" customFormat="1" ht="22.8" customHeight="1">
      <c r="A158" s="12"/>
      <c r="B158" s="190"/>
      <c r="C158" s="191"/>
      <c r="D158" s="192" t="s">
        <v>74</v>
      </c>
      <c r="E158" s="204" t="s">
        <v>464</v>
      </c>
      <c r="F158" s="204" t="s">
        <v>465</v>
      </c>
      <c r="G158" s="191"/>
      <c r="H158" s="191"/>
      <c r="I158" s="194"/>
      <c r="J158" s="205">
        <f>BK158</f>
        <v>0</v>
      </c>
      <c r="K158" s="191"/>
      <c r="L158" s="196"/>
      <c r="M158" s="197"/>
      <c r="N158" s="198"/>
      <c r="O158" s="198"/>
      <c r="P158" s="199">
        <f>SUM(P159:P166)</f>
        <v>0</v>
      </c>
      <c r="Q158" s="198"/>
      <c r="R158" s="199">
        <f>SUM(R159:R166)</f>
        <v>0</v>
      </c>
      <c r="S158" s="198"/>
      <c r="T158" s="200">
        <f>SUM(T159:T166)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1" t="s">
        <v>83</v>
      </c>
      <c r="AT158" s="202" t="s">
        <v>74</v>
      </c>
      <c r="AU158" s="202" t="s">
        <v>83</v>
      </c>
      <c r="AY158" s="201" t="s">
        <v>128</v>
      </c>
      <c r="BK158" s="203">
        <f>SUM(BK159:BK166)</f>
        <v>0</v>
      </c>
    </row>
    <row r="159" s="2" customFormat="1" ht="37.8" customHeight="1">
      <c r="A159" s="39"/>
      <c r="B159" s="40"/>
      <c r="C159" s="206" t="s">
        <v>344</v>
      </c>
      <c r="D159" s="206" t="s">
        <v>130</v>
      </c>
      <c r="E159" s="207" t="s">
        <v>467</v>
      </c>
      <c r="F159" s="208" t="s">
        <v>468</v>
      </c>
      <c r="G159" s="209" t="s">
        <v>221</v>
      </c>
      <c r="H159" s="210">
        <v>24.472000000000001</v>
      </c>
      <c r="I159" s="211"/>
      <c r="J159" s="212">
        <f>ROUND(I159*H159,2)</f>
        <v>0</v>
      </c>
      <c r="K159" s="213"/>
      <c r="L159" s="45"/>
      <c r="M159" s="214" t="s">
        <v>19</v>
      </c>
      <c r="N159" s="215" t="s">
        <v>46</v>
      </c>
      <c r="O159" s="85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8" t="s">
        <v>134</v>
      </c>
      <c r="AT159" s="218" t="s">
        <v>130</v>
      </c>
      <c r="AU159" s="218" t="s">
        <v>85</v>
      </c>
      <c r="AY159" s="18" t="s">
        <v>128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8" t="s">
        <v>83</v>
      </c>
      <c r="BK159" s="219">
        <f>ROUND(I159*H159,2)</f>
        <v>0</v>
      </c>
      <c r="BL159" s="18" t="s">
        <v>134</v>
      </c>
      <c r="BM159" s="218" t="s">
        <v>560</v>
      </c>
    </row>
    <row r="160" s="2" customFormat="1" ht="37.8" customHeight="1">
      <c r="A160" s="39"/>
      <c r="B160" s="40"/>
      <c r="C160" s="206" t="s">
        <v>353</v>
      </c>
      <c r="D160" s="206" t="s">
        <v>130</v>
      </c>
      <c r="E160" s="207" t="s">
        <v>471</v>
      </c>
      <c r="F160" s="208" t="s">
        <v>472</v>
      </c>
      <c r="G160" s="209" t="s">
        <v>221</v>
      </c>
      <c r="H160" s="210">
        <v>220.24799999999999</v>
      </c>
      <c r="I160" s="211"/>
      <c r="J160" s="212">
        <f>ROUND(I160*H160,2)</f>
        <v>0</v>
      </c>
      <c r="K160" s="213"/>
      <c r="L160" s="45"/>
      <c r="M160" s="214" t="s">
        <v>19</v>
      </c>
      <c r="N160" s="215" t="s">
        <v>46</v>
      </c>
      <c r="O160" s="85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8" t="s">
        <v>134</v>
      </c>
      <c r="AT160" s="218" t="s">
        <v>130</v>
      </c>
      <c r="AU160" s="218" t="s">
        <v>85</v>
      </c>
      <c r="AY160" s="18" t="s">
        <v>128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8" t="s">
        <v>83</v>
      </c>
      <c r="BK160" s="219">
        <f>ROUND(I160*H160,2)</f>
        <v>0</v>
      </c>
      <c r="BL160" s="18" t="s">
        <v>134</v>
      </c>
      <c r="BM160" s="218" t="s">
        <v>561</v>
      </c>
    </row>
    <row r="161" s="13" customFormat="1">
      <c r="A161" s="13"/>
      <c r="B161" s="220"/>
      <c r="C161" s="221"/>
      <c r="D161" s="222" t="s">
        <v>136</v>
      </c>
      <c r="E161" s="221"/>
      <c r="F161" s="224" t="s">
        <v>656</v>
      </c>
      <c r="G161" s="221"/>
      <c r="H161" s="225">
        <v>220.24799999999999</v>
      </c>
      <c r="I161" s="226"/>
      <c r="J161" s="221"/>
      <c r="K161" s="221"/>
      <c r="L161" s="227"/>
      <c r="M161" s="228"/>
      <c r="N161" s="229"/>
      <c r="O161" s="229"/>
      <c r="P161" s="229"/>
      <c r="Q161" s="229"/>
      <c r="R161" s="229"/>
      <c r="S161" s="229"/>
      <c r="T161" s="23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1" t="s">
        <v>136</v>
      </c>
      <c r="AU161" s="231" t="s">
        <v>85</v>
      </c>
      <c r="AV161" s="13" t="s">
        <v>85</v>
      </c>
      <c r="AW161" s="13" t="s">
        <v>4</v>
      </c>
      <c r="AX161" s="13" t="s">
        <v>83</v>
      </c>
      <c r="AY161" s="231" t="s">
        <v>128</v>
      </c>
    </row>
    <row r="162" s="2" customFormat="1" ht="37.8" customHeight="1">
      <c r="A162" s="39"/>
      <c r="B162" s="40"/>
      <c r="C162" s="206" t="s">
        <v>359</v>
      </c>
      <c r="D162" s="206" t="s">
        <v>130</v>
      </c>
      <c r="E162" s="207" t="s">
        <v>484</v>
      </c>
      <c r="F162" s="208" t="s">
        <v>220</v>
      </c>
      <c r="G162" s="209" t="s">
        <v>221</v>
      </c>
      <c r="H162" s="210">
        <v>11.02</v>
      </c>
      <c r="I162" s="211"/>
      <c r="J162" s="212">
        <f>ROUND(I162*H162,2)</f>
        <v>0</v>
      </c>
      <c r="K162" s="213"/>
      <c r="L162" s="45"/>
      <c r="M162" s="214" t="s">
        <v>19</v>
      </c>
      <c r="N162" s="215" t="s">
        <v>46</v>
      </c>
      <c r="O162" s="85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8" t="s">
        <v>134</v>
      </c>
      <c r="AT162" s="218" t="s">
        <v>130</v>
      </c>
      <c r="AU162" s="218" t="s">
        <v>85</v>
      </c>
      <c r="AY162" s="18" t="s">
        <v>128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8" t="s">
        <v>83</v>
      </c>
      <c r="BK162" s="219">
        <f>ROUND(I162*H162,2)</f>
        <v>0</v>
      </c>
      <c r="BL162" s="18" t="s">
        <v>134</v>
      </c>
      <c r="BM162" s="218" t="s">
        <v>563</v>
      </c>
    </row>
    <row r="163" s="2" customFormat="1" ht="37.8" customHeight="1">
      <c r="A163" s="39"/>
      <c r="B163" s="40"/>
      <c r="C163" s="206" t="s">
        <v>364</v>
      </c>
      <c r="D163" s="206" t="s">
        <v>130</v>
      </c>
      <c r="E163" s="207" t="s">
        <v>489</v>
      </c>
      <c r="F163" s="208" t="s">
        <v>490</v>
      </c>
      <c r="G163" s="209" t="s">
        <v>221</v>
      </c>
      <c r="H163" s="210">
        <v>13.452</v>
      </c>
      <c r="I163" s="211"/>
      <c r="J163" s="212">
        <f>ROUND(I163*H163,2)</f>
        <v>0</v>
      </c>
      <c r="K163" s="213"/>
      <c r="L163" s="45"/>
      <c r="M163" s="214" t="s">
        <v>19</v>
      </c>
      <c r="N163" s="215" t="s">
        <v>46</v>
      </c>
      <c r="O163" s="85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8" t="s">
        <v>134</v>
      </c>
      <c r="AT163" s="218" t="s">
        <v>130</v>
      </c>
      <c r="AU163" s="218" t="s">
        <v>85</v>
      </c>
      <c r="AY163" s="18" t="s">
        <v>128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8" t="s">
        <v>83</v>
      </c>
      <c r="BK163" s="219">
        <f>ROUND(I163*H163,2)</f>
        <v>0</v>
      </c>
      <c r="BL163" s="18" t="s">
        <v>134</v>
      </c>
      <c r="BM163" s="218" t="s">
        <v>564</v>
      </c>
    </row>
    <row r="164" s="13" customFormat="1">
      <c r="A164" s="13"/>
      <c r="B164" s="220"/>
      <c r="C164" s="221"/>
      <c r="D164" s="222" t="s">
        <v>136</v>
      </c>
      <c r="E164" s="223" t="s">
        <v>19</v>
      </c>
      <c r="F164" s="224" t="s">
        <v>657</v>
      </c>
      <c r="G164" s="221"/>
      <c r="H164" s="225">
        <v>3.7240000000000002</v>
      </c>
      <c r="I164" s="226"/>
      <c r="J164" s="221"/>
      <c r="K164" s="221"/>
      <c r="L164" s="227"/>
      <c r="M164" s="228"/>
      <c r="N164" s="229"/>
      <c r="O164" s="229"/>
      <c r="P164" s="229"/>
      <c r="Q164" s="229"/>
      <c r="R164" s="229"/>
      <c r="S164" s="229"/>
      <c r="T164" s="23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1" t="s">
        <v>136</v>
      </c>
      <c r="AU164" s="231" t="s">
        <v>85</v>
      </c>
      <c r="AV164" s="13" t="s">
        <v>85</v>
      </c>
      <c r="AW164" s="13" t="s">
        <v>34</v>
      </c>
      <c r="AX164" s="13" t="s">
        <v>75</v>
      </c>
      <c r="AY164" s="231" t="s">
        <v>128</v>
      </c>
    </row>
    <row r="165" s="13" customFormat="1">
      <c r="A165" s="13"/>
      <c r="B165" s="220"/>
      <c r="C165" s="221"/>
      <c r="D165" s="222" t="s">
        <v>136</v>
      </c>
      <c r="E165" s="223" t="s">
        <v>19</v>
      </c>
      <c r="F165" s="224" t="s">
        <v>658</v>
      </c>
      <c r="G165" s="221"/>
      <c r="H165" s="225">
        <v>9.7279999999999998</v>
      </c>
      <c r="I165" s="226"/>
      <c r="J165" s="221"/>
      <c r="K165" s="221"/>
      <c r="L165" s="227"/>
      <c r="M165" s="228"/>
      <c r="N165" s="229"/>
      <c r="O165" s="229"/>
      <c r="P165" s="229"/>
      <c r="Q165" s="229"/>
      <c r="R165" s="229"/>
      <c r="S165" s="229"/>
      <c r="T165" s="23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1" t="s">
        <v>136</v>
      </c>
      <c r="AU165" s="231" t="s">
        <v>85</v>
      </c>
      <c r="AV165" s="13" t="s">
        <v>85</v>
      </c>
      <c r="AW165" s="13" t="s">
        <v>34</v>
      </c>
      <c r="AX165" s="13" t="s">
        <v>75</v>
      </c>
      <c r="AY165" s="231" t="s">
        <v>128</v>
      </c>
    </row>
    <row r="166" s="15" customFormat="1">
      <c r="A166" s="15"/>
      <c r="B166" s="242"/>
      <c r="C166" s="243"/>
      <c r="D166" s="222" t="s">
        <v>136</v>
      </c>
      <c r="E166" s="244" t="s">
        <v>19</v>
      </c>
      <c r="F166" s="245" t="s">
        <v>139</v>
      </c>
      <c r="G166" s="243"/>
      <c r="H166" s="246">
        <v>13.452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2" t="s">
        <v>136</v>
      </c>
      <c r="AU166" s="252" t="s">
        <v>85</v>
      </c>
      <c r="AV166" s="15" t="s">
        <v>134</v>
      </c>
      <c r="AW166" s="15" t="s">
        <v>34</v>
      </c>
      <c r="AX166" s="15" t="s">
        <v>83</v>
      </c>
      <c r="AY166" s="252" t="s">
        <v>128</v>
      </c>
    </row>
    <row r="167" s="12" customFormat="1" ht="22.8" customHeight="1">
      <c r="A167" s="12"/>
      <c r="B167" s="190"/>
      <c r="C167" s="191"/>
      <c r="D167" s="192" t="s">
        <v>74</v>
      </c>
      <c r="E167" s="204" t="s">
        <v>496</v>
      </c>
      <c r="F167" s="204" t="s">
        <v>497</v>
      </c>
      <c r="G167" s="191"/>
      <c r="H167" s="191"/>
      <c r="I167" s="194"/>
      <c r="J167" s="205">
        <f>BK167</f>
        <v>0</v>
      </c>
      <c r="K167" s="191"/>
      <c r="L167" s="196"/>
      <c r="M167" s="197"/>
      <c r="N167" s="198"/>
      <c r="O167" s="198"/>
      <c r="P167" s="199">
        <f>P168</f>
        <v>0</v>
      </c>
      <c r="Q167" s="198"/>
      <c r="R167" s="199">
        <f>R168</f>
        <v>0</v>
      </c>
      <c r="S167" s="198"/>
      <c r="T167" s="200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1" t="s">
        <v>83</v>
      </c>
      <c r="AT167" s="202" t="s">
        <v>74</v>
      </c>
      <c r="AU167" s="202" t="s">
        <v>83</v>
      </c>
      <c r="AY167" s="201" t="s">
        <v>128</v>
      </c>
      <c r="BK167" s="203">
        <f>BK168</f>
        <v>0</v>
      </c>
    </row>
    <row r="168" s="2" customFormat="1" ht="37.8" customHeight="1">
      <c r="A168" s="39"/>
      <c r="B168" s="40"/>
      <c r="C168" s="206" t="s">
        <v>368</v>
      </c>
      <c r="D168" s="206" t="s">
        <v>130</v>
      </c>
      <c r="E168" s="207" t="s">
        <v>499</v>
      </c>
      <c r="F168" s="208" t="s">
        <v>500</v>
      </c>
      <c r="G168" s="209" t="s">
        <v>221</v>
      </c>
      <c r="H168" s="210">
        <v>171.84700000000001</v>
      </c>
      <c r="I168" s="211"/>
      <c r="J168" s="212">
        <f>ROUND(I168*H168,2)</f>
        <v>0</v>
      </c>
      <c r="K168" s="213"/>
      <c r="L168" s="45"/>
      <c r="M168" s="264" t="s">
        <v>19</v>
      </c>
      <c r="N168" s="265" t="s">
        <v>46</v>
      </c>
      <c r="O168" s="266"/>
      <c r="P168" s="267">
        <f>O168*H168</f>
        <v>0</v>
      </c>
      <c r="Q168" s="267">
        <v>0</v>
      </c>
      <c r="R168" s="267">
        <f>Q168*H168</f>
        <v>0</v>
      </c>
      <c r="S168" s="267">
        <v>0</v>
      </c>
      <c r="T168" s="26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8" t="s">
        <v>134</v>
      </c>
      <c r="AT168" s="218" t="s">
        <v>130</v>
      </c>
      <c r="AU168" s="218" t="s">
        <v>85</v>
      </c>
      <c r="AY168" s="18" t="s">
        <v>128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8" t="s">
        <v>83</v>
      </c>
      <c r="BK168" s="219">
        <f>ROUND(I168*H168,2)</f>
        <v>0</v>
      </c>
      <c r="BL168" s="18" t="s">
        <v>134</v>
      </c>
      <c r="BM168" s="218" t="s">
        <v>567</v>
      </c>
    </row>
    <row r="169" s="2" customFormat="1" ht="6.96" customHeight="1">
      <c r="A169" s="39"/>
      <c r="B169" s="60"/>
      <c r="C169" s="61"/>
      <c r="D169" s="61"/>
      <c r="E169" s="61"/>
      <c r="F169" s="61"/>
      <c r="G169" s="61"/>
      <c r="H169" s="61"/>
      <c r="I169" s="61"/>
      <c r="J169" s="61"/>
      <c r="K169" s="61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kTVqggfzVxC9PSCQq0ORO4KZpuHXxVE2ZdqF23O8Cyx/3Epk8XqmavYSATgxNiugbglbooehUMiTajWqMOdBWg==" hashValue="ZCdxXhNkPoA6ABydzm77UePQrhz4UPDgnmNtt69dxzG5dJ8W1lT182fokMAVk1nKCvFPolT7hUFc2j05M9rj2Q==" algorithmName="SHA-512" password="CC35"/>
  <autoFilter ref="C84:K16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98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Stavební úpravy křižovatky ulic Závodu míru - Švabinského - Křižíkova, Sokolov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659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16. 12. 2020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">
        <v>31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27</v>
      </c>
      <c r="J21" s="137" t="s">
        <v>33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36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37</v>
      </c>
      <c r="F24" s="39"/>
      <c r="G24" s="39"/>
      <c r="H24" s="39"/>
      <c r="I24" s="133" t="s">
        <v>27</v>
      </c>
      <c r="J24" s="137" t="s">
        <v>38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3.25" customHeight="1">
      <c r="A27" s="139"/>
      <c r="B27" s="140"/>
      <c r="C27" s="139"/>
      <c r="D27" s="139"/>
      <c r="E27" s="141" t="s">
        <v>101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ROUND((SUM(BE85:BE100)),  2)</f>
        <v>0</v>
      </c>
      <c r="G33" s="39"/>
      <c r="H33" s="39"/>
      <c r="I33" s="149">
        <v>0.20999999999999999</v>
      </c>
      <c r="J33" s="148">
        <f>ROUND(((SUM(BE85:BE100))*I33),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ROUND((SUM(BF85:BF100)),  2)</f>
        <v>0</v>
      </c>
      <c r="G34" s="39"/>
      <c r="H34" s="39"/>
      <c r="I34" s="149">
        <v>0.14999999999999999</v>
      </c>
      <c r="J34" s="148">
        <f>ROUND(((SUM(BF85:BF100))*I34),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ROUND((SUM(BG85:BG100)),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ROUND((SUM(BH85:BH100)),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ROUND((SUM(BI85:BI100)),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Stavební úpravy křižovatky ulic Závodu míru - Švabinského - Křižíkova, Sokolov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SO185 - Všeobecné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16. 12. 2020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>ADVISIA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Tomáš Valenta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103</v>
      </c>
      <c r="D57" s="163"/>
      <c r="E57" s="163"/>
      <c r="F57" s="163"/>
      <c r="G57" s="163"/>
      <c r="H57" s="163"/>
      <c r="I57" s="163"/>
      <c r="J57" s="164" t="s">
        <v>104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105</v>
      </c>
    </row>
    <row r="60" s="9" customFormat="1" ht="24.96" customHeight="1">
      <c r="A60" s="9"/>
      <c r="B60" s="166"/>
      <c r="C60" s="167"/>
      <c r="D60" s="168" t="s">
        <v>660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661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662</v>
      </c>
      <c r="E62" s="175"/>
      <c r="F62" s="175"/>
      <c r="G62" s="175"/>
      <c r="H62" s="175"/>
      <c r="I62" s="175"/>
      <c r="J62" s="176">
        <f>J93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663</v>
      </c>
      <c r="E63" s="175"/>
      <c r="F63" s="175"/>
      <c r="G63" s="175"/>
      <c r="H63" s="175"/>
      <c r="I63" s="175"/>
      <c r="J63" s="176">
        <f>J95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664</v>
      </c>
      <c r="E64" s="175"/>
      <c r="F64" s="175"/>
      <c r="G64" s="175"/>
      <c r="H64" s="175"/>
      <c r="I64" s="175"/>
      <c r="J64" s="176">
        <f>J97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665</v>
      </c>
      <c r="E65" s="175"/>
      <c r="F65" s="175"/>
      <c r="G65" s="175"/>
      <c r="H65" s="175"/>
      <c r="I65" s="175"/>
      <c r="J65" s="176">
        <f>J99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113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41"/>
      <c r="D75" s="41"/>
      <c r="E75" s="161" t="str">
        <f>E7</f>
        <v>Stavební úpravy křižovatky ulic Závodu míru - Švabinského - Křižíkova, Sokolov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99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SO185 - Všeobecné a ostatní náklady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 xml:space="preserve"> </v>
      </c>
      <c r="G79" s="41"/>
      <c r="H79" s="41"/>
      <c r="I79" s="33" t="s">
        <v>23</v>
      </c>
      <c r="J79" s="73" t="str">
        <f>IF(J12="","",J12)</f>
        <v>16. 12. 2020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 xml:space="preserve"> </v>
      </c>
      <c r="G81" s="41"/>
      <c r="H81" s="41"/>
      <c r="I81" s="33" t="s">
        <v>30</v>
      </c>
      <c r="J81" s="37" t="str">
        <f>E21</f>
        <v>ADVISIA s.r.o.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28</v>
      </c>
      <c r="D82" s="41"/>
      <c r="E82" s="41"/>
      <c r="F82" s="28" t="str">
        <f>IF(E18="","",E18)</f>
        <v>Vyplň údaj</v>
      </c>
      <c r="G82" s="41"/>
      <c r="H82" s="41"/>
      <c r="I82" s="33" t="s">
        <v>35</v>
      </c>
      <c r="J82" s="37" t="str">
        <f>E24</f>
        <v>Tomáš Valenta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114</v>
      </c>
      <c r="D84" s="181" t="s">
        <v>60</v>
      </c>
      <c r="E84" s="181" t="s">
        <v>56</v>
      </c>
      <c r="F84" s="181" t="s">
        <v>57</v>
      </c>
      <c r="G84" s="181" t="s">
        <v>115</v>
      </c>
      <c r="H84" s="181" t="s">
        <v>116</v>
      </c>
      <c r="I84" s="181" t="s">
        <v>117</v>
      </c>
      <c r="J84" s="182" t="s">
        <v>104</v>
      </c>
      <c r="K84" s="183" t="s">
        <v>118</v>
      </c>
      <c r="L84" s="184"/>
      <c r="M84" s="93" t="s">
        <v>19</v>
      </c>
      <c r="N84" s="94" t="s">
        <v>45</v>
      </c>
      <c r="O84" s="94" t="s">
        <v>119</v>
      </c>
      <c r="P84" s="94" t="s">
        <v>120</v>
      </c>
      <c r="Q84" s="94" t="s">
        <v>121</v>
      </c>
      <c r="R84" s="94" t="s">
        <v>122</v>
      </c>
      <c r="S84" s="94" t="s">
        <v>123</v>
      </c>
      <c r="T84" s="95" t="s">
        <v>124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125</v>
      </c>
      <c r="D85" s="41"/>
      <c r="E85" s="41"/>
      <c r="F85" s="41"/>
      <c r="G85" s="41"/>
      <c r="H85" s="41"/>
      <c r="I85" s="41"/>
      <c r="J85" s="185">
        <f>BK85</f>
        <v>0</v>
      </c>
      <c r="K85" s="41"/>
      <c r="L85" s="45"/>
      <c r="M85" s="96"/>
      <c r="N85" s="186"/>
      <c r="O85" s="97"/>
      <c r="P85" s="187">
        <f>P86</f>
        <v>0</v>
      </c>
      <c r="Q85" s="97"/>
      <c r="R85" s="187">
        <f>R86</f>
        <v>0</v>
      </c>
      <c r="S85" s="97"/>
      <c r="T85" s="188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74</v>
      </c>
      <c r="AU85" s="18" t="s">
        <v>105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74</v>
      </c>
      <c r="E86" s="193" t="s">
        <v>666</v>
      </c>
      <c r="F86" s="193" t="s">
        <v>667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P87+P93+P95+P97+P99</f>
        <v>0</v>
      </c>
      <c r="Q86" s="198"/>
      <c r="R86" s="199">
        <f>R87+R93+R95+R97+R99</f>
        <v>0</v>
      </c>
      <c r="S86" s="198"/>
      <c r="T86" s="200">
        <f>T87+T93+T95+T97+T99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154</v>
      </c>
      <c r="AT86" s="202" t="s">
        <v>74</v>
      </c>
      <c r="AU86" s="202" t="s">
        <v>75</v>
      </c>
      <c r="AY86" s="201" t="s">
        <v>128</v>
      </c>
      <c r="BK86" s="203">
        <f>BK87+BK93+BK95+BK97+BK99</f>
        <v>0</v>
      </c>
    </row>
    <row r="87" s="12" customFormat="1" ht="22.8" customHeight="1">
      <c r="A87" s="12"/>
      <c r="B87" s="190"/>
      <c r="C87" s="191"/>
      <c r="D87" s="192" t="s">
        <v>74</v>
      </c>
      <c r="E87" s="204" t="s">
        <v>668</v>
      </c>
      <c r="F87" s="204" t="s">
        <v>669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SUM(P88:P92)</f>
        <v>0</v>
      </c>
      <c r="Q87" s="198"/>
      <c r="R87" s="199">
        <f>SUM(R88:R92)</f>
        <v>0</v>
      </c>
      <c r="S87" s="198"/>
      <c r="T87" s="200">
        <f>SUM(T88:T92)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154</v>
      </c>
      <c r="AT87" s="202" t="s">
        <v>74</v>
      </c>
      <c r="AU87" s="202" t="s">
        <v>83</v>
      </c>
      <c r="AY87" s="201" t="s">
        <v>128</v>
      </c>
      <c r="BK87" s="203">
        <f>SUM(BK88:BK92)</f>
        <v>0</v>
      </c>
    </row>
    <row r="88" s="2" customFormat="1" ht="14.4" customHeight="1">
      <c r="A88" s="39"/>
      <c r="B88" s="40"/>
      <c r="C88" s="206" t="s">
        <v>83</v>
      </c>
      <c r="D88" s="206" t="s">
        <v>130</v>
      </c>
      <c r="E88" s="207" t="s">
        <v>670</v>
      </c>
      <c r="F88" s="208" t="s">
        <v>671</v>
      </c>
      <c r="G88" s="209" t="s">
        <v>672</v>
      </c>
      <c r="H88" s="210">
        <v>1</v>
      </c>
      <c r="I88" s="211"/>
      <c r="J88" s="212">
        <f>ROUND(I88*H88,2)</f>
        <v>0</v>
      </c>
      <c r="K88" s="213"/>
      <c r="L88" s="45"/>
      <c r="M88" s="214" t="s">
        <v>19</v>
      </c>
      <c r="N88" s="215" t="s">
        <v>46</v>
      </c>
      <c r="O88" s="85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8" t="s">
        <v>673</v>
      </c>
      <c r="AT88" s="218" t="s">
        <v>130</v>
      </c>
      <c r="AU88" s="218" t="s">
        <v>85</v>
      </c>
      <c r="AY88" s="18" t="s">
        <v>128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8" t="s">
        <v>83</v>
      </c>
      <c r="BK88" s="219">
        <f>ROUND(I88*H88,2)</f>
        <v>0</v>
      </c>
      <c r="BL88" s="18" t="s">
        <v>673</v>
      </c>
      <c r="BM88" s="218" t="s">
        <v>674</v>
      </c>
    </row>
    <row r="89" s="2" customFormat="1" ht="76.35" customHeight="1">
      <c r="A89" s="39"/>
      <c r="B89" s="40"/>
      <c r="C89" s="206" t="s">
        <v>85</v>
      </c>
      <c r="D89" s="206" t="s">
        <v>130</v>
      </c>
      <c r="E89" s="207" t="s">
        <v>675</v>
      </c>
      <c r="F89" s="208" t="s">
        <v>676</v>
      </c>
      <c r="G89" s="209" t="s">
        <v>672</v>
      </c>
      <c r="H89" s="210">
        <v>1</v>
      </c>
      <c r="I89" s="211"/>
      <c r="J89" s="212">
        <f>ROUND(I89*H89,2)</f>
        <v>0</v>
      </c>
      <c r="K89" s="213"/>
      <c r="L89" s="45"/>
      <c r="M89" s="214" t="s">
        <v>19</v>
      </c>
      <c r="N89" s="215" t="s">
        <v>46</v>
      </c>
      <c r="O89" s="85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8" t="s">
        <v>673</v>
      </c>
      <c r="AT89" s="218" t="s">
        <v>130</v>
      </c>
      <c r="AU89" s="218" t="s">
        <v>85</v>
      </c>
      <c r="AY89" s="18" t="s">
        <v>128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8" t="s">
        <v>83</v>
      </c>
      <c r="BK89" s="219">
        <f>ROUND(I89*H89,2)</f>
        <v>0</v>
      </c>
      <c r="BL89" s="18" t="s">
        <v>673</v>
      </c>
      <c r="BM89" s="218" t="s">
        <v>677</v>
      </c>
    </row>
    <row r="90" s="2" customFormat="1" ht="14.4" customHeight="1">
      <c r="A90" s="39"/>
      <c r="B90" s="40"/>
      <c r="C90" s="206" t="s">
        <v>147</v>
      </c>
      <c r="D90" s="206" t="s">
        <v>130</v>
      </c>
      <c r="E90" s="207" t="s">
        <v>678</v>
      </c>
      <c r="F90" s="208" t="s">
        <v>679</v>
      </c>
      <c r="G90" s="209" t="s">
        <v>672</v>
      </c>
      <c r="H90" s="210">
        <v>1</v>
      </c>
      <c r="I90" s="211"/>
      <c r="J90" s="212">
        <f>ROUND(I90*H90,2)</f>
        <v>0</v>
      </c>
      <c r="K90" s="213"/>
      <c r="L90" s="45"/>
      <c r="M90" s="214" t="s">
        <v>19</v>
      </c>
      <c r="N90" s="215" t="s">
        <v>46</v>
      </c>
      <c r="O90" s="85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8" t="s">
        <v>673</v>
      </c>
      <c r="AT90" s="218" t="s">
        <v>130</v>
      </c>
      <c r="AU90" s="218" t="s">
        <v>85</v>
      </c>
      <c r="AY90" s="18" t="s">
        <v>128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8" t="s">
        <v>83</v>
      </c>
      <c r="BK90" s="219">
        <f>ROUND(I90*H90,2)</f>
        <v>0</v>
      </c>
      <c r="BL90" s="18" t="s">
        <v>673</v>
      </c>
      <c r="BM90" s="218" t="s">
        <v>680</v>
      </c>
    </row>
    <row r="91" s="2" customFormat="1" ht="14.4" customHeight="1">
      <c r="A91" s="39"/>
      <c r="B91" s="40"/>
      <c r="C91" s="206" t="s">
        <v>134</v>
      </c>
      <c r="D91" s="206" t="s">
        <v>130</v>
      </c>
      <c r="E91" s="207" t="s">
        <v>681</v>
      </c>
      <c r="F91" s="208" t="s">
        <v>682</v>
      </c>
      <c r="G91" s="209" t="s">
        <v>672</v>
      </c>
      <c r="H91" s="210">
        <v>1</v>
      </c>
      <c r="I91" s="211"/>
      <c r="J91" s="212">
        <f>ROUND(I91*H91,2)</f>
        <v>0</v>
      </c>
      <c r="K91" s="213"/>
      <c r="L91" s="45"/>
      <c r="M91" s="214" t="s">
        <v>19</v>
      </c>
      <c r="N91" s="215" t="s">
        <v>46</v>
      </c>
      <c r="O91" s="85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8" t="s">
        <v>673</v>
      </c>
      <c r="AT91" s="218" t="s">
        <v>130</v>
      </c>
      <c r="AU91" s="218" t="s">
        <v>85</v>
      </c>
      <c r="AY91" s="18" t="s">
        <v>128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8" t="s">
        <v>83</v>
      </c>
      <c r="BK91" s="219">
        <f>ROUND(I91*H91,2)</f>
        <v>0</v>
      </c>
      <c r="BL91" s="18" t="s">
        <v>673</v>
      </c>
      <c r="BM91" s="218" t="s">
        <v>683</v>
      </c>
    </row>
    <row r="92" s="2" customFormat="1" ht="14.4" customHeight="1">
      <c r="A92" s="39"/>
      <c r="B92" s="40"/>
      <c r="C92" s="206" t="s">
        <v>154</v>
      </c>
      <c r="D92" s="206" t="s">
        <v>130</v>
      </c>
      <c r="E92" s="207" t="s">
        <v>684</v>
      </c>
      <c r="F92" s="208" t="s">
        <v>685</v>
      </c>
      <c r="G92" s="209" t="s">
        <v>672</v>
      </c>
      <c r="H92" s="210">
        <v>1</v>
      </c>
      <c r="I92" s="211"/>
      <c r="J92" s="212">
        <f>ROUND(I92*H92,2)</f>
        <v>0</v>
      </c>
      <c r="K92" s="213"/>
      <c r="L92" s="45"/>
      <c r="M92" s="214" t="s">
        <v>19</v>
      </c>
      <c r="N92" s="215" t="s">
        <v>46</v>
      </c>
      <c r="O92" s="85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8" t="s">
        <v>673</v>
      </c>
      <c r="AT92" s="218" t="s">
        <v>130</v>
      </c>
      <c r="AU92" s="218" t="s">
        <v>85</v>
      </c>
      <c r="AY92" s="18" t="s">
        <v>128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8" t="s">
        <v>83</v>
      </c>
      <c r="BK92" s="219">
        <f>ROUND(I92*H92,2)</f>
        <v>0</v>
      </c>
      <c r="BL92" s="18" t="s">
        <v>673</v>
      </c>
      <c r="BM92" s="218" t="s">
        <v>686</v>
      </c>
    </row>
    <row r="93" s="12" customFormat="1" ht="22.8" customHeight="1">
      <c r="A93" s="12"/>
      <c r="B93" s="190"/>
      <c r="C93" s="191"/>
      <c r="D93" s="192" t="s">
        <v>74</v>
      </c>
      <c r="E93" s="204" t="s">
        <v>687</v>
      </c>
      <c r="F93" s="204" t="s">
        <v>688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P94</f>
        <v>0</v>
      </c>
      <c r="Q93" s="198"/>
      <c r="R93" s="199">
        <f>R94</f>
        <v>0</v>
      </c>
      <c r="S93" s="198"/>
      <c r="T93" s="200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154</v>
      </c>
      <c r="AT93" s="202" t="s">
        <v>74</v>
      </c>
      <c r="AU93" s="202" t="s">
        <v>83</v>
      </c>
      <c r="AY93" s="201" t="s">
        <v>128</v>
      </c>
      <c r="BK93" s="203">
        <f>BK94</f>
        <v>0</v>
      </c>
    </row>
    <row r="94" s="2" customFormat="1" ht="24.15" customHeight="1">
      <c r="A94" s="39"/>
      <c r="B94" s="40"/>
      <c r="C94" s="206" t="s">
        <v>156</v>
      </c>
      <c r="D94" s="206" t="s">
        <v>130</v>
      </c>
      <c r="E94" s="207" t="s">
        <v>689</v>
      </c>
      <c r="F94" s="208" t="s">
        <v>690</v>
      </c>
      <c r="G94" s="209" t="s">
        <v>672</v>
      </c>
      <c r="H94" s="210">
        <v>1</v>
      </c>
      <c r="I94" s="211"/>
      <c r="J94" s="212">
        <f>ROUND(I94*H94,2)</f>
        <v>0</v>
      </c>
      <c r="K94" s="213"/>
      <c r="L94" s="45"/>
      <c r="M94" s="214" t="s">
        <v>19</v>
      </c>
      <c r="N94" s="215" t="s">
        <v>46</v>
      </c>
      <c r="O94" s="85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8" t="s">
        <v>673</v>
      </c>
      <c r="AT94" s="218" t="s">
        <v>130</v>
      </c>
      <c r="AU94" s="218" t="s">
        <v>85</v>
      </c>
      <c r="AY94" s="18" t="s">
        <v>128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8" t="s">
        <v>83</v>
      </c>
      <c r="BK94" s="219">
        <f>ROUND(I94*H94,2)</f>
        <v>0</v>
      </c>
      <c r="BL94" s="18" t="s">
        <v>673</v>
      </c>
      <c r="BM94" s="218" t="s">
        <v>691</v>
      </c>
    </row>
    <row r="95" s="12" customFormat="1" ht="22.8" customHeight="1">
      <c r="A95" s="12"/>
      <c r="B95" s="190"/>
      <c r="C95" s="191"/>
      <c r="D95" s="192" t="s">
        <v>74</v>
      </c>
      <c r="E95" s="204" t="s">
        <v>692</v>
      </c>
      <c r="F95" s="204" t="s">
        <v>693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P96</f>
        <v>0</v>
      </c>
      <c r="Q95" s="198"/>
      <c r="R95" s="199">
        <f>R96</f>
        <v>0</v>
      </c>
      <c r="S95" s="198"/>
      <c r="T95" s="200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154</v>
      </c>
      <c r="AT95" s="202" t="s">
        <v>74</v>
      </c>
      <c r="AU95" s="202" t="s">
        <v>83</v>
      </c>
      <c r="AY95" s="201" t="s">
        <v>128</v>
      </c>
      <c r="BK95" s="203">
        <f>BK96</f>
        <v>0</v>
      </c>
    </row>
    <row r="96" s="2" customFormat="1" ht="14.4" customHeight="1">
      <c r="A96" s="39"/>
      <c r="B96" s="40"/>
      <c r="C96" s="206" t="s">
        <v>162</v>
      </c>
      <c r="D96" s="206" t="s">
        <v>130</v>
      </c>
      <c r="E96" s="207" t="s">
        <v>694</v>
      </c>
      <c r="F96" s="208" t="s">
        <v>693</v>
      </c>
      <c r="G96" s="209" t="s">
        <v>672</v>
      </c>
      <c r="H96" s="210">
        <v>1</v>
      </c>
      <c r="I96" s="211"/>
      <c r="J96" s="212">
        <f>ROUND(I96*H96,2)</f>
        <v>0</v>
      </c>
      <c r="K96" s="213"/>
      <c r="L96" s="45"/>
      <c r="M96" s="214" t="s">
        <v>19</v>
      </c>
      <c r="N96" s="215" t="s">
        <v>46</v>
      </c>
      <c r="O96" s="85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8" t="s">
        <v>673</v>
      </c>
      <c r="AT96" s="218" t="s">
        <v>130</v>
      </c>
      <c r="AU96" s="218" t="s">
        <v>85</v>
      </c>
      <c r="AY96" s="18" t="s">
        <v>128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8" t="s">
        <v>83</v>
      </c>
      <c r="BK96" s="219">
        <f>ROUND(I96*H96,2)</f>
        <v>0</v>
      </c>
      <c r="BL96" s="18" t="s">
        <v>673</v>
      </c>
      <c r="BM96" s="218" t="s">
        <v>695</v>
      </c>
    </row>
    <row r="97" s="12" customFormat="1" ht="22.8" customHeight="1">
      <c r="A97" s="12"/>
      <c r="B97" s="190"/>
      <c r="C97" s="191"/>
      <c r="D97" s="192" t="s">
        <v>74</v>
      </c>
      <c r="E97" s="204" t="s">
        <v>696</v>
      </c>
      <c r="F97" s="204" t="s">
        <v>697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P98</f>
        <v>0</v>
      </c>
      <c r="Q97" s="198"/>
      <c r="R97" s="199">
        <f>R98</f>
        <v>0</v>
      </c>
      <c r="S97" s="198"/>
      <c r="T97" s="200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154</v>
      </c>
      <c r="AT97" s="202" t="s">
        <v>74</v>
      </c>
      <c r="AU97" s="202" t="s">
        <v>83</v>
      </c>
      <c r="AY97" s="201" t="s">
        <v>128</v>
      </c>
      <c r="BK97" s="203">
        <f>BK98</f>
        <v>0</v>
      </c>
    </row>
    <row r="98" s="2" customFormat="1" ht="14.4" customHeight="1">
      <c r="A98" s="39"/>
      <c r="B98" s="40"/>
      <c r="C98" s="206" t="s">
        <v>166</v>
      </c>
      <c r="D98" s="206" t="s">
        <v>130</v>
      </c>
      <c r="E98" s="207" t="s">
        <v>698</v>
      </c>
      <c r="F98" s="208" t="s">
        <v>699</v>
      </c>
      <c r="G98" s="209" t="s">
        <v>672</v>
      </c>
      <c r="H98" s="210">
        <v>1</v>
      </c>
      <c r="I98" s="211"/>
      <c r="J98" s="212">
        <f>ROUND(I98*H98,2)</f>
        <v>0</v>
      </c>
      <c r="K98" s="213"/>
      <c r="L98" s="45"/>
      <c r="M98" s="214" t="s">
        <v>19</v>
      </c>
      <c r="N98" s="215" t="s">
        <v>46</v>
      </c>
      <c r="O98" s="85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8" t="s">
        <v>673</v>
      </c>
      <c r="AT98" s="218" t="s">
        <v>130</v>
      </c>
      <c r="AU98" s="218" t="s">
        <v>85</v>
      </c>
      <c r="AY98" s="18" t="s">
        <v>128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8" t="s">
        <v>83</v>
      </c>
      <c r="BK98" s="219">
        <f>ROUND(I98*H98,2)</f>
        <v>0</v>
      </c>
      <c r="BL98" s="18" t="s">
        <v>673</v>
      </c>
      <c r="BM98" s="218" t="s">
        <v>700</v>
      </c>
    </row>
    <row r="99" s="12" customFormat="1" ht="22.8" customHeight="1">
      <c r="A99" s="12"/>
      <c r="B99" s="190"/>
      <c r="C99" s="191"/>
      <c r="D99" s="192" t="s">
        <v>74</v>
      </c>
      <c r="E99" s="204" t="s">
        <v>701</v>
      </c>
      <c r="F99" s="204" t="s">
        <v>702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P100</f>
        <v>0</v>
      </c>
      <c r="Q99" s="198"/>
      <c r="R99" s="199">
        <f>R100</f>
        <v>0</v>
      </c>
      <c r="S99" s="198"/>
      <c r="T99" s="200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154</v>
      </c>
      <c r="AT99" s="202" t="s">
        <v>74</v>
      </c>
      <c r="AU99" s="202" t="s">
        <v>83</v>
      </c>
      <c r="AY99" s="201" t="s">
        <v>128</v>
      </c>
      <c r="BK99" s="203">
        <f>BK100</f>
        <v>0</v>
      </c>
    </row>
    <row r="100" s="2" customFormat="1" ht="24.15" customHeight="1">
      <c r="A100" s="39"/>
      <c r="B100" s="40"/>
      <c r="C100" s="206" t="s">
        <v>174</v>
      </c>
      <c r="D100" s="206" t="s">
        <v>130</v>
      </c>
      <c r="E100" s="207" t="s">
        <v>703</v>
      </c>
      <c r="F100" s="208" t="s">
        <v>704</v>
      </c>
      <c r="G100" s="209" t="s">
        <v>672</v>
      </c>
      <c r="H100" s="210">
        <v>1</v>
      </c>
      <c r="I100" s="211"/>
      <c r="J100" s="212">
        <f>ROUND(I100*H100,2)</f>
        <v>0</v>
      </c>
      <c r="K100" s="213"/>
      <c r="L100" s="45"/>
      <c r="M100" s="264" t="s">
        <v>19</v>
      </c>
      <c r="N100" s="265" t="s">
        <v>46</v>
      </c>
      <c r="O100" s="266"/>
      <c r="P100" s="267">
        <f>O100*H100</f>
        <v>0</v>
      </c>
      <c r="Q100" s="267">
        <v>0</v>
      </c>
      <c r="R100" s="267">
        <f>Q100*H100</f>
        <v>0</v>
      </c>
      <c r="S100" s="267">
        <v>0</v>
      </c>
      <c r="T100" s="268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8" t="s">
        <v>673</v>
      </c>
      <c r="AT100" s="218" t="s">
        <v>130</v>
      </c>
      <c r="AU100" s="218" t="s">
        <v>85</v>
      </c>
      <c r="AY100" s="18" t="s">
        <v>128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8" t="s">
        <v>83</v>
      </c>
      <c r="BK100" s="219">
        <f>ROUND(I100*H100,2)</f>
        <v>0</v>
      </c>
      <c r="BL100" s="18" t="s">
        <v>673</v>
      </c>
      <c r="BM100" s="218" t="s">
        <v>705</v>
      </c>
    </row>
    <row r="101" s="2" customFormat="1" ht="6.96" customHeight="1">
      <c r="A101" s="39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45"/>
      <c r="M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</sheetData>
  <sheetProtection sheet="1" autoFilter="0" formatColumns="0" formatRows="0" objects="1" scenarios="1" spinCount="100000" saltValue="OPn3VFAB5ZLzXB6El/tZHYyjdRtLOtw/UcJ2Wb1K500i5GWU7KER2Y1hmpMjmzRvp5u1lwSqjbKHTERgrma+/g==" hashValue="jE30V0NCr9g5cEP10Y5GZ/B03qHerssH7yrGgCvOd+n2HhBUPVtcSq4EcHPO9XFK3JhFkRo68rqATOSNsO+Oig==" algorithmName="SHA-512" password="CC35"/>
  <autoFilter ref="C84:K10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98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Stavební úpravy křižovatky ulic Závodu míru - Švabinského - Křižíkova, Sokolov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706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16. 12. 2020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">
        <v>31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27</v>
      </c>
      <c r="J21" s="137" t="s">
        <v>33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36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37</v>
      </c>
      <c r="F24" s="39"/>
      <c r="G24" s="39"/>
      <c r="H24" s="39"/>
      <c r="I24" s="133" t="s">
        <v>27</v>
      </c>
      <c r="J24" s="137" t="s">
        <v>38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3.25" customHeight="1">
      <c r="A27" s="139"/>
      <c r="B27" s="140"/>
      <c r="C27" s="139"/>
      <c r="D27" s="139"/>
      <c r="E27" s="141" t="s">
        <v>101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ROUND((SUM(BE86:BE134)),  2)</f>
        <v>0</v>
      </c>
      <c r="G33" s="39"/>
      <c r="H33" s="39"/>
      <c r="I33" s="149">
        <v>0.20999999999999999</v>
      </c>
      <c r="J33" s="148">
        <f>ROUND(((SUM(BE86:BE134))*I33),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ROUND((SUM(BF86:BF134)),  2)</f>
        <v>0</v>
      </c>
      <c r="G34" s="39"/>
      <c r="H34" s="39"/>
      <c r="I34" s="149">
        <v>0.14999999999999999</v>
      </c>
      <c r="J34" s="148">
        <f>ROUND(((SUM(BF86:BF134))*I34),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ROUND((SUM(BG86:BG134)),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ROUND((SUM(BH86:BH134)),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ROUND((SUM(BI86:BI134)),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Stavební úpravy křižovatky ulic Závodu míru - Švabinského - Křižíkova, Sokolov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SO431 - Veřejné osvětlení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16. 12. 2020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>ADVISIA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Tomáš Valenta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103</v>
      </c>
      <c r="D57" s="163"/>
      <c r="E57" s="163"/>
      <c r="F57" s="163"/>
      <c r="G57" s="163"/>
      <c r="H57" s="163"/>
      <c r="I57" s="163"/>
      <c r="J57" s="164" t="s">
        <v>104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105</v>
      </c>
    </row>
    <row r="60" s="9" customFormat="1" ht="24.96" customHeight="1">
      <c r="A60" s="9"/>
      <c r="B60" s="166"/>
      <c r="C60" s="167"/>
      <c r="D60" s="168" t="s">
        <v>707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708</v>
      </c>
      <c r="E61" s="169"/>
      <c r="F61" s="169"/>
      <c r="G61" s="169"/>
      <c r="H61" s="169"/>
      <c r="I61" s="169"/>
      <c r="J61" s="170">
        <f>J106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709</v>
      </c>
      <c r="E62" s="169"/>
      <c r="F62" s="169"/>
      <c r="G62" s="169"/>
      <c r="H62" s="169"/>
      <c r="I62" s="169"/>
      <c r="J62" s="170">
        <f>J125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660</v>
      </c>
      <c r="E63" s="169"/>
      <c r="F63" s="169"/>
      <c r="G63" s="169"/>
      <c r="H63" s="169"/>
      <c r="I63" s="169"/>
      <c r="J63" s="170">
        <f>J128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2"/>
      <c r="C64" s="173"/>
      <c r="D64" s="174" t="s">
        <v>661</v>
      </c>
      <c r="E64" s="175"/>
      <c r="F64" s="175"/>
      <c r="G64" s="175"/>
      <c r="H64" s="175"/>
      <c r="I64" s="175"/>
      <c r="J64" s="176">
        <f>J129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663</v>
      </c>
      <c r="E65" s="175"/>
      <c r="F65" s="175"/>
      <c r="G65" s="175"/>
      <c r="H65" s="175"/>
      <c r="I65" s="175"/>
      <c r="J65" s="176">
        <f>J131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710</v>
      </c>
      <c r="E66" s="175"/>
      <c r="F66" s="175"/>
      <c r="G66" s="175"/>
      <c r="H66" s="175"/>
      <c r="I66" s="175"/>
      <c r="J66" s="176">
        <f>J133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113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6.25" customHeight="1">
      <c r="A76" s="39"/>
      <c r="B76" s="40"/>
      <c r="C76" s="41"/>
      <c r="D76" s="41"/>
      <c r="E76" s="161" t="str">
        <f>E7</f>
        <v>Stavební úpravy křižovatky ulic Závodu míru - Švabinského - Křižíkova, Sokolov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99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SO431 - Veřejné osvětlení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16. 12. 2020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 xml:space="preserve"> </v>
      </c>
      <c r="G82" s="41"/>
      <c r="H82" s="41"/>
      <c r="I82" s="33" t="s">
        <v>30</v>
      </c>
      <c r="J82" s="37" t="str">
        <f>E21</f>
        <v>ADVISIA s.r.o.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28</v>
      </c>
      <c r="D83" s="41"/>
      <c r="E83" s="41"/>
      <c r="F83" s="28" t="str">
        <f>IF(E18="","",E18)</f>
        <v>Vyplň údaj</v>
      </c>
      <c r="G83" s="41"/>
      <c r="H83" s="41"/>
      <c r="I83" s="33" t="s">
        <v>35</v>
      </c>
      <c r="J83" s="37" t="str">
        <f>E24</f>
        <v>Tomáš Valenta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114</v>
      </c>
      <c r="D85" s="181" t="s">
        <v>60</v>
      </c>
      <c r="E85" s="181" t="s">
        <v>56</v>
      </c>
      <c r="F85" s="181" t="s">
        <v>57</v>
      </c>
      <c r="G85" s="181" t="s">
        <v>115</v>
      </c>
      <c r="H85" s="181" t="s">
        <v>116</v>
      </c>
      <c r="I85" s="181" t="s">
        <v>117</v>
      </c>
      <c r="J85" s="182" t="s">
        <v>104</v>
      </c>
      <c r="K85" s="183" t="s">
        <v>118</v>
      </c>
      <c r="L85" s="184"/>
      <c r="M85" s="93" t="s">
        <v>19</v>
      </c>
      <c r="N85" s="94" t="s">
        <v>45</v>
      </c>
      <c r="O85" s="94" t="s">
        <v>119</v>
      </c>
      <c r="P85" s="94" t="s">
        <v>120</v>
      </c>
      <c r="Q85" s="94" t="s">
        <v>121</v>
      </c>
      <c r="R85" s="94" t="s">
        <v>122</v>
      </c>
      <c r="S85" s="94" t="s">
        <v>123</v>
      </c>
      <c r="T85" s="95" t="s">
        <v>124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125</v>
      </c>
      <c r="D86" s="41"/>
      <c r="E86" s="41"/>
      <c r="F86" s="41"/>
      <c r="G86" s="41"/>
      <c r="H86" s="41"/>
      <c r="I86" s="41"/>
      <c r="J86" s="185">
        <f>BK86</f>
        <v>0</v>
      </c>
      <c r="K86" s="41"/>
      <c r="L86" s="45"/>
      <c r="M86" s="96"/>
      <c r="N86" s="186"/>
      <c r="O86" s="97"/>
      <c r="P86" s="187">
        <f>P87+P106+P125+P128</f>
        <v>0</v>
      </c>
      <c r="Q86" s="97"/>
      <c r="R86" s="187">
        <f>R87+R106+R125+R128</f>
        <v>0</v>
      </c>
      <c r="S86" s="97"/>
      <c r="T86" s="188">
        <f>T87+T106+T125+T128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74</v>
      </c>
      <c r="AU86" s="18" t="s">
        <v>105</v>
      </c>
      <c r="BK86" s="189">
        <f>BK87+BK106+BK125+BK128</f>
        <v>0</v>
      </c>
    </row>
    <row r="87" s="12" customFormat="1" ht="25.92" customHeight="1">
      <c r="A87" s="12"/>
      <c r="B87" s="190"/>
      <c r="C87" s="191"/>
      <c r="D87" s="192" t="s">
        <v>74</v>
      </c>
      <c r="E87" s="193" t="s">
        <v>711</v>
      </c>
      <c r="F87" s="193" t="s">
        <v>712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SUM(P88:P105)</f>
        <v>0</v>
      </c>
      <c r="Q87" s="198"/>
      <c r="R87" s="199">
        <f>SUM(R88:R105)</f>
        <v>0</v>
      </c>
      <c r="S87" s="198"/>
      <c r="T87" s="200">
        <f>SUM(T88:T105)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83</v>
      </c>
      <c r="AT87" s="202" t="s">
        <v>74</v>
      </c>
      <c r="AU87" s="202" t="s">
        <v>75</v>
      </c>
      <c r="AY87" s="201" t="s">
        <v>128</v>
      </c>
      <c r="BK87" s="203">
        <f>SUM(BK88:BK105)</f>
        <v>0</v>
      </c>
    </row>
    <row r="88" s="2" customFormat="1" ht="24.15" customHeight="1">
      <c r="A88" s="39"/>
      <c r="B88" s="40"/>
      <c r="C88" s="253" t="s">
        <v>83</v>
      </c>
      <c r="D88" s="253" t="s">
        <v>231</v>
      </c>
      <c r="E88" s="254" t="s">
        <v>713</v>
      </c>
      <c r="F88" s="255" t="s">
        <v>714</v>
      </c>
      <c r="G88" s="256" t="s">
        <v>715</v>
      </c>
      <c r="H88" s="257">
        <v>5</v>
      </c>
      <c r="I88" s="258"/>
      <c r="J88" s="259">
        <f>ROUND(I88*H88,2)</f>
        <v>0</v>
      </c>
      <c r="K88" s="260"/>
      <c r="L88" s="261"/>
      <c r="M88" s="262" t="s">
        <v>19</v>
      </c>
      <c r="N88" s="263" t="s">
        <v>46</v>
      </c>
      <c r="O88" s="85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8" t="s">
        <v>166</v>
      </c>
      <c r="AT88" s="218" t="s">
        <v>231</v>
      </c>
      <c r="AU88" s="218" t="s">
        <v>83</v>
      </c>
      <c r="AY88" s="18" t="s">
        <v>128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8" t="s">
        <v>83</v>
      </c>
      <c r="BK88" s="219">
        <f>ROUND(I88*H88,2)</f>
        <v>0</v>
      </c>
      <c r="BL88" s="18" t="s">
        <v>134</v>
      </c>
      <c r="BM88" s="218" t="s">
        <v>85</v>
      </c>
    </row>
    <row r="89" s="2" customFormat="1" ht="14.4" customHeight="1">
      <c r="A89" s="39"/>
      <c r="B89" s="40"/>
      <c r="C89" s="253" t="s">
        <v>85</v>
      </c>
      <c r="D89" s="253" t="s">
        <v>231</v>
      </c>
      <c r="E89" s="254" t="s">
        <v>716</v>
      </c>
      <c r="F89" s="255" t="s">
        <v>717</v>
      </c>
      <c r="G89" s="256" t="s">
        <v>715</v>
      </c>
      <c r="H89" s="257">
        <v>5</v>
      </c>
      <c r="I89" s="258"/>
      <c r="J89" s="259">
        <f>ROUND(I89*H89,2)</f>
        <v>0</v>
      </c>
      <c r="K89" s="260"/>
      <c r="L89" s="261"/>
      <c r="M89" s="262" t="s">
        <v>19</v>
      </c>
      <c r="N89" s="263" t="s">
        <v>46</v>
      </c>
      <c r="O89" s="85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8" t="s">
        <v>166</v>
      </c>
      <c r="AT89" s="218" t="s">
        <v>231</v>
      </c>
      <c r="AU89" s="218" t="s">
        <v>83</v>
      </c>
      <c r="AY89" s="18" t="s">
        <v>128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8" t="s">
        <v>83</v>
      </c>
      <c r="BK89" s="219">
        <f>ROUND(I89*H89,2)</f>
        <v>0</v>
      </c>
      <c r="BL89" s="18" t="s">
        <v>134</v>
      </c>
      <c r="BM89" s="218" t="s">
        <v>134</v>
      </c>
    </row>
    <row r="90" s="2" customFormat="1" ht="37.8" customHeight="1">
      <c r="A90" s="39"/>
      <c r="B90" s="40"/>
      <c r="C90" s="253" t="s">
        <v>147</v>
      </c>
      <c r="D90" s="253" t="s">
        <v>231</v>
      </c>
      <c r="E90" s="254" t="s">
        <v>718</v>
      </c>
      <c r="F90" s="255" t="s">
        <v>719</v>
      </c>
      <c r="G90" s="256" t="s">
        <v>715</v>
      </c>
      <c r="H90" s="257">
        <v>8</v>
      </c>
      <c r="I90" s="258"/>
      <c r="J90" s="259">
        <f>ROUND(I90*H90,2)</f>
        <v>0</v>
      </c>
      <c r="K90" s="260"/>
      <c r="L90" s="261"/>
      <c r="M90" s="262" t="s">
        <v>19</v>
      </c>
      <c r="N90" s="263" t="s">
        <v>46</v>
      </c>
      <c r="O90" s="85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8" t="s">
        <v>166</v>
      </c>
      <c r="AT90" s="218" t="s">
        <v>231</v>
      </c>
      <c r="AU90" s="218" t="s">
        <v>83</v>
      </c>
      <c r="AY90" s="18" t="s">
        <v>128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8" t="s">
        <v>83</v>
      </c>
      <c r="BK90" s="219">
        <f>ROUND(I90*H90,2)</f>
        <v>0</v>
      </c>
      <c r="BL90" s="18" t="s">
        <v>134</v>
      </c>
      <c r="BM90" s="218" t="s">
        <v>156</v>
      </c>
    </row>
    <row r="91" s="2" customFormat="1" ht="24.15" customHeight="1">
      <c r="A91" s="39"/>
      <c r="B91" s="40"/>
      <c r="C91" s="253" t="s">
        <v>134</v>
      </c>
      <c r="D91" s="253" t="s">
        <v>231</v>
      </c>
      <c r="E91" s="254" t="s">
        <v>720</v>
      </c>
      <c r="F91" s="255" t="s">
        <v>721</v>
      </c>
      <c r="G91" s="256" t="s">
        <v>715</v>
      </c>
      <c r="H91" s="257">
        <v>8</v>
      </c>
      <c r="I91" s="258"/>
      <c r="J91" s="259">
        <f>ROUND(I91*H91,2)</f>
        <v>0</v>
      </c>
      <c r="K91" s="260"/>
      <c r="L91" s="261"/>
      <c r="M91" s="262" t="s">
        <v>19</v>
      </c>
      <c r="N91" s="263" t="s">
        <v>46</v>
      </c>
      <c r="O91" s="85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8" t="s">
        <v>166</v>
      </c>
      <c r="AT91" s="218" t="s">
        <v>231</v>
      </c>
      <c r="AU91" s="218" t="s">
        <v>83</v>
      </c>
      <c r="AY91" s="18" t="s">
        <v>128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8" t="s">
        <v>83</v>
      </c>
      <c r="BK91" s="219">
        <f>ROUND(I91*H91,2)</f>
        <v>0</v>
      </c>
      <c r="BL91" s="18" t="s">
        <v>134</v>
      </c>
      <c r="BM91" s="218" t="s">
        <v>166</v>
      </c>
    </row>
    <row r="92" s="2" customFormat="1" ht="14.4" customHeight="1">
      <c r="A92" s="39"/>
      <c r="B92" s="40"/>
      <c r="C92" s="253" t="s">
        <v>154</v>
      </c>
      <c r="D92" s="253" t="s">
        <v>231</v>
      </c>
      <c r="E92" s="254" t="s">
        <v>722</v>
      </c>
      <c r="F92" s="255" t="s">
        <v>723</v>
      </c>
      <c r="G92" s="256" t="s">
        <v>715</v>
      </c>
      <c r="H92" s="257">
        <v>13</v>
      </c>
      <c r="I92" s="258"/>
      <c r="J92" s="259">
        <f>ROUND(I92*H92,2)</f>
        <v>0</v>
      </c>
      <c r="K92" s="260"/>
      <c r="L92" s="261"/>
      <c r="M92" s="262" t="s">
        <v>19</v>
      </c>
      <c r="N92" s="263" t="s">
        <v>46</v>
      </c>
      <c r="O92" s="85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8" t="s">
        <v>166</v>
      </c>
      <c r="AT92" s="218" t="s">
        <v>231</v>
      </c>
      <c r="AU92" s="218" t="s">
        <v>83</v>
      </c>
      <c r="AY92" s="18" t="s">
        <v>128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8" t="s">
        <v>83</v>
      </c>
      <c r="BK92" s="219">
        <f>ROUND(I92*H92,2)</f>
        <v>0</v>
      </c>
      <c r="BL92" s="18" t="s">
        <v>134</v>
      </c>
      <c r="BM92" s="218" t="s">
        <v>193</v>
      </c>
    </row>
    <row r="93" s="2" customFormat="1" ht="14.4" customHeight="1">
      <c r="A93" s="39"/>
      <c r="B93" s="40"/>
      <c r="C93" s="253" t="s">
        <v>156</v>
      </c>
      <c r="D93" s="253" t="s">
        <v>231</v>
      </c>
      <c r="E93" s="254" t="s">
        <v>724</v>
      </c>
      <c r="F93" s="255" t="s">
        <v>725</v>
      </c>
      <c r="G93" s="256" t="s">
        <v>715</v>
      </c>
      <c r="H93" s="257">
        <v>5</v>
      </c>
      <c r="I93" s="258"/>
      <c r="J93" s="259">
        <f>ROUND(I93*H93,2)</f>
        <v>0</v>
      </c>
      <c r="K93" s="260"/>
      <c r="L93" s="261"/>
      <c r="M93" s="262" t="s">
        <v>19</v>
      </c>
      <c r="N93" s="263" t="s">
        <v>46</v>
      </c>
      <c r="O93" s="85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8" t="s">
        <v>166</v>
      </c>
      <c r="AT93" s="218" t="s">
        <v>231</v>
      </c>
      <c r="AU93" s="218" t="s">
        <v>83</v>
      </c>
      <c r="AY93" s="18" t="s">
        <v>128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8" t="s">
        <v>83</v>
      </c>
      <c r="BK93" s="219">
        <f>ROUND(I93*H93,2)</f>
        <v>0</v>
      </c>
      <c r="BL93" s="18" t="s">
        <v>134</v>
      </c>
      <c r="BM93" s="218" t="s">
        <v>205</v>
      </c>
    </row>
    <row r="94" s="2" customFormat="1" ht="24.15" customHeight="1">
      <c r="A94" s="39"/>
      <c r="B94" s="40"/>
      <c r="C94" s="253" t="s">
        <v>162</v>
      </c>
      <c r="D94" s="253" t="s">
        <v>231</v>
      </c>
      <c r="E94" s="254" t="s">
        <v>726</v>
      </c>
      <c r="F94" s="255" t="s">
        <v>727</v>
      </c>
      <c r="G94" s="256" t="s">
        <v>715</v>
      </c>
      <c r="H94" s="257">
        <v>8</v>
      </c>
      <c r="I94" s="258"/>
      <c r="J94" s="259">
        <f>ROUND(I94*H94,2)</f>
        <v>0</v>
      </c>
      <c r="K94" s="260"/>
      <c r="L94" s="261"/>
      <c r="M94" s="262" t="s">
        <v>19</v>
      </c>
      <c r="N94" s="263" t="s">
        <v>46</v>
      </c>
      <c r="O94" s="85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8" t="s">
        <v>166</v>
      </c>
      <c r="AT94" s="218" t="s">
        <v>231</v>
      </c>
      <c r="AU94" s="218" t="s">
        <v>83</v>
      </c>
      <c r="AY94" s="18" t="s">
        <v>128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8" t="s">
        <v>83</v>
      </c>
      <c r="BK94" s="219">
        <f>ROUND(I94*H94,2)</f>
        <v>0</v>
      </c>
      <c r="BL94" s="18" t="s">
        <v>134</v>
      </c>
      <c r="BM94" s="218" t="s">
        <v>215</v>
      </c>
    </row>
    <row r="95" s="2" customFormat="1" ht="14.4" customHeight="1">
      <c r="A95" s="39"/>
      <c r="B95" s="40"/>
      <c r="C95" s="253" t="s">
        <v>166</v>
      </c>
      <c r="D95" s="253" t="s">
        <v>231</v>
      </c>
      <c r="E95" s="254" t="s">
        <v>728</v>
      </c>
      <c r="F95" s="255" t="s">
        <v>729</v>
      </c>
      <c r="G95" s="256" t="s">
        <v>347</v>
      </c>
      <c r="H95" s="257">
        <v>260</v>
      </c>
      <c r="I95" s="258"/>
      <c r="J95" s="259">
        <f>ROUND(I95*H95,2)</f>
        <v>0</v>
      </c>
      <c r="K95" s="260"/>
      <c r="L95" s="261"/>
      <c r="M95" s="262" t="s">
        <v>19</v>
      </c>
      <c r="N95" s="263" t="s">
        <v>46</v>
      </c>
      <c r="O95" s="85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8" t="s">
        <v>166</v>
      </c>
      <c r="AT95" s="218" t="s">
        <v>231</v>
      </c>
      <c r="AU95" s="218" t="s">
        <v>83</v>
      </c>
      <c r="AY95" s="18" t="s">
        <v>128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8" t="s">
        <v>83</v>
      </c>
      <c r="BK95" s="219">
        <f>ROUND(I95*H95,2)</f>
        <v>0</v>
      </c>
      <c r="BL95" s="18" t="s">
        <v>134</v>
      </c>
      <c r="BM95" s="218" t="s">
        <v>224</v>
      </c>
    </row>
    <row r="96" s="2" customFormat="1" ht="14.4" customHeight="1">
      <c r="A96" s="39"/>
      <c r="B96" s="40"/>
      <c r="C96" s="253" t="s">
        <v>174</v>
      </c>
      <c r="D96" s="253" t="s">
        <v>231</v>
      </c>
      <c r="E96" s="254" t="s">
        <v>730</v>
      </c>
      <c r="F96" s="255" t="s">
        <v>731</v>
      </c>
      <c r="G96" s="256" t="s">
        <v>347</v>
      </c>
      <c r="H96" s="257">
        <v>110</v>
      </c>
      <c r="I96" s="258"/>
      <c r="J96" s="259">
        <f>ROUND(I96*H96,2)</f>
        <v>0</v>
      </c>
      <c r="K96" s="260"/>
      <c r="L96" s="261"/>
      <c r="M96" s="262" t="s">
        <v>19</v>
      </c>
      <c r="N96" s="263" t="s">
        <v>46</v>
      </c>
      <c r="O96" s="85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8" t="s">
        <v>166</v>
      </c>
      <c r="AT96" s="218" t="s">
        <v>231</v>
      </c>
      <c r="AU96" s="218" t="s">
        <v>83</v>
      </c>
      <c r="AY96" s="18" t="s">
        <v>128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8" t="s">
        <v>83</v>
      </c>
      <c r="BK96" s="219">
        <f>ROUND(I96*H96,2)</f>
        <v>0</v>
      </c>
      <c r="BL96" s="18" t="s">
        <v>134</v>
      </c>
      <c r="BM96" s="218" t="s">
        <v>236</v>
      </c>
    </row>
    <row r="97" s="2" customFormat="1" ht="14.4" customHeight="1">
      <c r="A97" s="39"/>
      <c r="B97" s="40"/>
      <c r="C97" s="253" t="s">
        <v>193</v>
      </c>
      <c r="D97" s="253" t="s">
        <v>231</v>
      </c>
      <c r="E97" s="254" t="s">
        <v>732</v>
      </c>
      <c r="F97" s="255" t="s">
        <v>733</v>
      </c>
      <c r="G97" s="256" t="s">
        <v>715</v>
      </c>
      <c r="H97" s="257">
        <v>26</v>
      </c>
      <c r="I97" s="258"/>
      <c r="J97" s="259">
        <f>ROUND(I97*H97,2)</f>
        <v>0</v>
      </c>
      <c r="K97" s="260"/>
      <c r="L97" s="261"/>
      <c r="M97" s="262" t="s">
        <v>19</v>
      </c>
      <c r="N97" s="263" t="s">
        <v>46</v>
      </c>
      <c r="O97" s="85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8" t="s">
        <v>166</v>
      </c>
      <c r="AT97" s="218" t="s">
        <v>231</v>
      </c>
      <c r="AU97" s="218" t="s">
        <v>83</v>
      </c>
      <c r="AY97" s="18" t="s">
        <v>128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8" t="s">
        <v>83</v>
      </c>
      <c r="BK97" s="219">
        <f>ROUND(I97*H97,2)</f>
        <v>0</v>
      </c>
      <c r="BL97" s="18" t="s">
        <v>134</v>
      </c>
      <c r="BM97" s="218" t="s">
        <v>244</v>
      </c>
    </row>
    <row r="98" s="2" customFormat="1" ht="14.4" customHeight="1">
      <c r="A98" s="39"/>
      <c r="B98" s="40"/>
      <c r="C98" s="253" t="s">
        <v>201</v>
      </c>
      <c r="D98" s="253" t="s">
        <v>231</v>
      </c>
      <c r="E98" s="254" t="s">
        <v>734</v>
      </c>
      <c r="F98" s="255" t="s">
        <v>735</v>
      </c>
      <c r="G98" s="256" t="s">
        <v>715</v>
      </c>
      <c r="H98" s="257">
        <v>16</v>
      </c>
      <c r="I98" s="258"/>
      <c r="J98" s="259">
        <f>ROUND(I98*H98,2)</f>
        <v>0</v>
      </c>
      <c r="K98" s="260"/>
      <c r="L98" s="261"/>
      <c r="M98" s="262" t="s">
        <v>19</v>
      </c>
      <c r="N98" s="263" t="s">
        <v>46</v>
      </c>
      <c r="O98" s="85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8" t="s">
        <v>166</v>
      </c>
      <c r="AT98" s="218" t="s">
        <v>231</v>
      </c>
      <c r="AU98" s="218" t="s">
        <v>83</v>
      </c>
      <c r="AY98" s="18" t="s">
        <v>128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8" t="s">
        <v>83</v>
      </c>
      <c r="BK98" s="219">
        <f>ROUND(I98*H98,2)</f>
        <v>0</v>
      </c>
      <c r="BL98" s="18" t="s">
        <v>134</v>
      </c>
      <c r="BM98" s="218" t="s">
        <v>253</v>
      </c>
    </row>
    <row r="99" s="2" customFormat="1" ht="14.4" customHeight="1">
      <c r="A99" s="39"/>
      <c r="B99" s="40"/>
      <c r="C99" s="253" t="s">
        <v>205</v>
      </c>
      <c r="D99" s="253" t="s">
        <v>231</v>
      </c>
      <c r="E99" s="254" t="s">
        <v>736</v>
      </c>
      <c r="F99" s="255" t="s">
        <v>737</v>
      </c>
      <c r="G99" s="256" t="s">
        <v>715</v>
      </c>
      <c r="H99" s="257">
        <v>13</v>
      </c>
      <c r="I99" s="258"/>
      <c r="J99" s="259">
        <f>ROUND(I99*H99,2)</f>
        <v>0</v>
      </c>
      <c r="K99" s="260"/>
      <c r="L99" s="261"/>
      <c r="M99" s="262" t="s">
        <v>19</v>
      </c>
      <c r="N99" s="263" t="s">
        <v>46</v>
      </c>
      <c r="O99" s="85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8" t="s">
        <v>166</v>
      </c>
      <c r="AT99" s="218" t="s">
        <v>231</v>
      </c>
      <c r="AU99" s="218" t="s">
        <v>83</v>
      </c>
      <c r="AY99" s="18" t="s">
        <v>128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8" t="s">
        <v>83</v>
      </c>
      <c r="BK99" s="219">
        <f>ROUND(I99*H99,2)</f>
        <v>0</v>
      </c>
      <c r="BL99" s="18" t="s">
        <v>134</v>
      </c>
      <c r="BM99" s="218" t="s">
        <v>268</v>
      </c>
    </row>
    <row r="100" s="2" customFormat="1" ht="14.4" customHeight="1">
      <c r="A100" s="39"/>
      <c r="B100" s="40"/>
      <c r="C100" s="253" t="s">
        <v>209</v>
      </c>
      <c r="D100" s="253" t="s">
        <v>231</v>
      </c>
      <c r="E100" s="254" t="s">
        <v>738</v>
      </c>
      <c r="F100" s="255" t="s">
        <v>739</v>
      </c>
      <c r="G100" s="256" t="s">
        <v>250</v>
      </c>
      <c r="H100" s="257">
        <v>225</v>
      </c>
      <c r="I100" s="258"/>
      <c r="J100" s="259">
        <f>ROUND(I100*H100,2)</f>
        <v>0</v>
      </c>
      <c r="K100" s="260"/>
      <c r="L100" s="261"/>
      <c r="M100" s="262" t="s">
        <v>19</v>
      </c>
      <c r="N100" s="263" t="s">
        <v>46</v>
      </c>
      <c r="O100" s="85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8" t="s">
        <v>166</v>
      </c>
      <c r="AT100" s="218" t="s">
        <v>231</v>
      </c>
      <c r="AU100" s="218" t="s">
        <v>83</v>
      </c>
      <c r="AY100" s="18" t="s">
        <v>128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8" t="s">
        <v>83</v>
      </c>
      <c r="BK100" s="219">
        <f>ROUND(I100*H100,2)</f>
        <v>0</v>
      </c>
      <c r="BL100" s="18" t="s">
        <v>134</v>
      </c>
      <c r="BM100" s="218" t="s">
        <v>279</v>
      </c>
    </row>
    <row r="101" s="2" customFormat="1" ht="14.4" customHeight="1">
      <c r="A101" s="39"/>
      <c r="B101" s="40"/>
      <c r="C101" s="253" t="s">
        <v>215</v>
      </c>
      <c r="D101" s="253" t="s">
        <v>231</v>
      </c>
      <c r="E101" s="254" t="s">
        <v>740</v>
      </c>
      <c r="F101" s="255" t="s">
        <v>741</v>
      </c>
      <c r="G101" s="256" t="s">
        <v>250</v>
      </c>
      <c r="H101" s="257">
        <v>15</v>
      </c>
      <c r="I101" s="258"/>
      <c r="J101" s="259">
        <f>ROUND(I101*H101,2)</f>
        <v>0</v>
      </c>
      <c r="K101" s="260"/>
      <c r="L101" s="261"/>
      <c r="M101" s="262" t="s">
        <v>19</v>
      </c>
      <c r="N101" s="263" t="s">
        <v>46</v>
      </c>
      <c r="O101" s="85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8" t="s">
        <v>166</v>
      </c>
      <c r="AT101" s="218" t="s">
        <v>231</v>
      </c>
      <c r="AU101" s="218" t="s">
        <v>83</v>
      </c>
      <c r="AY101" s="18" t="s">
        <v>128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8" t="s">
        <v>83</v>
      </c>
      <c r="BK101" s="219">
        <f>ROUND(I101*H101,2)</f>
        <v>0</v>
      </c>
      <c r="BL101" s="18" t="s">
        <v>134</v>
      </c>
      <c r="BM101" s="218" t="s">
        <v>287</v>
      </c>
    </row>
    <row r="102" s="2" customFormat="1" ht="14.4" customHeight="1">
      <c r="A102" s="39"/>
      <c r="B102" s="40"/>
      <c r="C102" s="253" t="s">
        <v>8</v>
      </c>
      <c r="D102" s="253" t="s">
        <v>231</v>
      </c>
      <c r="E102" s="254" t="s">
        <v>742</v>
      </c>
      <c r="F102" s="255" t="s">
        <v>743</v>
      </c>
      <c r="G102" s="256" t="s">
        <v>347</v>
      </c>
      <c r="H102" s="257">
        <v>250</v>
      </c>
      <c r="I102" s="258"/>
      <c r="J102" s="259">
        <f>ROUND(I102*H102,2)</f>
        <v>0</v>
      </c>
      <c r="K102" s="260"/>
      <c r="L102" s="261"/>
      <c r="M102" s="262" t="s">
        <v>19</v>
      </c>
      <c r="N102" s="263" t="s">
        <v>46</v>
      </c>
      <c r="O102" s="85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8" t="s">
        <v>166</v>
      </c>
      <c r="AT102" s="218" t="s">
        <v>231</v>
      </c>
      <c r="AU102" s="218" t="s">
        <v>83</v>
      </c>
      <c r="AY102" s="18" t="s">
        <v>128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8" t="s">
        <v>83</v>
      </c>
      <c r="BK102" s="219">
        <f>ROUND(I102*H102,2)</f>
        <v>0</v>
      </c>
      <c r="BL102" s="18" t="s">
        <v>134</v>
      </c>
      <c r="BM102" s="218" t="s">
        <v>295</v>
      </c>
    </row>
    <row r="103" s="2" customFormat="1" ht="24.15" customHeight="1">
      <c r="A103" s="39"/>
      <c r="B103" s="40"/>
      <c r="C103" s="253" t="s">
        <v>224</v>
      </c>
      <c r="D103" s="253" t="s">
        <v>231</v>
      </c>
      <c r="E103" s="254" t="s">
        <v>744</v>
      </c>
      <c r="F103" s="255" t="s">
        <v>745</v>
      </c>
      <c r="G103" s="256" t="s">
        <v>347</v>
      </c>
      <c r="H103" s="257">
        <v>60</v>
      </c>
      <c r="I103" s="258"/>
      <c r="J103" s="259">
        <f>ROUND(I103*H103,2)</f>
        <v>0</v>
      </c>
      <c r="K103" s="260"/>
      <c r="L103" s="261"/>
      <c r="M103" s="262" t="s">
        <v>19</v>
      </c>
      <c r="N103" s="263" t="s">
        <v>46</v>
      </c>
      <c r="O103" s="85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8" t="s">
        <v>166</v>
      </c>
      <c r="AT103" s="218" t="s">
        <v>231</v>
      </c>
      <c r="AU103" s="218" t="s">
        <v>83</v>
      </c>
      <c r="AY103" s="18" t="s">
        <v>128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8" t="s">
        <v>83</v>
      </c>
      <c r="BK103" s="219">
        <f>ROUND(I103*H103,2)</f>
        <v>0</v>
      </c>
      <c r="BL103" s="18" t="s">
        <v>134</v>
      </c>
      <c r="BM103" s="218" t="s">
        <v>305</v>
      </c>
    </row>
    <row r="104" s="2" customFormat="1" ht="14.4" customHeight="1">
      <c r="A104" s="39"/>
      <c r="B104" s="40"/>
      <c r="C104" s="253" t="s">
        <v>230</v>
      </c>
      <c r="D104" s="253" t="s">
        <v>231</v>
      </c>
      <c r="E104" s="254" t="s">
        <v>746</v>
      </c>
      <c r="F104" s="255" t="s">
        <v>747</v>
      </c>
      <c r="G104" s="256" t="s">
        <v>347</v>
      </c>
      <c r="H104" s="257">
        <v>220</v>
      </c>
      <c r="I104" s="258"/>
      <c r="J104" s="259">
        <f>ROUND(I104*H104,2)</f>
        <v>0</v>
      </c>
      <c r="K104" s="260"/>
      <c r="L104" s="261"/>
      <c r="M104" s="262" t="s">
        <v>19</v>
      </c>
      <c r="N104" s="263" t="s">
        <v>46</v>
      </c>
      <c r="O104" s="85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8" t="s">
        <v>166</v>
      </c>
      <c r="AT104" s="218" t="s">
        <v>231</v>
      </c>
      <c r="AU104" s="218" t="s">
        <v>83</v>
      </c>
      <c r="AY104" s="18" t="s">
        <v>128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8" t="s">
        <v>83</v>
      </c>
      <c r="BK104" s="219">
        <f>ROUND(I104*H104,2)</f>
        <v>0</v>
      </c>
      <c r="BL104" s="18" t="s">
        <v>134</v>
      </c>
      <c r="BM104" s="218" t="s">
        <v>313</v>
      </c>
    </row>
    <row r="105" s="2" customFormat="1" ht="14.4" customHeight="1">
      <c r="A105" s="39"/>
      <c r="B105" s="40"/>
      <c r="C105" s="253" t="s">
        <v>236</v>
      </c>
      <c r="D105" s="253" t="s">
        <v>231</v>
      </c>
      <c r="E105" s="254" t="s">
        <v>748</v>
      </c>
      <c r="F105" s="255" t="s">
        <v>749</v>
      </c>
      <c r="G105" s="256" t="s">
        <v>750</v>
      </c>
      <c r="H105" s="269"/>
      <c r="I105" s="258"/>
      <c r="J105" s="259">
        <f>ROUND(I105*H105,2)</f>
        <v>0</v>
      </c>
      <c r="K105" s="260"/>
      <c r="L105" s="261"/>
      <c r="M105" s="262" t="s">
        <v>19</v>
      </c>
      <c r="N105" s="263" t="s">
        <v>46</v>
      </c>
      <c r="O105" s="85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8" t="s">
        <v>166</v>
      </c>
      <c r="AT105" s="218" t="s">
        <v>231</v>
      </c>
      <c r="AU105" s="218" t="s">
        <v>83</v>
      </c>
      <c r="AY105" s="18" t="s">
        <v>128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8" t="s">
        <v>83</v>
      </c>
      <c r="BK105" s="219">
        <f>ROUND(I105*H105,2)</f>
        <v>0</v>
      </c>
      <c r="BL105" s="18" t="s">
        <v>134</v>
      </c>
      <c r="BM105" s="218" t="s">
        <v>323</v>
      </c>
    </row>
    <row r="106" s="12" customFormat="1" ht="25.92" customHeight="1">
      <c r="A106" s="12"/>
      <c r="B106" s="190"/>
      <c r="C106" s="191"/>
      <c r="D106" s="192" t="s">
        <v>74</v>
      </c>
      <c r="E106" s="193" t="s">
        <v>751</v>
      </c>
      <c r="F106" s="193" t="s">
        <v>752</v>
      </c>
      <c r="G106" s="191"/>
      <c r="H106" s="191"/>
      <c r="I106" s="194"/>
      <c r="J106" s="195">
        <f>BK106</f>
        <v>0</v>
      </c>
      <c r="K106" s="191"/>
      <c r="L106" s="196"/>
      <c r="M106" s="197"/>
      <c r="N106" s="198"/>
      <c r="O106" s="198"/>
      <c r="P106" s="199">
        <f>SUM(P107:P124)</f>
        <v>0</v>
      </c>
      <c r="Q106" s="198"/>
      <c r="R106" s="199">
        <f>SUM(R107:R124)</f>
        <v>0</v>
      </c>
      <c r="S106" s="198"/>
      <c r="T106" s="200">
        <f>SUM(T107:T124)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83</v>
      </c>
      <c r="AT106" s="202" t="s">
        <v>74</v>
      </c>
      <c r="AU106" s="202" t="s">
        <v>75</v>
      </c>
      <c r="AY106" s="201" t="s">
        <v>128</v>
      </c>
      <c r="BK106" s="203">
        <f>SUM(BK107:BK124)</f>
        <v>0</v>
      </c>
    </row>
    <row r="107" s="2" customFormat="1" ht="14.4" customHeight="1">
      <c r="A107" s="39"/>
      <c r="B107" s="40"/>
      <c r="C107" s="206" t="s">
        <v>240</v>
      </c>
      <c r="D107" s="206" t="s">
        <v>130</v>
      </c>
      <c r="E107" s="207" t="s">
        <v>753</v>
      </c>
      <c r="F107" s="208" t="s">
        <v>754</v>
      </c>
      <c r="G107" s="209" t="s">
        <v>755</v>
      </c>
      <c r="H107" s="210">
        <v>4</v>
      </c>
      <c r="I107" s="211"/>
      <c r="J107" s="212">
        <f>ROUND(I107*H107,2)</f>
        <v>0</v>
      </c>
      <c r="K107" s="213"/>
      <c r="L107" s="45"/>
      <c r="M107" s="214" t="s">
        <v>19</v>
      </c>
      <c r="N107" s="215" t="s">
        <v>46</v>
      </c>
      <c r="O107" s="85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8" t="s">
        <v>134</v>
      </c>
      <c r="AT107" s="218" t="s">
        <v>130</v>
      </c>
      <c r="AU107" s="218" t="s">
        <v>83</v>
      </c>
      <c r="AY107" s="18" t="s">
        <v>128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8" t="s">
        <v>83</v>
      </c>
      <c r="BK107" s="219">
        <f>ROUND(I107*H107,2)</f>
        <v>0</v>
      </c>
      <c r="BL107" s="18" t="s">
        <v>134</v>
      </c>
      <c r="BM107" s="218" t="s">
        <v>333</v>
      </c>
    </row>
    <row r="108" s="2" customFormat="1" ht="14.4" customHeight="1">
      <c r="A108" s="39"/>
      <c r="B108" s="40"/>
      <c r="C108" s="206" t="s">
        <v>244</v>
      </c>
      <c r="D108" s="206" t="s">
        <v>130</v>
      </c>
      <c r="E108" s="207" t="s">
        <v>756</v>
      </c>
      <c r="F108" s="208" t="s">
        <v>757</v>
      </c>
      <c r="G108" s="209" t="s">
        <v>347</v>
      </c>
      <c r="H108" s="210">
        <v>220</v>
      </c>
      <c r="I108" s="211"/>
      <c r="J108" s="212">
        <f>ROUND(I108*H108,2)</f>
        <v>0</v>
      </c>
      <c r="K108" s="213"/>
      <c r="L108" s="45"/>
      <c r="M108" s="214" t="s">
        <v>19</v>
      </c>
      <c r="N108" s="215" t="s">
        <v>46</v>
      </c>
      <c r="O108" s="85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8" t="s">
        <v>134</v>
      </c>
      <c r="AT108" s="218" t="s">
        <v>130</v>
      </c>
      <c r="AU108" s="218" t="s">
        <v>83</v>
      </c>
      <c r="AY108" s="18" t="s">
        <v>128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8" t="s">
        <v>83</v>
      </c>
      <c r="BK108" s="219">
        <f>ROUND(I108*H108,2)</f>
        <v>0</v>
      </c>
      <c r="BL108" s="18" t="s">
        <v>134</v>
      </c>
      <c r="BM108" s="218" t="s">
        <v>341</v>
      </c>
    </row>
    <row r="109" s="2" customFormat="1" ht="14.4" customHeight="1">
      <c r="A109" s="39"/>
      <c r="B109" s="40"/>
      <c r="C109" s="206" t="s">
        <v>7</v>
      </c>
      <c r="D109" s="206" t="s">
        <v>130</v>
      </c>
      <c r="E109" s="207" t="s">
        <v>758</v>
      </c>
      <c r="F109" s="208" t="s">
        <v>759</v>
      </c>
      <c r="G109" s="209" t="s">
        <v>715</v>
      </c>
      <c r="H109" s="210">
        <v>13</v>
      </c>
      <c r="I109" s="211"/>
      <c r="J109" s="212">
        <f>ROUND(I109*H109,2)</f>
        <v>0</v>
      </c>
      <c r="K109" s="213"/>
      <c r="L109" s="45"/>
      <c r="M109" s="214" t="s">
        <v>19</v>
      </c>
      <c r="N109" s="215" t="s">
        <v>46</v>
      </c>
      <c r="O109" s="85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8" t="s">
        <v>134</v>
      </c>
      <c r="AT109" s="218" t="s">
        <v>130</v>
      </c>
      <c r="AU109" s="218" t="s">
        <v>83</v>
      </c>
      <c r="AY109" s="18" t="s">
        <v>128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8" t="s">
        <v>83</v>
      </c>
      <c r="BK109" s="219">
        <f>ROUND(I109*H109,2)</f>
        <v>0</v>
      </c>
      <c r="BL109" s="18" t="s">
        <v>134</v>
      </c>
      <c r="BM109" s="218" t="s">
        <v>353</v>
      </c>
    </row>
    <row r="110" s="2" customFormat="1" ht="14.4" customHeight="1">
      <c r="A110" s="39"/>
      <c r="B110" s="40"/>
      <c r="C110" s="206" t="s">
        <v>253</v>
      </c>
      <c r="D110" s="206" t="s">
        <v>130</v>
      </c>
      <c r="E110" s="207" t="s">
        <v>760</v>
      </c>
      <c r="F110" s="208" t="s">
        <v>761</v>
      </c>
      <c r="G110" s="209" t="s">
        <v>177</v>
      </c>
      <c r="H110" s="210">
        <v>13</v>
      </c>
      <c r="I110" s="211"/>
      <c r="J110" s="212">
        <f>ROUND(I110*H110,2)</f>
        <v>0</v>
      </c>
      <c r="K110" s="213"/>
      <c r="L110" s="45"/>
      <c r="M110" s="214" t="s">
        <v>19</v>
      </c>
      <c r="N110" s="215" t="s">
        <v>46</v>
      </c>
      <c r="O110" s="85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8" t="s">
        <v>134</v>
      </c>
      <c r="AT110" s="218" t="s">
        <v>130</v>
      </c>
      <c r="AU110" s="218" t="s">
        <v>83</v>
      </c>
      <c r="AY110" s="18" t="s">
        <v>128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8" t="s">
        <v>83</v>
      </c>
      <c r="BK110" s="219">
        <f>ROUND(I110*H110,2)</f>
        <v>0</v>
      </c>
      <c r="BL110" s="18" t="s">
        <v>134</v>
      </c>
      <c r="BM110" s="218" t="s">
        <v>364</v>
      </c>
    </row>
    <row r="111" s="2" customFormat="1" ht="14.4" customHeight="1">
      <c r="A111" s="39"/>
      <c r="B111" s="40"/>
      <c r="C111" s="206" t="s">
        <v>259</v>
      </c>
      <c r="D111" s="206" t="s">
        <v>130</v>
      </c>
      <c r="E111" s="207" t="s">
        <v>762</v>
      </c>
      <c r="F111" s="208" t="s">
        <v>763</v>
      </c>
      <c r="G111" s="209" t="s">
        <v>347</v>
      </c>
      <c r="H111" s="210">
        <v>220</v>
      </c>
      <c r="I111" s="211"/>
      <c r="J111" s="212">
        <f>ROUND(I111*H111,2)</f>
        <v>0</v>
      </c>
      <c r="K111" s="213"/>
      <c r="L111" s="45"/>
      <c r="M111" s="214" t="s">
        <v>19</v>
      </c>
      <c r="N111" s="215" t="s">
        <v>46</v>
      </c>
      <c r="O111" s="85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8" t="s">
        <v>134</v>
      </c>
      <c r="AT111" s="218" t="s">
        <v>130</v>
      </c>
      <c r="AU111" s="218" t="s">
        <v>83</v>
      </c>
      <c r="AY111" s="18" t="s">
        <v>128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8" t="s">
        <v>83</v>
      </c>
      <c r="BK111" s="219">
        <f>ROUND(I111*H111,2)</f>
        <v>0</v>
      </c>
      <c r="BL111" s="18" t="s">
        <v>134</v>
      </c>
      <c r="BM111" s="218" t="s">
        <v>372</v>
      </c>
    </row>
    <row r="112" s="2" customFormat="1" ht="14.4" customHeight="1">
      <c r="A112" s="39"/>
      <c r="B112" s="40"/>
      <c r="C112" s="206" t="s">
        <v>268</v>
      </c>
      <c r="D112" s="206" t="s">
        <v>130</v>
      </c>
      <c r="E112" s="207" t="s">
        <v>764</v>
      </c>
      <c r="F112" s="208" t="s">
        <v>765</v>
      </c>
      <c r="G112" s="209" t="s">
        <v>715</v>
      </c>
      <c r="H112" s="210">
        <v>13</v>
      </c>
      <c r="I112" s="211"/>
      <c r="J112" s="212">
        <f>ROUND(I112*H112,2)</f>
        <v>0</v>
      </c>
      <c r="K112" s="213"/>
      <c r="L112" s="45"/>
      <c r="M112" s="214" t="s">
        <v>19</v>
      </c>
      <c r="N112" s="215" t="s">
        <v>46</v>
      </c>
      <c r="O112" s="85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8" t="s">
        <v>134</v>
      </c>
      <c r="AT112" s="218" t="s">
        <v>130</v>
      </c>
      <c r="AU112" s="218" t="s">
        <v>83</v>
      </c>
      <c r="AY112" s="18" t="s">
        <v>128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8" t="s">
        <v>83</v>
      </c>
      <c r="BK112" s="219">
        <f>ROUND(I112*H112,2)</f>
        <v>0</v>
      </c>
      <c r="BL112" s="18" t="s">
        <v>134</v>
      </c>
      <c r="BM112" s="218" t="s">
        <v>380</v>
      </c>
    </row>
    <row r="113" s="2" customFormat="1" ht="14.4" customHeight="1">
      <c r="A113" s="39"/>
      <c r="B113" s="40"/>
      <c r="C113" s="206" t="s">
        <v>273</v>
      </c>
      <c r="D113" s="206" t="s">
        <v>130</v>
      </c>
      <c r="E113" s="207" t="s">
        <v>766</v>
      </c>
      <c r="F113" s="208" t="s">
        <v>767</v>
      </c>
      <c r="G113" s="209" t="s">
        <v>755</v>
      </c>
      <c r="H113" s="210">
        <v>13</v>
      </c>
      <c r="I113" s="211"/>
      <c r="J113" s="212">
        <f>ROUND(I113*H113,2)</f>
        <v>0</v>
      </c>
      <c r="K113" s="213"/>
      <c r="L113" s="45"/>
      <c r="M113" s="214" t="s">
        <v>19</v>
      </c>
      <c r="N113" s="215" t="s">
        <v>46</v>
      </c>
      <c r="O113" s="85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8" t="s">
        <v>134</v>
      </c>
      <c r="AT113" s="218" t="s">
        <v>130</v>
      </c>
      <c r="AU113" s="218" t="s">
        <v>83</v>
      </c>
      <c r="AY113" s="18" t="s">
        <v>128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8" t="s">
        <v>83</v>
      </c>
      <c r="BK113" s="219">
        <f>ROUND(I113*H113,2)</f>
        <v>0</v>
      </c>
      <c r="BL113" s="18" t="s">
        <v>134</v>
      </c>
      <c r="BM113" s="218" t="s">
        <v>389</v>
      </c>
    </row>
    <row r="114" s="2" customFormat="1" ht="14.4" customHeight="1">
      <c r="A114" s="39"/>
      <c r="B114" s="40"/>
      <c r="C114" s="206" t="s">
        <v>279</v>
      </c>
      <c r="D114" s="206" t="s">
        <v>130</v>
      </c>
      <c r="E114" s="207" t="s">
        <v>768</v>
      </c>
      <c r="F114" s="208" t="s">
        <v>769</v>
      </c>
      <c r="G114" s="209" t="s">
        <v>715</v>
      </c>
      <c r="H114" s="210">
        <v>13</v>
      </c>
      <c r="I114" s="211"/>
      <c r="J114" s="212">
        <f>ROUND(I114*H114,2)</f>
        <v>0</v>
      </c>
      <c r="K114" s="213"/>
      <c r="L114" s="45"/>
      <c r="M114" s="214" t="s">
        <v>19</v>
      </c>
      <c r="N114" s="215" t="s">
        <v>46</v>
      </c>
      <c r="O114" s="85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8" t="s">
        <v>134</v>
      </c>
      <c r="AT114" s="218" t="s">
        <v>130</v>
      </c>
      <c r="AU114" s="218" t="s">
        <v>83</v>
      </c>
      <c r="AY114" s="18" t="s">
        <v>128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8" t="s">
        <v>83</v>
      </c>
      <c r="BK114" s="219">
        <f>ROUND(I114*H114,2)</f>
        <v>0</v>
      </c>
      <c r="BL114" s="18" t="s">
        <v>134</v>
      </c>
      <c r="BM114" s="218" t="s">
        <v>399</v>
      </c>
    </row>
    <row r="115" s="2" customFormat="1" ht="14.4" customHeight="1">
      <c r="A115" s="39"/>
      <c r="B115" s="40"/>
      <c r="C115" s="206" t="s">
        <v>283</v>
      </c>
      <c r="D115" s="206" t="s">
        <v>130</v>
      </c>
      <c r="E115" s="207" t="s">
        <v>770</v>
      </c>
      <c r="F115" s="208" t="s">
        <v>771</v>
      </c>
      <c r="G115" s="209" t="s">
        <v>715</v>
      </c>
      <c r="H115" s="210">
        <v>13</v>
      </c>
      <c r="I115" s="211"/>
      <c r="J115" s="212">
        <f>ROUND(I115*H115,2)</f>
        <v>0</v>
      </c>
      <c r="K115" s="213"/>
      <c r="L115" s="45"/>
      <c r="M115" s="214" t="s">
        <v>19</v>
      </c>
      <c r="N115" s="215" t="s">
        <v>46</v>
      </c>
      <c r="O115" s="85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8" t="s">
        <v>134</v>
      </c>
      <c r="AT115" s="218" t="s">
        <v>130</v>
      </c>
      <c r="AU115" s="218" t="s">
        <v>83</v>
      </c>
      <c r="AY115" s="18" t="s">
        <v>128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8" t="s">
        <v>83</v>
      </c>
      <c r="BK115" s="219">
        <f>ROUND(I115*H115,2)</f>
        <v>0</v>
      </c>
      <c r="BL115" s="18" t="s">
        <v>134</v>
      </c>
      <c r="BM115" s="218" t="s">
        <v>407</v>
      </c>
    </row>
    <row r="116" s="2" customFormat="1" ht="24.15" customHeight="1">
      <c r="A116" s="39"/>
      <c r="B116" s="40"/>
      <c r="C116" s="206" t="s">
        <v>287</v>
      </c>
      <c r="D116" s="206" t="s">
        <v>130</v>
      </c>
      <c r="E116" s="207" t="s">
        <v>772</v>
      </c>
      <c r="F116" s="208" t="s">
        <v>773</v>
      </c>
      <c r="G116" s="209" t="s">
        <v>347</v>
      </c>
      <c r="H116" s="210">
        <v>260</v>
      </c>
      <c r="I116" s="211"/>
      <c r="J116" s="212">
        <f>ROUND(I116*H116,2)</f>
        <v>0</v>
      </c>
      <c r="K116" s="213"/>
      <c r="L116" s="45"/>
      <c r="M116" s="214" t="s">
        <v>19</v>
      </c>
      <c r="N116" s="215" t="s">
        <v>46</v>
      </c>
      <c r="O116" s="85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8" t="s">
        <v>134</v>
      </c>
      <c r="AT116" s="218" t="s">
        <v>130</v>
      </c>
      <c r="AU116" s="218" t="s">
        <v>83</v>
      </c>
      <c r="AY116" s="18" t="s">
        <v>128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8" t="s">
        <v>83</v>
      </c>
      <c r="BK116" s="219">
        <f>ROUND(I116*H116,2)</f>
        <v>0</v>
      </c>
      <c r="BL116" s="18" t="s">
        <v>134</v>
      </c>
      <c r="BM116" s="218" t="s">
        <v>415</v>
      </c>
    </row>
    <row r="117" s="2" customFormat="1" ht="14.4" customHeight="1">
      <c r="A117" s="39"/>
      <c r="B117" s="40"/>
      <c r="C117" s="206" t="s">
        <v>291</v>
      </c>
      <c r="D117" s="206" t="s">
        <v>130</v>
      </c>
      <c r="E117" s="207" t="s">
        <v>774</v>
      </c>
      <c r="F117" s="208" t="s">
        <v>775</v>
      </c>
      <c r="G117" s="209" t="s">
        <v>347</v>
      </c>
      <c r="H117" s="210">
        <v>250</v>
      </c>
      <c r="I117" s="211"/>
      <c r="J117" s="212">
        <f>ROUND(I117*H117,2)</f>
        <v>0</v>
      </c>
      <c r="K117" s="213"/>
      <c r="L117" s="45"/>
      <c r="M117" s="214" t="s">
        <v>19</v>
      </c>
      <c r="N117" s="215" t="s">
        <v>46</v>
      </c>
      <c r="O117" s="85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8" t="s">
        <v>134</v>
      </c>
      <c r="AT117" s="218" t="s">
        <v>130</v>
      </c>
      <c r="AU117" s="218" t="s">
        <v>83</v>
      </c>
      <c r="AY117" s="18" t="s">
        <v>128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8" t="s">
        <v>83</v>
      </c>
      <c r="BK117" s="219">
        <f>ROUND(I117*H117,2)</f>
        <v>0</v>
      </c>
      <c r="BL117" s="18" t="s">
        <v>134</v>
      </c>
      <c r="BM117" s="218" t="s">
        <v>424</v>
      </c>
    </row>
    <row r="118" s="2" customFormat="1" ht="14.4" customHeight="1">
      <c r="A118" s="39"/>
      <c r="B118" s="40"/>
      <c r="C118" s="206" t="s">
        <v>295</v>
      </c>
      <c r="D118" s="206" t="s">
        <v>130</v>
      </c>
      <c r="E118" s="207" t="s">
        <v>776</v>
      </c>
      <c r="F118" s="208" t="s">
        <v>777</v>
      </c>
      <c r="G118" s="209" t="s">
        <v>347</v>
      </c>
      <c r="H118" s="210">
        <v>225</v>
      </c>
      <c r="I118" s="211"/>
      <c r="J118" s="212">
        <f>ROUND(I118*H118,2)</f>
        <v>0</v>
      </c>
      <c r="K118" s="213"/>
      <c r="L118" s="45"/>
      <c r="M118" s="214" t="s">
        <v>19</v>
      </c>
      <c r="N118" s="215" t="s">
        <v>46</v>
      </c>
      <c r="O118" s="85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8" t="s">
        <v>134</v>
      </c>
      <c r="AT118" s="218" t="s">
        <v>130</v>
      </c>
      <c r="AU118" s="218" t="s">
        <v>83</v>
      </c>
      <c r="AY118" s="18" t="s">
        <v>128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8" t="s">
        <v>83</v>
      </c>
      <c r="BK118" s="219">
        <f>ROUND(I118*H118,2)</f>
        <v>0</v>
      </c>
      <c r="BL118" s="18" t="s">
        <v>134</v>
      </c>
      <c r="BM118" s="218" t="s">
        <v>434</v>
      </c>
    </row>
    <row r="119" s="2" customFormat="1" ht="24.15" customHeight="1">
      <c r="A119" s="39"/>
      <c r="B119" s="40"/>
      <c r="C119" s="206" t="s">
        <v>301</v>
      </c>
      <c r="D119" s="206" t="s">
        <v>130</v>
      </c>
      <c r="E119" s="207" t="s">
        <v>778</v>
      </c>
      <c r="F119" s="208" t="s">
        <v>779</v>
      </c>
      <c r="G119" s="209" t="s">
        <v>755</v>
      </c>
      <c r="H119" s="210">
        <v>13</v>
      </c>
      <c r="I119" s="211"/>
      <c r="J119" s="212">
        <f>ROUND(I119*H119,2)</f>
        <v>0</v>
      </c>
      <c r="K119" s="213"/>
      <c r="L119" s="45"/>
      <c r="M119" s="214" t="s">
        <v>19</v>
      </c>
      <c r="N119" s="215" t="s">
        <v>46</v>
      </c>
      <c r="O119" s="85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8" t="s">
        <v>134</v>
      </c>
      <c r="AT119" s="218" t="s">
        <v>130</v>
      </c>
      <c r="AU119" s="218" t="s">
        <v>83</v>
      </c>
      <c r="AY119" s="18" t="s">
        <v>128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8" t="s">
        <v>83</v>
      </c>
      <c r="BK119" s="219">
        <f>ROUND(I119*H119,2)</f>
        <v>0</v>
      </c>
      <c r="BL119" s="18" t="s">
        <v>134</v>
      </c>
      <c r="BM119" s="218" t="s">
        <v>443</v>
      </c>
    </row>
    <row r="120" s="2" customFormat="1" ht="14.4" customHeight="1">
      <c r="A120" s="39"/>
      <c r="B120" s="40"/>
      <c r="C120" s="206" t="s">
        <v>305</v>
      </c>
      <c r="D120" s="206" t="s">
        <v>130</v>
      </c>
      <c r="E120" s="207" t="s">
        <v>780</v>
      </c>
      <c r="F120" s="208" t="s">
        <v>781</v>
      </c>
      <c r="G120" s="209" t="s">
        <v>755</v>
      </c>
      <c r="H120" s="210">
        <v>13</v>
      </c>
      <c r="I120" s="211"/>
      <c r="J120" s="212">
        <f>ROUND(I120*H120,2)</f>
        <v>0</v>
      </c>
      <c r="K120" s="213"/>
      <c r="L120" s="45"/>
      <c r="M120" s="214" t="s">
        <v>19</v>
      </c>
      <c r="N120" s="215" t="s">
        <v>46</v>
      </c>
      <c r="O120" s="85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8" t="s">
        <v>134</v>
      </c>
      <c r="AT120" s="218" t="s">
        <v>130</v>
      </c>
      <c r="AU120" s="218" t="s">
        <v>83</v>
      </c>
      <c r="AY120" s="18" t="s">
        <v>128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8" t="s">
        <v>83</v>
      </c>
      <c r="BK120" s="219">
        <f>ROUND(I120*H120,2)</f>
        <v>0</v>
      </c>
      <c r="BL120" s="18" t="s">
        <v>134</v>
      </c>
      <c r="BM120" s="218" t="s">
        <v>450</v>
      </c>
    </row>
    <row r="121" s="2" customFormat="1" ht="14.4" customHeight="1">
      <c r="A121" s="39"/>
      <c r="B121" s="40"/>
      <c r="C121" s="206" t="s">
        <v>309</v>
      </c>
      <c r="D121" s="206" t="s">
        <v>130</v>
      </c>
      <c r="E121" s="207" t="s">
        <v>782</v>
      </c>
      <c r="F121" s="208" t="s">
        <v>783</v>
      </c>
      <c r="G121" s="209" t="s">
        <v>755</v>
      </c>
      <c r="H121" s="210">
        <v>7</v>
      </c>
      <c r="I121" s="211"/>
      <c r="J121" s="212">
        <f>ROUND(I121*H121,2)</f>
        <v>0</v>
      </c>
      <c r="K121" s="213"/>
      <c r="L121" s="45"/>
      <c r="M121" s="214" t="s">
        <v>19</v>
      </c>
      <c r="N121" s="215" t="s">
        <v>46</v>
      </c>
      <c r="O121" s="85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8" t="s">
        <v>134</v>
      </c>
      <c r="AT121" s="218" t="s">
        <v>130</v>
      </c>
      <c r="AU121" s="218" t="s">
        <v>83</v>
      </c>
      <c r="AY121" s="18" t="s">
        <v>128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8" t="s">
        <v>83</v>
      </c>
      <c r="BK121" s="219">
        <f>ROUND(I121*H121,2)</f>
        <v>0</v>
      </c>
      <c r="BL121" s="18" t="s">
        <v>134</v>
      </c>
      <c r="BM121" s="218" t="s">
        <v>460</v>
      </c>
    </row>
    <row r="122" s="2" customFormat="1" ht="14.4" customHeight="1">
      <c r="A122" s="39"/>
      <c r="B122" s="40"/>
      <c r="C122" s="206" t="s">
        <v>313</v>
      </c>
      <c r="D122" s="206" t="s">
        <v>130</v>
      </c>
      <c r="E122" s="207" t="s">
        <v>784</v>
      </c>
      <c r="F122" s="208" t="s">
        <v>785</v>
      </c>
      <c r="G122" s="209" t="s">
        <v>755</v>
      </c>
      <c r="H122" s="210">
        <v>16</v>
      </c>
      <c r="I122" s="211"/>
      <c r="J122" s="212">
        <f>ROUND(I122*H122,2)</f>
        <v>0</v>
      </c>
      <c r="K122" s="213"/>
      <c r="L122" s="45"/>
      <c r="M122" s="214" t="s">
        <v>19</v>
      </c>
      <c r="N122" s="215" t="s">
        <v>46</v>
      </c>
      <c r="O122" s="85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8" t="s">
        <v>134</v>
      </c>
      <c r="AT122" s="218" t="s">
        <v>130</v>
      </c>
      <c r="AU122" s="218" t="s">
        <v>83</v>
      </c>
      <c r="AY122" s="18" t="s">
        <v>128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8" t="s">
        <v>83</v>
      </c>
      <c r="BK122" s="219">
        <f>ROUND(I122*H122,2)</f>
        <v>0</v>
      </c>
      <c r="BL122" s="18" t="s">
        <v>134</v>
      </c>
      <c r="BM122" s="218" t="s">
        <v>470</v>
      </c>
    </row>
    <row r="123" s="2" customFormat="1" ht="14.4" customHeight="1">
      <c r="A123" s="39"/>
      <c r="B123" s="40"/>
      <c r="C123" s="206" t="s">
        <v>318</v>
      </c>
      <c r="D123" s="206" t="s">
        <v>130</v>
      </c>
      <c r="E123" s="207" t="s">
        <v>786</v>
      </c>
      <c r="F123" s="208" t="s">
        <v>787</v>
      </c>
      <c r="G123" s="209" t="s">
        <v>715</v>
      </c>
      <c r="H123" s="210">
        <v>13</v>
      </c>
      <c r="I123" s="211"/>
      <c r="J123" s="212">
        <f>ROUND(I123*H123,2)</f>
        <v>0</v>
      </c>
      <c r="K123" s="213"/>
      <c r="L123" s="45"/>
      <c r="M123" s="214" t="s">
        <v>19</v>
      </c>
      <c r="N123" s="215" t="s">
        <v>46</v>
      </c>
      <c r="O123" s="85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8" t="s">
        <v>134</v>
      </c>
      <c r="AT123" s="218" t="s">
        <v>130</v>
      </c>
      <c r="AU123" s="218" t="s">
        <v>83</v>
      </c>
      <c r="AY123" s="18" t="s">
        <v>128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8" t="s">
        <v>83</v>
      </c>
      <c r="BK123" s="219">
        <f>ROUND(I123*H123,2)</f>
        <v>0</v>
      </c>
      <c r="BL123" s="18" t="s">
        <v>134</v>
      </c>
      <c r="BM123" s="218" t="s">
        <v>483</v>
      </c>
    </row>
    <row r="124" s="2" customFormat="1" ht="14.4" customHeight="1">
      <c r="A124" s="39"/>
      <c r="B124" s="40"/>
      <c r="C124" s="206" t="s">
        <v>323</v>
      </c>
      <c r="D124" s="206" t="s">
        <v>130</v>
      </c>
      <c r="E124" s="207" t="s">
        <v>788</v>
      </c>
      <c r="F124" s="208" t="s">
        <v>789</v>
      </c>
      <c r="G124" s="209" t="s">
        <v>715</v>
      </c>
      <c r="H124" s="210">
        <v>13</v>
      </c>
      <c r="I124" s="211"/>
      <c r="J124" s="212">
        <f>ROUND(I124*H124,2)</f>
        <v>0</v>
      </c>
      <c r="K124" s="213"/>
      <c r="L124" s="45"/>
      <c r="M124" s="214" t="s">
        <v>19</v>
      </c>
      <c r="N124" s="215" t="s">
        <v>46</v>
      </c>
      <c r="O124" s="85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8" t="s">
        <v>134</v>
      </c>
      <c r="AT124" s="218" t="s">
        <v>130</v>
      </c>
      <c r="AU124" s="218" t="s">
        <v>83</v>
      </c>
      <c r="AY124" s="18" t="s">
        <v>128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8" t="s">
        <v>83</v>
      </c>
      <c r="BK124" s="219">
        <f>ROUND(I124*H124,2)</f>
        <v>0</v>
      </c>
      <c r="BL124" s="18" t="s">
        <v>134</v>
      </c>
      <c r="BM124" s="218" t="s">
        <v>498</v>
      </c>
    </row>
    <row r="125" s="12" customFormat="1" ht="25.92" customHeight="1">
      <c r="A125" s="12"/>
      <c r="B125" s="190"/>
      <c r="C125" s="191"/>
      <c r="D125" s="192" t="s">
        <v>74</v>
      </c>
      <c r="E125" s="193" t="s">
        <v>790</v>
      </c>
      <c r="F125" s="193" t="s">
        <v>791</v>
      </c>
      <c r="G125" s="191"/>
      <c r="H125" s="191"/>
      <c r="I125" s="194"/>
      <c r="J125" s="195">
        <f>BK125</f>
        <v>0</v>
      </c>
      <c r="K125" s="191"/>
      <c r="L125" s="196"/>
      <c r="M125" s="197"/>
      <c r="N125" s="198"/>
      <c r="O125" s="198"/>
      <c r="P125" s="199">
        <f>SUM(P126:P127)</f>
        <v>0</v>
      </c>
      <c r="Q125" s="198"/>
      <c r="R125" s="199">
        <f>SUM(R126:R127)</f>
        <v>0</v>
      </c>
      <c r="S125" s="198"/>
      <c r="T125" s="200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1" t="s">
        <v>83</v>
      </c>
      <c r="AT125" s="202" t="s">
        <v>74</v>
      </c>
      <c r="AU125" s="202" t="s">
        <v>75</v>
      </c>
      <c r="AY125" s="201" t="s">
        <v>128</v>
      </c>
      <c r="BK125" s="203">
        <f>SUM(BK126:BK127)</f>
        <v>0</v>
      </c>
    </row>
    <row r="126" s="2" customFormat="1" ht="14.4" customHeight="1">
      <c r="A126" s="39"/>
      <c r="B126" s="40"/>
      <c r="C126" s="206" t="s">
        <v>328</v>
      </c>
      <c r="D126" s="206" t="s">
        <v>130</v>
      </c>
      <c r="E126" s="207" t="s">
        <v>792</v>
      </c>
      <c r="F126" s="208" t="s">
        <v>793</v>
      </c>
      <c r="G126" s="209" t="s">
        <v>755</v>
      </c>
      <c r="H126" s="210">
        <v>4</v>
      </c>
      <c r="I126" s="211"/>
      <c r="J126" s="212">
        <f>ROUND(I126*H126,2)</f>
        <v>0</v>
      </c>
      <c r="K126" s="213"/>
      <c r="L126" s="45"/>
      <c r="M126" s="214" t="s">
        <v>19</v>
      </c>
      <c r="N126" s="215" t="s">
        <v>46</v>
      </c>
      <c r="O126" s="85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8" t="s">
        <v>134</v>
      </c>
      <c r="AT126" s="218" t="s">
        <v>130</v>
      </c>
      <c r="AU126" s="218" t="s">
        <v>83</v>
      </c>
      <c r="AY126" s="18" t="s">
        <v>128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8" t="s">
        <v>83</v>
      </c>
      <c r="BK126" s="219">
        <f>ROUND(I126*H126,2)</f>
        <v>0</v>
      </c>
      <c r="BL126" s="18" t="s">
        <v>134</v>
      </c>
      <c r="BM126" s="218" t="s">
        <v>794</v>
      </c>
    </row>
    <row r="127" s="2" customFormat="1" ht="14.4" customHeight="1">
      <c r="A127" s="39"/>
      <c r="B127" s="40"/>
      <c r="C127" s="206" t="s">
        <v>333</v>
      </c>
      <c r="D127" s="206" t="s">
        <v>130</v>
      </c>
      <c r="E127" s="207" t="s">
        <v>795</v>
      </c>
      <c r="F127" s="208" t="s">
        <v>796</v>
      </c>
      <c r="G127" s="209" t="s">
        <v>715</v>
      </c>
      <c r="H127" s="210">
        <v>1</v>
      </c>
      <c r="I127" s="211"/>
      <c r="J127" s="212">
        <f>ROUND(I127*H127,2)</f>
        <v>0</v>
      </c>
      <c r="K127" s="213"/>
      <c r="L127" s="45"/>
      <c r="M127" s="214" t="s">
        <v>19</v>
      </c>
      <c r="N127" s="215" t="s">
        <v>46</v>
      </c>
      <c r="O127" s="85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8" t="s">
        <v>134</v>
      </c>
      <c r="AT127" s="218" t="s">
        <v>130</v>
      </c>
      <c r="AU127" s="218" t="s">
        <v>83</v>
      </c>
      <c r="AY127" s="18" t="s">
        <v>128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8" t="s">
        <v>83</v>
      </c>
      <c r="BK127" s="219">
        <f>ROUND(I127*H127,2)</f>
        <v>0</v>
      </c>
      <c r="BL127" s="18" t="s">
        <v>134</v>
      </c>
      <c r="BM127" s="218" t="s">
        <v>797</v>
      </c>
    </row>
    <row r="128" s="12" customFormat="1" ht="25.92" customHeight="1">
      <c r="A128" s="12"/>
      <c r="B128" s="190"/>
      <c r="C128" s="191"/>
      <c r="D128" s="192" t="s">
        <v>74</v>
      </c>
      <c r="E128" s="193" t="s">
        <v>666</v>
      </c>
      <c r="F128" s="193" t="s">
        <v>667</v>
      </c>
      <c r="G128" s="191"/>
      <c r="H128" s="191"/>
      <c r="I128" s="194"/>
      <c r="J128" s="195">
        <f>BK128</f>
        <v>0</v>
      </c>
      <c r="K128" s="191"/>
      <c r="L128" s="196"/>
      <c r="M128" s="197"/>
      <c r="N128" s="198"/>
      <c r="O128" s="198"/>
      <c r="P128" s="199">
        <f>P129+P131+P133</f>
        <v>0</v>
      </c>
      <c r="Q128" s="198"/>
      <c r="R128" s="199">
        <f>R129+R131+R133</f>
        <v>0</v>
      </c>
      <c r="S128" s="198"/>
      <c r="T128" s="200">
        <f>T129+T131+T133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154</v>
      </c>
      <c r="AT128" s="202" t="s">
        <v>74</v>
      </c>
      <c r="AU128" s="202" t="s">
        <v>75</v>
      </c>
      <c r="AY128" s="201" t="s">
        <v>128</v>
      </c>
      <c r="BK128" s="203">
        <f>BK129+BK131+BK133</f>
        <v>0</v>
      </c>
    </row>
    <row r="129" s="12" customFormat="1" ht="22.8" customHeight="1">
      <c r="A129" s="12"/>
      <c r="B129" s="190"/>
      <c r="C129" s="191"/>
      <c r="D129" s="192" t="s">
        <v>74</v>
      </c>
      <c r="E129" s="204" t="s">
        <v>668</v>
      </c>
      <c r="F129" s="204" t="s">
        <v>669</v>
      </c>
      <c r="G129" s="191"/>
      <c r="H129" s="191"/>
      <c r="I129" s="194"/>
      <c r="J129" s="205">
        <f>BK129</f>
        <v>0</v>
      </c>
      <c r="K129" s="191"/>
      <c r="L129" s="196"/>
      <c r="M129" s="197"/>
      <c r="N129" s="198"/>
      <c r="O129" s="198"/>
      <c r="P129" s="199">
        <f>P130</f>
        <v>0</v>
      </c>
      <c r="Q129" s="198"/>
      <c r="R129" s="199">
        <f>R130</f>
        <v>0</v>
      </c>
      <c r="S129" s="198"/>
      <c r="T129" s="200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154</v>
      </c>
      <c r="AT129" s="202" t="s">
        <v>74</v>
      </c>
      <c r="AU129" s="202" t="s">
        <v>83</v>
      </c>
      <c r="AY129" s="201" t="s">
        <v>128</v>
      </c>
      <c r="BK129" s="203">
        <f>BK130</f>
        <v>0</v>
      </c>
    </row>
    <row r="130" s="2" customFormat="1" ht="14.4" customHeight="1">
      <c r="A130" s="39"/>
      <c r="B130" s="40"/>
      <c r="C130" s="206" t="s">
        <v>338</v>
      </c>
      <c r="D130" s="206" t="s">
        <v>130</v>
      </c>
      <c r="E130" s="207" t="s">
        <v>684</v>
      </c>
      <c r="F130" s="208" t="s">
        <v>685</v>
      </c>
      <c r="G130" s="209" t="s">
        <v>750</v>
      </c>
      <c r="H130" s="270"/>
      <c r="I130" s="211"/>
      <c r="J130" s="212">
        <f>ROUND(I130*H130,2)</f>
        <v>0</v>
      </c>
      <c r="K130" s="213"/>
      <c r="L130" s="45"/>
      <c r="M130" s="214" t="s">
        <v>19</v>
      </c>
      <c r="N130" s="215" t="s">
        <v>46</v>
      </c>
      <c r="O130" s="85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8" t="s">
        <v>673</v>
      </c>
      <c r="AT130" s="218" t="s">
        <v>130</v>
      </c>
      <c r="AU130" s="218" t="s">
        <v>85</v>
      </c>
      <c r="AY130" s="18" t="s">
        <v>128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8" t="s">
        <v>83</v>
      </c>
      <c r="BK130" s="219">
        <f>ROUND(I130*H130,2)</f>
        <v>0</v>
      </c>
      <c r="BL130" s="18" t="s">
        <v>673</v>
      </c>
      <c r="BM130" s="218" t="s">
        <v>798</v>
      </c>
    </row>
    <row r="131" s="12" customFormat="1" ht="22.8" customHeight="1">
      <c r="A131" s="12"/>
      <c r="B131" s="190"/>
      <c r="C131" s="191"/>
      <c r="D131" s="192" t="s">
        <v>74</v>
      </c>
      <c r="E131" s="204" t="s">
        <v>692</v>
      </c>
      <c r="F131" s="204" t="s">
        <v>693</v>
      </c>
      <c r="G131" s="191"/>
      <c r="H131" s="191"/>
      <c r="I131" s="194"/>
      <c r="J131" s="205">
        <f>BK131</f>
        <v>0</v>
      </c>
      <c r="K131" s="191"/>
      <c r="L131" s="196"/>
      <c r="M131" s="197"/>
      <c r="N131" s="198"/>
      <c r="O131" s="198"/>
      <c r="P131" s="199">
        <f>P132</f>
        <v>0</v>
      </c>
      <c r="Q131" s="198"/>
      <c r="R131" s="199">
        <f>R132</f>
        <v>0</v>
      </c>
      <c r="S131" s="198"/>
      <c r="T131" s="200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1" t="s">
        <v>154</v>
      </c>
      <c r="AT131" s="202" t="s">
        <v>74</v>
      </c>
      <c r="AU131" s="202" t="s">
        <v>83</v>
      </c>
      <c r="AY131" s="201" t="s">
        <v>128</v>
      </c>
      <c r="BK131" s="203">
        <f>BK132</f>
        <v>0</v>
      </c>
    </row>
    <row r="132" s="2" customFormat="1" ht="14.4" customHeight="1">
      <c r="A132" s="39"/>
      <c r="B132" s="40"/>
      <c r="C132" s="206" t="s">
        <v>341</v>
      </c>
      <c r="D132" s="206" t="s">
        <v>130</v>
      </c>
      <c r="E132" s="207" t="s">
        <v>694</v>
      </c>
      <c r="F132" s="208" t="s">
        <v>693</v>
      </c>
      <c r="G132" s="209" t="s">
        <v>750</v>
      </c>
      <c r="H132" s="270"/>
      <c r="I132" s="211"/>
      <c r="J132" s="212">
        <f>ROUND(I132*H132,2)</f>
        <v>0</v>
      </c>
      <c r="K132" s="213"/>
      <c r="L132" s="45"/>
      <c r="M132" s="214" t="s">
        <v>19</v>
      </c>
      <c r="N132" s="215" t="s">
        <v>46</v>
      </c>
      <c r="O132" s="85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8" t="s">
        <v>673</v>
      </c>
      <c r="AT132" s="218" t="s">
        <v>130</v>
      </c>
      <c r="AU132" s="218" t="s">
        <v>85</v>
      </c>
      <c r="AY132" s="18" t="s">
        <v>128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8" t="s">
        <v>83</v>
      </c>
      <c r="BK132" s="219">
        <f>ROUND(I132*H132,2)</f>
        <v>0</v>
      </c>
      <c r="BL132" s="18" t="s">
        <v>673</v>
      </c>
      <c r="BM132" s="218" t="s">
        <v>799</v>
      </c>
    </row>
    <row r="133" s="12" customFormat="1" ht="22.8" customHeight="1">
      <c r="A133" s="12"/>
      <c r="B133" s="190"/>
      <c r="C133" s="191"/>
      <c r="D133" s="192" t="s">
        <v>74</v>
      </c>
      <c r="E133" s="204" t="s">
        <v>800</v>
      </c>
      <c r="F133" s="204" t="s">
        <v>801</v>
      </c>
      <c r="G133" s="191"/>
      <c r="H133" s="191"/>
      <c r="I133" s="194"/>
      <c r="J133" s="205">
        <f>BK133</f>
        <v>0</v>
      </c>
      <c r="K133" s="191"/>
      <c r="L133" s="196"/>
      <c r="M133" s="197"/>
      <c r="N133" s="198"/>
      <c r="O133" s="198"/>
      <c r="P133" s="199">
        <f>P134</f>
        <v>0</v>
      </c>
      <c r="Q133" s="198"/>
      <c r="R133" s="199">
        <f>R134</f>
        <v>0</v>
      </c>
      <c r="S133" s="198"/>
      <c r="T133" s="200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154</v>
      </c>
      <c r="AT133" s="202" t="s">
        <v>74</v>
      </c>
      <c r="AU133" s="202" t="s">
        <v>83</v>
      </c>
      <c r="AY133" s="201" t="s">
        <v>128</v>
      </c>
      <c r="BK133" s="203">
        <f>BK134</f>
        <v>0</v>
      </c>
    </row>
    <row r="134" s="2" customFormat="1" ht="14.4" customHeight="1">
      <c r="A134" s="39"/>
      <c r="B134" s="40"/>
      <c r="C134" s="206" t="s">
        <v>344</v>
      </c>
      <c r="D134" s="206" t="s">
        <v>130</v>
      </c>
      <c r="E134" s="207" t="s">
        <v>802</v>
      </c>
      <c r="F134" s="208" t="s">
        <v>801</v>
      </c>
      <c r="G134" s="209" t="s">
        <v>750</v>
      </c>
      <c r="H134" s="270"/>
      <c r="I134" s="211"/>
      <c r="J134" s="212">
        <f>ROUND(I134*H134,2)</f>
        <v>0</v>
      </c>
      <c r="K134" s="213"/>
      <c r="L134" s="45"/>
      <c r="M134" s="264" t="s">
        <v>19</v>
      </c>
      <c r="N134" s="265" t="s">
        <v>46</v>
      </c>
      <c r="O134" s="266"/>
      <c r="P134" s="267">
        <f>O134*H134</f>
        <v>0</v>
      </c>
      <c r="Q134" s="267">
        <v>0</v>
      </c>
      <c r="R134" s="267">
        <f>Q134*H134</f>
        <v>0</v>
      </c>
      <c r="S134" s="267">
        <v>0</v>
      </c>
      <c r="T134" s="26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8" t="s">
        <v>673</v>
      </c>
      <c r="AT134" s="218" t="s">
        <v>130</v>
      </c>
      <c r="AU134" s="218" t="s">
        <v>85</v>
      </c>
      <c r="AY134" s="18" t="s">
        <v>128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8" t="s">
        <v>83</v>
      </c>
      <c r="BK134" s="219">
        <f>ROUND(I134*H134,2)</f>
        <v>0</v>
      </c>
      <c r="BL134" s="18" t="s">
        <v>673</v>
      </c>
      <c r="BM134" s="218" t="s">
        <v>803</v>
      </c>
    </row>
    <row r="135" s="2" customFormat="1" ht="6.96" customHeight="1">
      <c r="A135" s="39"/>
      <c r="B135" s="60"/>
      <c r="C135" s="61"/>
      <c r="D135" s="61"/>
      <c r="E135" s="61"/>
      <c r="F135" s="61"/>
      <c r="G135" s="61"/>
      <c r="H135" s="61"/>
      <c r="I135" s="61"/>
      <c r="J135" s="61"/>
      <c r="K135" s="61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B00HyrNx/yqbIYp576nLneAbKBo19wEMcnxEu/EFLYENxwStYbl4mthRXqlgNojPU2PB+NaEasxrUtTb+dA5ig==" hashValue="XK/Zitd0n32x+QV4cMPAT61qTZcib0Q73hKqLLxpV141yF6g4cQmc62YVKTLZaVa+jYoRd1Zpx36Lur+2KmtHQ==" algorithmName="SHA-512" password="CC35"/>
  <autoFilter ref="C85:K13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1" customWidth="1"/>
    <col min="2" max="2" width="1.667969" style="271" customWidth="1"/>
    <col min="3" max="4" width="5" style="271" customWidth="1"/>
    <col min="5" max="5" width="11.66016" style="271" customWidth="1"/>
    <col min="6" max="6" width="9.160156" style="271" customWidth="1"/>
    <col min="7" max="7" width="5" style="271" customWidth="1"/>
    <col min="8" max="8" width="77.83203" style="271" customWidth="1"/>
    <col min="9" max="10" width="20" style="271" customWidth="1"/>
    <col min="11" max="11" width="1.667969" style="271" customWidth="1"/>
  </cols>
  <sheetData>
    <row r="1" s="1" customFormat="1" ht="37.5" customHeight="1"/>
    <row r="2" s="1" customFormat="1" ht="7.5" customHeight="1">
      <c r="B2" s="272"/>
      <c r="C2" s="273"/>
      <c r="D2" s="273"/>
      <c r="E2" s="273"/>
      <c r="F2" s="273"/>
      <c r="G2" s="273"/>
      <c r="H2" s="273"/>
      <c r="I2" s="273"/>
      <c r="J2" s="273"/>
      <c r="K2" s="274"/>
    </row>
    <row r="3" s="16" customFormat="1" ht="45" customHeight="1">
      <c r="B3" s="275"/>
      <c r="C3" s="276" t="s">
        <v>804</v>
      </c>
      <c r="D3" s="276"/>
      <c r="E3" s="276"/>
      <c r="F3" s="276"/>
      <c r="G3" s="276"/>
      <c r="H3" s="276"/>
      <c r="I3" s="276"/>
      <c r="J3" s="276"/>
      <c r="K3" s="277"/>
    </row>
    <row r="4" s="1" customFormat="1" ht="25.5" customHeight="1">
      <c r="B4" s="278"/>
      <c r="C4" s="279" t="s">
        <v>805</v>
      </c>
      <c r="D4" s="279"/>
      <c r="E4" s="279"/>
      <c r="F4" s="279"/>
      <c r="G4" s="279"/>
      <c r="H4" s="279"/>
      <c r="I4" s="279"/>
      <c r="J4" s="279"/>
      <c r="K4" s="280"/>
    </row>
    <row r="5" s="1" customFormat="1" ht="5.25" customHeight="1">
      <c r="B5" s="278"/>
      <c r="C5" s="281"/>
      <c r="D5" s="281"/>
      <c r="E5" s="281"/>
      <c r="F5" s="281"/>
      <c r="G5" s="281"/>
      <c r="H5" s="281"/>
      <c r="I5" s="281"/>
      <c r="J5" s="281"/>
      <c r="K5" s="280"/>
    </row>
    <row r="6" s="1" customFormat="1" ht="15" customHeight="1">
      <c r="B6" s="278"/>
      <c r="C6" s="282" t="s">
        <v>806</v>
      </c>
      <c r="D6" s="282"/>
      <c r="E6" s="282"/>
      <c r="F6" s="282"/>
      <c r="G6" s="282"/>
      <c r="H6" s="282"/>
      <c r="I6" s="282"/>
      <c r="J6" s="282"/>
      <c r="K6" s="280"/>
    </row>
    <row r="7" s="1" customFormat="1" ht="15" customHeight="1">
      <c r="B7" s="283"/>
      <c r="C7" s="282" t="s">
        <v>807</v>
      </c>
      <c r="D7" s="282"/>
      <c r="E7" s="282"/>
      <c r="F7" s="282"/>
      <c r="G7" s="282"/>
      <c r="H7" s="282"/>
      <c r="I7" s="282"/>
      <c r="J7" s="282"/>
      <c r="K7" s="280"/>
    </row>
    <row r="8" s="1" customFormat="1" ht="12.75" customHeight="1">
      <c r="B8" s="283"/>
      <c r="C8" s="282"/>
      <c r="D8" s="282"/>
      <c r="E8" s="282"/>
      <c r="F8" s="282"/>
      <c r="G8" s="282"/>
      <c r="H8" s="282"/>
      <c r="I8" s="282"/>
      <c r="J8" s="282"/>
      <c r="K8" s="280"/>
    </row>
    <row r="9" s="1" customFormat="1" ht="15" customHeight="1">
      <c r="B9" s="283"/>
      <c r="C9" s="282" t="s">
        <v>808</v>
      </c>
      <c r="D9" s="282"/>
      <c r="E9" s="282"/>
      <c r="F9" s="282"/>
      <c r="G9" s="282"/>
      <c r="H9" s="282"/>
      <c r="I9" s="282"/>
      <c r="J9" s="282"/>
      <c r="K9" s="280"/>
    </row>
    <row r="10" s="1" customFormat="1" ht="15" customHeight="1">
      <c r="B10" s="283"/>
      <c r="C10" s="282"/>
      <c r="D10" s="282" t="s">
        <v>809</v>
      </c>
      <c r="E10" s="282"/>
      <c r="F10" s="282"/>
      <c r="G10" s="282"/>
      <c r="H10" s="282"/>
      <c r="I10" s="282"/>
      <c r="J10" s="282"/>
      <c r="K10" s="280"/>
    </row>
    <row r="11" s="1" customFormat="1" ht="15" customHeight="1">
      <c r="B11" s="283"/>
      <c r="C11" s="284"/>
      <c r="D11" s="282" t="s">
        <v>810</v>
      </c>
      <c r="E11" s="282"/>
      <c r="F11" s="282"/>
      <c r="G11" s="282"/>
      <c r="H11" s="282"/>
      <c r="I11" s="282"/>
      <c r="J11" s="282"/>
      <c r="K11" s="280"/>
    </row>
    <row r="12" s="1" customFormat="1" ht="15" customHeight="1">
      <c r="B12" s="283"/>
      <c r="C12" s="284"/>
      <c r="D12" s="282"/>
      <c r="E12" s="282"/>
      <c r="F12" s="282"/>
      <c r="G12" s="282"/>
      <c r="H12" s="282"/>
      <c r="I12" s="282"/>
      <c r="J12" s="282"/>
      <c r="K12" s="280"/>
    </row>
    <row r="13" s="1" customFormat="1" ht="15" customHeight="1">
      <c r="B13" s="283"/>
      <c r="C13" s="284"/>
      <c r="D13" s="285" t="s">
        <v>811</v>
      </c>
      <c r="E13" s="282"/>
      <c r="F13" s="282"/>
      <c r="G13" s="282"/>
      <c r="H13" s="282"/>
      <c r="I13" s="282"/>
      <c r="J13" s="282"/>
      <c r="K13" s="280"/>
    </row>
    <row r="14" s="1" customFormat="1" ht="12.75" customHeight="1">
      <c r="B14" s="283"/>
      <c r="C14" s="284"/>
      <c r="D14" s="284"/>
      <c r="E14" s="284"/>
      <c r="F14" s="284"/>
      <c r="G14" s="284"/>
      <c r="H14" s="284"/>
      <c r="I14" s="284"/>
      <c r="J14" s="284"/>
      <c r="K14" s="280"/>
    </row>
    <row r="15" s="1" customFormat="1" ht="15" customHeight="1">
      <c r="B15" s="283"/>
      <c r="C15" s="284"/>
      <c r="D15" s="282" t="s">
        <v>812</v>
      </c>
      <c r="E15" s="282"/>
      <c r="F15" s="282"/>
      <c r="G15" s="282"/>
      <c r="H15" s="282"/>
      <c r="I15" s="282"/>
      <c r="J15" s="282"/>
      <c r="K15" s="280"/>
    </row>
    <row r="16" s="1" customFormat="1" ht="15" customHeight="1">
      <c r="B16" s="283"/>
      <c r="C16" s="284"/>
      <c r="D16" s="282" t="s">
        <v>813</v>
      </c>
      <c r="E16" s="282"/>
      <c r="F16" s="282"/>
      <c r="G16" s="282"/>
      <c r="H16" s="282"/>
      <c r="I16" s="282"/>
      <c r="J16" s="282"/>
      <c r="K16" s="280"/>
    </row>
    <row r="17" s="1" customFormat="1" ht="15" customHeight="1">
      <c r="B17" s="283"/>
      <c r="C17" s="284"/>
      <c r="D17" s="282" t="s">
        <v>814</v>
      </c>
      <c r="E17" s="282"/>
      <c r="F17" s="282"/>
      <c r="G17" s="282"/>
      <c r="H17" s="282"/>
      <c r="I17" s="282"/>
      <c r="J17" s="282"/>
      <c r="K17" s="280"/>
    </row>
    <row r="18" s="1" customFormat="1" ht="15" customHeight="1">
      <c r="B18" s="283"/>
      <c r="C18" s="284"/>
      <c r="D18" s="284"/>
      <c r="E18" s="286" t="s">
        <v>82</v>
      </c>
      <c r="F18" s="282" t="s">
        <v>815</v>
      </c>
      <c r="G18" s="282"/>
      <c r="H18" s="282"/>
      <c r="I18" s="282"/>
      <c r="J18" s="282"/>
      <c r="K18" s="280"/>
    </row>
    <row r="19" s="1" customFormat="1" ht="15" customHeight="1">
      <c r="B19" s="283"/>
      <c r="C19" s="284"/>
      <c r="D19" s="284"/>
      <c r="E19" s="286" t="s">
        <v>816</v>
      </c>
      <c r="F19" s="282" t="s">
        <v>817</v>
      </c>
      <c r="G19" s="282"/>
      <c r="H19" s="282"/>
      <c r="I19" s="282"/>
      <c r="J19" s="282"/>
      <c r="K19" s="280"/>
    </row>
    <row r="20" s="1" customFormat="1" ht="15" customHeight="1">
      <c r="B20" s="283"/>
      <c r="C20" s="284"/>
      <c r="D20" s="284"/>
      <c r="E20" s="286" t="s">
        <v>818</v>
      </c>
      <c r="F20" s="282" t="s">
        <v>819</v>
      </c>
      <c r="G20" s="282"/>
      <c r="H20" s="282"/>
      <c r="I20" s="282"/>
      <c r="J20" s="282"/>
      <c r="K20" s="280"/>
    </row>
    <row r="21" s="1" customFormat="1" ht="15" customHeight="1">
      <c r="B21" s="283"/>
      <c r="C21" s="284"/>
      <c r="D21" s="284"/>
      <c r="E21" s="286" t="s">
        <v>820</v>
      </c>
      <c r="F21" s="282" t="s">
        <v>821</v>
      </c>
      <c r="G21" s="282"/>
      <c r="H21" s="282"/>
      <c r="I21" s="282"/>
      <c r="J21" s="282"/>
      <c r="K21" s="280"/>
    </row>
    <row r="22" s="1" customFormat="1" ht="15" customHeight="1">
      <c r="B22" s="283"/>
      <c r="C22" s="284"/>
      <c r="D22" s="284"/>
      <c r="E22" s="286" t="s">
        <v>822</v>
      </c>
      <c r="F22" s="282" t="s">
        <v>823</v>
      </c>
      <c r="G22" s="282"/>
      <c r="H22" s="282"/>
      <c r="I22" s="282"/>
      <c r="J22" s="282"/>
      <c r="K22" s="280"/>
    </row>
    <row r="23" s="1" customFormat="1" ht="15" customHeight="1">
      <c r="B23" s="283"/>
      <c r="C23" s="284"/>
      <c r="D23" s="284"/>
      <c r="E23" s="286" t="s">
        <v>824</v>
      </c>
      <c r="F23" s="282" t="s">
        <v>825</v>
      </c>
      <c r="G23" s="282"/>
      <c r="H23" s="282"/>
      <c r="I23" s="282"/>
      <c r="J23" s="282"/>
      <c r="K23" s="280"/>
    </row>
    <row r="24" s="1" customFormat="1" ht="12.75" customHeight="1">
      <c r="B24" s="283"/>
      <c r="C24" s="284"/>
      <c r="D24" s="284"/>
      <c r="E24" s="284"/>
      <c r="F24" s="284"/>
      <c r="G24" s="284"/>
      <c r="H24" s="284"/>
      <c r="I24" s="284"/>
      <c r="J24" s="284"/>
      <c r="K24" s="280"/>
    </row>
    <row r="25" s="1" customFormat="1" ht="15" customHeight="1">
      <c r="B25" s="283"/>
      <c r="C25" s="282" t="s">
        <v>826</v>
      </c>
      <c r="D25" s="282"/>
      <c r="E25" s="282"/>
      <c r="F25" s="282"/>
      <c r="G25" s="282"/>
      <c r="H25" s="282"/>
      <c r="I25" s="282"/>
      <c r="J25" s="282"/>
      <c r="K25" s="280"/>
    </row>
    <row r="26" s="1" customFormat="1" ht="15" customHeight="1">
      <c r="B26" s="283"/>
      <c r="C26" s="282" t="s">
        <v>827</v>
      </c>
      <c r="D26" s="282"/>
      <c r="E26" s="282"/>
      <c r="F26" s="282"/>
      <c r="G26" s="282"/>
      <c r="H26" s="282"/>
      <c r="I26" s="282"/>
      <c r="J26" s="282"/>
      <c r="K26" s="280"/>
    </row>
    <row r="27" s="1" customFormat="1" ht="15" customHeight="1">
      <c r="B27" s="283"/>
      <c r="C27" s="282"/>
      <c r="D27" s="282" t="s">
        <v>828</v>
      </c>
      <c r="E27" s="282"/>
      <c r="F27" s="282"/>
      <c r="G27" s="282"/>
      <c r="H27" s="282"/>
      <c r="I27" s="282"/>
      <c r="J27" s="282"/>
      <c r="K27" s="280"/>
    </row>
    <row r="28" s="1" customFormat="1" ht="15" customHeight="1">
      <c r="B28" s="283"/>
      <c r="C28" s="284"/>
      <c r="D28" s="282" t="s">
        <v>829</v>
      </c>
      <c r="E28" s="282"/>
      <c r="F28" s="282"/>
      <c r="G28" s="282"/>
      <c r="H28" s="282"/>
      <c r="I28" s="282"/>
      <c r="J28" s="282"/>
      <c r="K28" s="280"/>
    </row>
    <row r="29" s="1" customFormat="1" ht="12.75" customHeight="1">
      <c r="B29" s="283"/>
      <c r="C29" s="284"/>
      <c r="D29" s="284"/>
      <c r="E29" s="284"/>
      <c r="F29" s="284"/>
      <c r="G29" s="284"/>
      <c r="H29" s="284"/>
      <c r="I29" s="284"/>
      <c r="J29" s="284"/>
      <c r="K29" s="280"/>
    </row>
    <row r="30" s="1" customFormat="1" ht="15" customHeight="1">
      <c r="B30" s="283"/>
      <c r="C30" s="284"/>
      <c r="D30" s="282" t="s">
        <v>830</v>
      </c>
      <c r="E30" s="282"/>
      <c r="F30" s="282"/>
      <c r="G30" s="282"/>
      <c r="H30" s="282"/>
      <c r="I30" s="282"/>
      <c r="J30" s="282"/>
      <c r="K30" s="280"/>
    </row>
    <row r="31" s="1" customFormat="1" ht="15" customHeight="1">
      <c r="B31" s="283"/>
      <c r="C31" s="284"/>
      <c r="D31" s="282" t="s">
        <v>831</v>
      </c>
      <c r="E31" s="282"/>
      <c r="F31" s="282"/>
      <c r="G31" s="282"/>
      <c r="H31" s="282"/>
      <c r="I31" s="282"/>
      <c r="J31" s="282"/>
      <c r="K31" s="280"/>
    </row>
    <row r="32" s="1" customFormat="1" ht="12.75" customHeight="1">
      <c r="B32" s="283"/>
      <c r="C32" s="284"/>
      <c r="D32" s="284"/>
      <c r="E32" s="284"/>
      <c r="F32" s="284"/>
      <c r="G32" s="284"/>
      <c r="H32" s="284"/>
      <c r="I32" s="284"/>
      <c r="J32" s="284"/>
      <c r="K32" s="280"/>
    </row>
    <row r="33" s="1" customFormat="1" ht="15" customHeight="1">
      <c r="B33" s="283"/>
      <c r="C33" s="284"/>
      <c r="D33" s="282" t="s">
        <v>832</v>
      </c>
      <c r="E33" s="282"/>
      <c r="F33" s="282"/>
      <c r="G33" s="282"/>
      <c r="H33" s="282"/>
      <c r="I33" s="282"/>
      <c r="J33" s="282"/>
      <c r="K33" s="280"/>
    </row>
    <row r="34" s="1" customFormat="1" ht="15" customHeight="1">
      <c r="B34" s="283"/>
      <c r="C34" s="284"/>
      <c r="D34" s="282" t="s">
        <v>833</v>
      </c>
      <c r="E34" s="282"/>
      <c r="F34" s="282"/>
      <c r="G34" s="282"/>
      <c r="H34" s="282"/>
      <c r="I34" s="282"/>
      <c r="J34" s="282"/>
      <c r="K34" s="280"/>
    </row>
    <row r="35" s="1" customFormat="1" ht="15" customHeight="1">
      <c r="B35" s="283"/>
      <c r="C35" s="284"/>
      <c r="D35" s="282" t="s">
        <v>834</v>
      </c>
      <c r="E35" s="282"/>
      <c r="F35" s="282"/>
      <c r="G35" s="282"/>
      <c r="H35" s="282"/>
      <c r="I35" s="282"/>
      <c r="J35" s="282"/>
      <c r="K35" s="280"/>
    </row>
    <row r="36" s="1" customFormat="1" ht="15" customHeight="1">
      <c r="B36" s="283"/>
      <c r="C36" s="284"/>
      <c r="D36" s="282"/>
      <c r="E36" s="285" t="s">
        <v>114</v>
      </c>
      <c r="F36" s="282"/>
      <c r="G36" s="282" t="s">
        <v>835</v>
      </c>
      <c r="H36" s="282"/>
      <c r="I36" s="282"/>
      <c r="J36" s="282"/>
      <c r="K36" s="280"/>
    </row>
    <row r="37" s="1" customFormat="1" ht="30.75" customHeight="1">
      <c r="B37" s="283"/>
      <c r="C37" s="284"/>
      <c r="D37" s="282"/>
      <c r="E37" s="285" t="s">
        <v>836</v>
      </c>
      <c r="F37" s="282"/>
      <c r="G37" s="282" t="s">
        <v>837</v>
      </c>
      <c r="H37" s="282"/>
      <c r="I37" s="282"/>
      <c r="J37" s="282"/>
      <c r="K37" s="280"/>
    </row>
    <row r="38" s="1" customFormat="1" ht="15" customHeight="1">
      <c r="B38" s="283"/>
      <c r="C38" s="284"/>
      <c r="D38" s="282"/>
      <c r="E38" s="285" t="s">
        <v>56</v>
      </c>
      <c r="F38" s="282"/>
      <c r="G38" s="282" t="s">
        <v>838</v>
      </c>
      <c r="H38" s="282"/>
      <c r="I38" s="282"/>
      <c r="J38" s="282"/>
      <c r="K38" s="280"/>
    </row>
    <row r="39" s="1" customFormat="1" ht="15" customHeight="1">
      <c r="B39" s="283"/>
      <c r="C39" s="284"/>
      <c r="D39" s="282"/>
      <c r="E39" s="285" t="s">
        <v>57</v>
      </c>
      <c r="F39" s="282"/>
      <c r="G39" s="282" t="s">
        <v>839</v>
      </c>
      <c r="H39" s="282"/>
      <c r="I39" s="282"/>
      <c r="J39" s="282"/>
      <c r="K39" s="280"/>
    </row>
    <row r="40" s="1" customFormat="1" ht="15" customHeight="1">
      <c r="B40" s="283"/>
      <c r="C40" s="284"/>
      <c r="D40" s="282"/>
      <c r="E40" s="285" t="s">
        <v>115</v>
      </c>
      <c r="F40" s="282"/>
      <c r="G40" s="282" t="s">
        <v>840</v>
      </c>
      <c r="H40" s="282"/>
      <c r="I40" s="282"/>
      <c r="J40" s="282"/>
      <c r="K40" s="280"/>
    </row>
    <row r="41" s="1" customFormat="1" ht="15" customHeight="1">
      <c r="B41" s="283"/>
      <c r="C41" s="284"/>
      <c r="D41" s="282"/>
      <c r="E41" s="285" t="s">
        <v>116</v>
      </c>
      <c r="F41" s="282"/>
      <c r="G41" s="282" t="s">
        <v>841</v>
      </c>
      <c r="H41" s="282"/>
      <c r="I41" s="282"/>
      <c r="J41" s="282"/>
      <c r="K41" s="280"/>
    </row>
    <row r="42" s="1" customFormat="1" ht="15" customHeight="1">
      <c r="B42" s="283"/>
      <c r="C42" s="284"/>
      <c r="D42" s="282"/>
      <c r="E42" s="285" t="s">
        <v>842</v>
      </c>
      <c r="F42" s="282"/>
      <c r="G42" s="282" t="s">
        <v>843</v>
      </c>
      <c r="H42" s="282"/>
      <c r="I42" s="282"/>
      <c r="J42" s="282"/>
      <c r="K42" s="280"/>
    </row>
    <row r="43" s="1" customFormat="1" ht="15" customHeight="1">
      <c r="B43" s="283"/>
      <c r="C43" s="284"/>
      <c r="D43" s="282"/>
      <c r="E43" s="285"/>
      <c r="F43" s="282"/>
      <c r="G43" s="282" t="s">
        <v>844</v>
      </c>
      <c r="H43" s="282"/>
      <c r="I43" s="282"/>
      <c r="J43" s="282"/>
      <c r="K43" s="280"/>
    </row>
    <row r="44" s="1" customFormat="1" ht="15" customHeight="1">
      <c r="B44" s="283"/>
      <c r="C44" s="284"/>
      <c r="D44" s="282"/>
      <c r="E44" s="285" t="s">
        <v>845</v>
      </c>
      <c r="F44" s="282"/>
      <c r="G44" s="282" t="s">
        <v>846</v>
      </c>
      <c r="H44" s="282"/>
      <c r="I44" s="282"/>
      <c r="J44" s="282"/>
      <c r="K44" s="280"/>
    </row>
    <row r="45" s="1" customFormat="1" ht="15" customHeight="1">
      <c r="B45" s="283"/>
      <c r="C45" s="284"/>
      <c r="D45" s="282"/>
      <c r="E45" s="285" t="s">
        <v>118</v>
      </c>
      <c r="F45" s="282"/>
      <c r="G45" s="282" t="s">
        <v>847</v>
      </c>
      <c r="H45" s="282"/>
      <c r="I45" s="282"/>
      <c r="J45" s="282"/>
      <c r="K45" s="280"/>
    </row>
    <row r="46" s="1" customFormat="1" ht="12.75" customHeight="1">
      <c r="B46" s="283"/>
      <c r="C46" s="284"/>
      <c r="D46" s="282"/>
      <c r="E46" s="282"/>
      <c r="F46" s="282"/>
      <c r="G46" s="282"/>
      <c r="H46" s="282"/>
      <c r="I46" s="282"/>
      <c r="J46" s="282"/>
      <c r="K46" s="280"/>
    </row>
    <row r="47" s="1" customFormat="1" ht="15" customHeight="1">
      <c r="B47" s="283"/>
      <c r="C47" s="284"/>
      <c r="D47" s="282" t="s">
        <v>848</v>
      </c>
      <c r="E47" s="282"/>
      <c r="F47" s="282"/>
      <c r="G47" s="282"/>
      <c r="H47" s="282"/>
      <c r="I47" s="282"/>
      <c r="J47" s="282"/>
      <c r="K47" s="280"/>
    </row>
    <row r="48" s="1" customFormat="1" ht="15" customHeight="1">
      <c r="B48" s="283"/>
      <c r="C48" s="284"/>
      <c r="D48" s="284"/>
      <c r="E48" s="282" t="s">
        <v>849</v>
      </c>
      <c r="F48" s="282"/>
      <c r="G48" s="282"/>
      <c r="H48" s="282"/>
      <c r="I48" s="282"/>
      <c r="J48" s="282"/>
      <c r="K48" s="280"/>
    </row>
    <row r="49" s="1" customFormat="1" ht="15" customHeight="1">
      <c r="B49" s="283"/>
      <c r="C49" s="284"/>
      <c r="D49" s="284"/>
      <c r="E49" s="282" t="s">
        <v>850</v>
      </c>
      <c r="F49" s="282"/>
      <c r="G49" s="282"/>
      <c r="H49" s="282"/>
      <c r="I49" s="282"/>
      <c r="J49" s="282"/>
      <c r="K49" s="280"/>
    </row>
    <row r="50" s="1" customFormat="1" ht="15" customHeight="1">
      <c r="B50" s="283"/>
      <c r="C50" s="284"/>
      <c r="D50" s="284"/>
      <c r="E50" s="282" t="s">
        <v>851</v>
      </c>
      <c r="F50" s="282"/>
      <c r="G50" s="282"/>
      <c r="H50" s="282"/>
      <c r="I50" s="282"/>
      <c r="J50" s="282"/>
      <c r="K50" s="280"/>
    </row>
    <row r="51" s="1" customFormat="1" ht="15" customHeight="1">
      <c r="B51" s="283"/>
      <c r="C51" s="284"/>
      <c r="D51" s="282" t="s">
        <v>852</v>
      </c>
      <c r="E51" s="282"/>
      <c r="F51" s="282"/>
      <c r="G51" s="282"/>
      <c r="H51" s="282"/>
      <c r="I51" s="282"/>
      <c r="J51" s="282"/>
      <c r="K51" s="280"/>
    </row>
    <row r="52" s="1" customFormat="1" ht="25.5" customHeight="1">
      <c r="B52" s="278"/>
      <c r="C52" s="279" t="s">
        <v>853</v>
      </c>
      <c r="D52" s="279"/>
      <c r="E52" s="279"/>
      <c r="F52" s="279"/>
      <c r="G52" s="279"/>
      <c r="H52" s="279"/>
      <c r="I52" s="279"/>
      <c r="J52" s="279"/>
      <c r="K52" s="280"/>
    </row>
    <row r="53" s="1" customFormat="1" ht="5.25" customHeight="1">
      <c r="B53" s="278"/>
      <c r="C53" s="281"/>
      <c r="D53" s="281"/>
      <c r="E53" s="281"/>
      <c r="F53" s="281"/>
      <c r="G53" s="281"/>
      <c r="H53" s="281"/>
      <c r="I53" s="281"/>
      <c r="J53" s="281"/>
      <c r="K53" s="280"/>
    </row>
    <row r="54" s="1" customFormat="1" ht="15" customHeight="1">
      <c r="B54" s="278"/>
      <c r="C54" s="282" t="s">
        <v>854</v>
      </c>
      <c r="D54" s="282"/>
      <c r="E54" s="282"/>
      <c r="F54" s="282"/>
      <c r="G54" s="282"/>
      <c r="H54" s="282"/>
      <c r="I54" s="282"/>
      <c r="J54" s="282"/>
      <c r="K54" s="280"/>
    </row>
    <row r="55" s="1" customFormat="1" ht="15" customHeight="1">
      <c r="B55" s="278"/>
      <c r="C55" s="282" t="s">
        <v>855</v>
      </c>
      <c r="D55" s="282"/>
      <c r="E55" s="282"/>
      <c r="F55" s="282"/>
      <c r="G55" s="282"/>
      <c r="H55" s="282"/>
      <c r="I55" s="282"/>
      <c r="J55" s="282"/>
      <c r="K55" s="280"/>
    </row>
    <row r="56" s="1" customFormat="1" ht="12.75" customHeight="1">
      <c r="B56" s="278"/>
      <c r="C56" s="282"/>
      <c r="D56" s="282"/>
      <c r="E56" s="282"/>
      <c r="F56" s="282"/>
      <c r="G56" s="282"/>
      <c r="H56" s="282"/>
      <c r="I56" s="282"/>
      <c r="J56" s="282"/>
      <c r="K56" s="280"/>
    </row>
    <row r="57" s="1" customFormat="1" ht="15" customHeight="1">
      <c r="B57" s="278"/>
      <c r="C57" s="282" t="s">
        <v>856</v>
      </c>
      <c r="D57" s="282"/>
      <c r="E57" s="282"/>
      <c r="F57" s="282"/>
      <c r="G57" s="282"/>
      <c r="H57" s="282"/>
      <c r="I57" s="282"/>
      <c r="J57" s="282"/>
      <c r="K57" s="280"/>
    </row>
    <row r="58" s="1" customFormat="1" ht="15" customHeight="1">
      <c r="B58" s="278"/>
      <c r="C58" s="284"/>
      <c r="D58" s="282" t="s">
        <v>857</v>
      </c>
      <c r="E58" s="282"/>
      <c r="F58" s="282"/>
      <c r="G58" s="282"/>
      <c r="H58" s="282"/>
      <c r="I58" s="282"/>
      <c r="J58" s="282"/>
      <c r="K58" s="280"/>
    </row>
    <row r="59" s="1" customFormat="1" ht="15" customHeight="1">
      <c r="B59" s="278"/>
      <c r="C59" s="284"/>
      <c r="D59" s="282" t="s">
        <v>858</v>
      </c>
      <c r="E59" s="282"/>
      <c r="F59" s="282"/>
      <c r="G59" s="282"/>
      <c r="H59" s="282"/>
      <c r="I59" s="282"/>
      <c r="J59" s="282"/>
      <c r="K59" s="280"/>
    </row>
    <row r="60" s="1" customFormat="1" ht="15" customHeight="1">
      <c r="B60" s="278"/>
      <c r="C60" s="284"/>
      <c r="D60" s="282" t="s">
        <v>859</v>
      </c>
      <c r="E60" s="282"/>
      <c r="F60" s="282"/>
      <c r="G60" s="282"/>
      <c r="H60" s="282"/>
      <c r="I60" s="282"/>
      <c r="J60" s="282"/>
      <c r="K60" s="280"/>
    </row>
    <row r="61" s="1" customFormat="1" ht="15" customHeight="1">
      <c r="B61" s="278"/>
      <c r="C61" s="284"/>
      <c r="D61" s="282" t="s">
        <v>860</v>
      </c>
      <c r="E61" s="282"/>
      <c r="F61" s="282"/>
      <c r="G61" s="282"/>
      <c r="H61" s="282"/>
      <c r="I61" s="282"/>
      <c r="J61" s="282"/>
      <c r="K61" s="280"/>
    </row>
    <row r="62" s="1" customFormat="1" ht="15" customHeight="1">
      <c r="B62" s="278"/>
      <c r="C62" s="284"/>
      <c r="D62" s="287" t="s">
        <v>861</v>
      </c>
      <c r="E62" s="287"/>
      <c r="F62" s="287"/>
      <c r="G62" s="287"/>
      <c r="H62" s="287"/>
      <c r="I62" s="287"/>
      <c r="J62" s="287"/>
      <c r="K62" s="280"/>
    </row>
    <row r="63" s="1" customFormat="1" ht="15" customHeight="1">
      <c r="B63" s="278"/>
      <c r="C63" s="284"/>
      <c r="D63" s="282" t="s">
        <v>862</v>
      </c>
      <c r="E63" s="282"/>
      <c r="F63" s="282"/>
      <c r="G63" s="282"/>
      <c r="H63" s="282"/>
      <c r="I63" s="282"/>
      <c r="J63" s="282"/>
      <c r="K63" s="280"/>
    </row>
    <row r="64" s="1" customFormat="1" ht="12.75" customHeight="1">
      <c r="B64" s="278"/>
      <c r="C64" s="284"/>
      <c r="D64" s="284"/>
      <c r="E64" s="288"/>
      <c r="F64" s="284"/>
      <c r="G64" s="284"/>
      <c r="H64" s="284"/>
      <c r="I64" s="284"/>
      <c r="J64" s="284"/>
      <c r="K64" s="280"/>
    </row>
    <row r="65" s="1" customFormat="1" ht="15" customHeight="1">
      <c r="B65" s="278"/>
      <c r="C65" s="284"/>
      <c r="D65" s="282" t="s">
        <v>863</v>
      </c>
      <c r="E65" s="282"/>
      <c r="F65" s="282"/>
      <c r="G65" s="282"/>
      <c r="H65" s="282"/>
      <c r="I65" s="282"/>
      <c r="J65" s="282"/>
      <c r="K65" s="280"/>
    </row>
    <row r="66" s="1" customFormat="1" ht="15" customHeight="1">
      <c r="B66" s="278"/>
      <c r="C66" s="284"/>
      <c r="D66" s="287" t="s">
        <v>864</v>
      </c>
      <c r="E66" s="287"/>
      <c r="F66" s="287"/>
      <c r="G66" s="287"/>
      <c r="H66" s="287"/>
      <c r="I66" s="287"/>
      <c r="J66" s="287"/>
      <c r="K66" s="280"/>
    </row>
    <row r="67" s="1" customFormat="1" ht="15" customHeight="1">
      <c r="B67" s="278"/>
      <c r="C67" s="284"/>
      <c r="D67" s="282" t="s">
        <v>865</v>
      </c>
      <c r="E67" s="282"/>
      <c r="F67" s="282"/>
      <c r="G67" s="282"/>
      <c r="H67" s="282"/>
      <c r="I67" s="282"/>
      <c r="J67" s="282"/>
      <c r="K67" s="280"/>
    </row>
    <row r="68" s="1" customFormat="1" ht="15" customHeight="1">
      <c r="B68" s="278"/>
      <c r="C68" s="284"/>
      <c r="D68" s="282" t="s">
        <v>866</v>
      </c>
      <c r="E68" s="282"/>
      <c r="F68" s="282"/>
      <c r="G68" s="282"/>
      <c r="H68" s="282"/>
      <c r="I68" s="282"/>
      <c r="J68" s="282"/>
      <c r="K68" s="280"/>
    </row>
    <row r="69" s="1" customFormat="1" ht="15" customHeight="1">
      <c r="B69" s="278"/>
      <c r="C69" s="284"/>
      <c r="D69" s="282" t="s">
        <v>867</v>
      </c>
      <c r="E69" s="282"/>
      <c r="F69" s="282"/>
      <c r="G69" s="282"/>
      <c r="H69" s="282"/>
      <c r="I69" s="282"/>
      <c r="J69" s="282"/>
      <c r="K69" s="280"/>
    </row>
    <row r="70" s="1" customFormat="1" ht="15" customHeight="1">
      <c r="B70" s="278"/>
      <c r="C70" s="284"/>
      <c r="D70" s="282" t="s">
        <v>868</v>
      </c>
      <c r="E70" s="282"/>
      <c r="F70" s="282"/>
      <c r="G70" s="282"/>
      <c r="H70" s="282"/>
      <c r="I70" s="282"/>
      <c r="J70" s="282"/>
      <c r="K70" s="280"/>
    </row>
    <row r="71" s="1" customFormat="1" ht="12.75" customHeight="1">
      <c r="B71" s="289"/>
      <c r="C71" s="290"/>
      <c r="D71" s="290"/>
      <c r="E71" s="290"/>
      <c r="F71" s="290"/>
      <c r="G71" s="290"/>
      <c r="H71" s="290"/>
      <c r="I71" s="290"/>
      <c r="J71" s="290"/>
      <c r="K71" s="291"/>
    </row>
    <row r="72" s="1" customFormat="1" ht="18.75" customHeight="1">
      <c r="B72" s="292"/>
      <c r="C72" s="292"/>
      <c r="D72" s="292"/>
      <c r="E72" s="292"/>
      <c r="F72" s="292"/>
      <c r="G72" s="292"/>
      <c r="H72" s="292"/>
      <c r="I72" s="292"/>
      <c r="J72" s="292"/>
      <c r="K72" s="293"/>
    </row>
    <row r="73" s="1" customFormat="1" ht="18.75" customHeight="1">
      <c r="B73" s="293"/>
      <c r="C73" s="293"/>
      <c r="D73" s="293"/>
      <c r="E73" s="293"/>
      <c r="F73" s="293"/>
      <c r="G73" s="293"/>
      <c r="H73" s="293"/>
      <c r="I73" s="293"/>
      <c r="J73" s="293"/>
      <c r="K73" s="293"/>
    </row>
    <row r="74" s="1" customFormat="1" ht="7.5" customHeight="1">
      <c r="B74" s="294"/>
      <c r="C74" s="295"/>
      <c r="D74" s="295"/>
      <c r="E74" s="295"/>
      <c r="F74" s="295"/>
      <c r="G74" s="295"/>
      <c r="H74" s="295"/>
      <c r="I74" s="295"/>
      <c r="J74" s="295"/>
      <c r="K74" s="296"/>
    </row>
    <row r="75" s="1" customFormat="1" ht="45" customHeight="1">
      <c r="B75" s="297"/>
      <c r="C75" s="298" t="s">
        <v>869</v>
      </c>
      <c r="D75" s="298"/>
      <c r="E75" s="298"/>
      <c r="F75" s="298"/>
      <c r="G75" s="298"/>
      <c r="H75" s="298"/>
      <c r="I75" s="298"/>
      <c r="J75" s="298"/>
      <c r="K75" s="299"/>
    </row>
    <row r="76" s="1" customFormat="1" ht="17.25" customHeight="1">
      <c r="B76" s="297"/>
      <c r="C76" s="300" t="s">
        <v>870</v>
      </c>
      <c r="D76" s="300"/>
      <c r="E76" s="300"/>
      <c r="F76" s="300" t="s">
        <v>871</v>
      </c>
      <c r="G76" s="301"/>
      <c r="H76" s="300" t="s">
        <v>57</v>
      </c>
      <c r="I76" s="300" t="s">
        <v>60</v>
      </c>
      <c r="J76" s="300" t="s">
        <v>872</v>
      </c>
      <c r="K76" s="299"/>
    </row>
    <row r="77" s="1" customFormat="1" ht="17.25" customHeight="1">
      <c r="B77" s="297"/>
      <c r="C77" s="302" t="s">
        <v>873</v>
      </c>
      <c r="D77" s="302"/>
      <c r="E77" s="302"/>
      <c r="F77" s="303" t="s">
        <v>874</v>
      </c>
      <c r="G77" s="304"/>
      <c r="H77" s="302"/>
      <c r="I77" s="302"/>
      <c r="J77" s="302" t="s">
        <v>875</v>
      </c>
      <c r="K77" s="299"/>
    </row>
    <row r="78" s="1" customFormat="1" ht="5.25" customHeight="1">
      <c r="B78" s="297"/>
      <c r="C78" s="305"/>
      <c r="D78" s="305"/>
      <c r="E78" s="305"/>
      <c r="F78" s="305"/>
      <c r="G78" s="306"/>
      <c r="H78" s="305"/>
      <c r="I78" s="305"/>
      <c r="J78" s="305"/>
      <c r="K78" s="299"/>
    </row>
    <row r="79" s="1" customFormat="1" ht="15" customHeight="1">
      <c r="B79" s="297"/>
      <c r="C79" s="285" t="s">
        <v>56</v>
      </c>
      <c r="D79" s="307"/>
      <c r="E79" s="307"/>
      <c r="F79" s="308" t="s">
        <v>876</v>
      </c>
      <c r="G79" s="309"/>
      <c r="H79" s="285" t="s">
        <v>877</v>
      </c>
      <c r="I79" s="285" t="s">
        <v>878</v>
      </c>
      <c r="J79" s="285">
        <v>20</v>
      </c>
      <c r="K79" s="299"/>
    </row>
    <row r="80" s="1" customFormat="1" ht="15" customHeight="1">
      <c r="B80" s="297"/>
      <c r="C80" s="285" t="s">
        <v>879</v>
      </c>
      <c r="D80" s="285"/>
      <c r="E80" s="285"/>
      <c r="F80" s="308" t="s">
        <v>876</v>
      </c>
      <c r="G80" s="309"/>
      <c r="H80" s="285" t="s">
        <v>880</v>
      </c>
      <c r="I80" s="285" t="s">
        <v>878</v>
      </c>
      <c r="J80" s="285">
        <v>120</v>
      </c>
      <c r="K80" s="299"/>
    </row>
    <row r="81" s="1" customFormat="1" ht="15" customHeight="1">
      <c r="B81" s="310"/>
      <c r="C81" s="285" t="s">
        <v>881</v>
      </c>
      <c r="D81" s="285"/>
      <c r="E81" s="285"/>
      <c r="F81" s="308" t="s">
        <v>882</v>
      </c>
      <c r="G81" s="309"/>
      <c r="H81" s="285" t="s">
        <v>883</v>
      </c>
      <c r="I81" s="285" t="s">
        <v>878</v>
      </c>
      <c r="J81" s="285">
        <v>50</v>
      </c>
      <c r="K81" s="299"/>
    </row>
    <row r="82" s="1" customFormat="1" ht="15" customHeight="1">
      <c r="B82" s="310"/>
      <c r="C82" s="285" t="s">
        <v>884</v>
      </c>
      <c r="D82" s="285"/>
      <c r="E82" s="285"/>
      <c r="F82" s="308" t="s">
        <v>876</v>
      </c>
      <c r="G82" s="309"/>
      <c r="H82" s="285" t="s">
        <v>885</v>
      </c>
      <c r="I82" s="285" t="s">
        <v>886</v>
      </c>
      <c r="J82" s="285"/>
      <c r="K82" s="299"/>
    </row>
    <row r="83" s="1" customFormat="1" ht="15" customHeight="1">
      <c r="B83" s="310"/>
      <c r="C83" s="311" t="s">
        <v>887</v>
      </c>
      <c r="D83" s="311"/>
      <c r="E83" s="311"/>
      <c r="F83" s="312" t="s">
        <v>882</v>
      </c>
      <c r="G83" s="311"/>
      <c r="H83" s="311" t="s">
        <v>888</v>
      </c>
      <c r="I83" s="311" t="s">
        <v>878</v>
      </c>
      <c r="J83" s="311">
        <v>15</v>
      </c>
      <c r="K83" s="299"/>
    </row>
    <row r="84" s="1" customFormat="1" ht="15" customHeight="1">
      <c r="B84" s="310"/>
      <c r="C84" s="311" t="s">
        <v>889</v>
      </c>
      <c r="D84" s="311"/>
      <c r="E84" s="311"/>
      <c r="F84" s="312" t="s">
        <v>882</v>
      </c>
      <c r="G84" s="311"/>
      <c r="H84" s="311" t="s">
        <v>890</v>
      </c>
      <c r="I84" s="311" t="s">
        <v>878</v>
      </c>
      <c r="J84" s="311">
        <v>15</v>
      </c>
      <c r="K84" s="299"/>
    </row>
    <row r="85" s="1" customFormat="1" ht="15" customHeight="1">
      <c r="B85" s="310"/>
      <c r="C85" s="311" t="s">
        <v>891</v>
      </c>
      <c r="D85" s="311"/>
      <c r="E85" s="311"/>
      <c r="F85" s="312" t="s">
        <v>882</v>
      </c>
      <c r="G85" s="311"/>
      <c r="H85" s="311" t="s">
        <v>892</v>
      </c>
      <c r="I85" s="311" t="s">
        <v>878</v>
      </c>
      <c r="J85" s="311">
        <v>20</v>
      </c>
      <c r="K85" s="299"/>
    </row>
    <row r="86" s="1" customFormat="1" ht="15" customHeight="1">
      <c r="B86" s="310"/>
      <c r="C86" s="311" t="s">
        <v>893</v>
      </c>
      <c r="D86" s="311"/>
      <c r="E86" s="311"/>
      <c r="F86" s="312" t="s">
        <v>882</v>
      </c>
      <c r="G86" s="311"/>
      <c r="H86" s="311" t="s">
        <v>894</v>
      </c>
      <c r="I86" s="311" t="s">
        <v>878</v>
      </c>
      <c r="J86" s="311">
        <v>20</v>
      </c>
      <c r="K86" s="299"/>
    </row>
    <row r="87" s="1" customFormat="1" ht="15" customHeight="1">
      <c r="B87" s="310"/>
      <c r="C87" s="285" t="s">
        <v>895</v>
      </c>
      <c r="D87" s="285"/>
      <c r="E87" s="285"/>
      <c r="F87" s="308" t="s">
        <v>882</v>
      </c>
      <c r="G87" s="309"/>
      <c r="H87" s="285" t="s">
        <v>896</v>
      </c>
      <c r="I87" s="285" t="s">
        <v>878</v>
      </c>
      <c r="J87" s="285">
        <v>50</v>
      </c>
      <c r="K87" s="299"/>
    </row>
    <row r="88" s="1" customFormat="1" ht="15" customHeight="1">
      <c r="B88" s="310"/>
      <c r="C88" s="285" t="s">
        <v>897</v>
      </c>
      <c r="D88" s="285"/>
      <c r="E88" s="285"/>
      <c r="F88" s="308" t="s">
        <v>882</v>
      </c>
      <c r="G88" s="309"/>
      <c r="H88" s="285" t="s">
        <v>898</v>
      </c>
      <c r="I88" s="285" t="s">
        <v>878</v>
      </c>
      <c r="J88" s="285">
        <v>20</v>
      </c>
      <c r="K88" s="299"/>
    </row>
    <row r="89" s="1" customFormat="1" ht="15" customHeight="1">
      <c r="B89" s="310"/>
      <c r="C89" s="285" t="s">
        <v>899</v>
      </c>
      <c r="D89" s="285"/>
      <c r="E89" s="285"/>
      <c r="F89" s="308" t="s">
        <v>882</v>
      </c>
      <c r="G89" s="309"/>
      <c r="H89" s="285" t="s">
        <v>900</v>
      </c>
      <c r="I89" s="285" t="s">
        <v>878</v>
      </c>
      <c r="J89" s="285">
        <v>20</v>
      </c>
      <c r="K89" s="299"/>
    </row>
    <row r="90" s="1" customFormat="1" ht="15" customHeight="1">
      <c r="B90" s="310"/>
      <c r="C90" s="285" t="s">
        <v>901</v>
      </c>
      <c r="D90" s="285"/>
      <c r="E90" s="285"/>
      <c r="F90" s="308" t="s">
        <v>882</v>
      </c>
      <c r="G90" s="309"/>
      <c r="H90" s="285" t="s">
        <v>902</v>
      </c>
      <c r="I90" s="285" t="s">
        <v>878</v>
      </c>
      <c r="J90" s="285">
        <v>50</v>
      </c>
      <c r="K90" s="299"/>
    </row>
    <row r="91" s="1" customFormat="1" ht="15" customHeight="1">
      <c r="B91" s="310"/>
      <c r="C91" s="285" t="s">
        <v>903</v>
      </c>
      <c r="D91" s="285"/>
      <c r="E91" s="285"/>
      <c r="F91" s="308" t="s">
        <v>882</v>
      </c>
      <c r="G91" s="309"/>
      <c r="H91" s="285" t="s">
        <v>903</v>
      </c>
      <c r="I91" s="285" t="s">
        <v>878</v>
      </c>
      <c r="J91" s="285">
        <v>50</v>
      </c>
      <c r="K91" s="299"/>
    </row>
    <row r="92" s="1" customFormat="1" ht="15" customHeight="1">
      <c r="B92" s="310"/>
      <c r="C92" s="285" t="s">
        <v>904</v>
      </c>
      <c r="D92" s="285"/>
      <c r="E92" s="285"/>
      <c r="F92" s="308" t="s">
        <v>882</v>
      </c>
      <c r="G92" s="309"/>
      <c r="H92" s="285" t="s">
        <v>905</v>
      </c>
      <c r="I92" s="285" t="s">
        <v>878</v>
      </c>
      <c r="J92" s="285">
        <v>255</v>
      </c>
      <c r="K92" s="299"/>
    </row>
    <row r="93" s="1" customFormat="1" ht="15" customHeight="1">
      <c r="B93" s="310"/>
      <c r="C93" s="285" t="s">
        <v>906</v>
      </c>
      <c r="D93" s="285"/>
      <c r="E93" s="285"/>
      <c r="F93" s="308" t="s">
        <v>876</v>
      </c>
      <c r="G93" s="309"/>
      <c r="H93" s="285" t="s">
        <v>907</v>
      </c>
      <c r="I93" s="285" t="s">
        <v>908</v>
      </c>
      <c r="J93" s="285"/>
      <c r="K93" s="299"/>
    </row>
    <row r="94" s="1" customFormat="1" ht="15" customHeight="1">
      <c r="B94" s="310"/>
      <c r="C94" s="285" t="s">
        <v>909</v>
      </c>
      <c r="D94" s="285"/>
      <c r="E94" s="285"/>
      <c r="F94" s="308" t="s">
        <v>876</v>
      </c>
      <c r="G94" s="309"/>
      <c r="H94" s="285" t="s">
        <v>910</v>
      </c>
      <c r="I94" s="285" t="s">
        <v>911</v>
      </c>
      <c r="J94" s="285"/>
      <c r="K94" s="299"/>
    </row>
    <row r="95" s="1" customFormat="1" ht="15" customHeight="1">
      <c r="B95" s="310"/>
      <c r="C95" s="285" t="s">
        <v>912</v>
      </c>
      <c r="D95" s="285"/>
      <c r="E95" s="285"/>
      <c r="F95" s="308" t="s">
        <v>876</v>
      </c>
      <c r="G95" s="309"/>
      <c r="H95" s="285" t="s">
        <v>912</v>
      </c>
      <c r="I95" s="285" t="s">
        <v>911</v>
      </c>
      <c r="J95" s="285"/>
      <c r="K95" s="299"/>
    </row>
    <row r="96" s="1" customFormat="1" ht="15" customHeight="1">
      <c r="B96" s="310"/>
      <c r="C96" s="285" t="s">
        <v>41</v>
      </c>
      <c r="D96" s="285"/>
      <c r="E96" s="285"/>
      <c r="F96" s="308" t="s">
        <v>876</v>
      </c>
      <c r="G96" s="309"/>
      <c r="H96" s="285" t="s">
        <v>913</v>
      </c>
      <c r="I96" s="285" t="s">
        <v>911</v>
      </c>
      <c r="J96" s="285"/>
      <c r="K96" s="299"/>
    </row>
    <row r="97" s="1" customFormat="1" ht="15" customHeight="1">
      <c r="B97" s="310"/>
      <c r="C97" s="285" t="s">
        <v>51</v>
      </c>
      <c r="D97" s="285"/>
      <c r="E97" s="285"/>
      <c r="F97" s="308" t="s">
        <v>876</v>
      </c>
      <c r="G97" s="309"/>
      <c r="H97" s="285" t="s">
        <v>914</v>
      </c>
      <c r="I97" s="285" t="s">
        <v>911</v>
      </c>
      <c r="J97" s="285"/>
      <c r="K97" s="299"/>
    </row>
    <row r="98" s="1" customFormat="1" ht="15" customHeight="1">
      <c r="B98" s="313"/>
      <c r="C98" s="314"/>
      <c r="D98" s="314"/>
      <c r="E98" s="314"/>
      <c r="F98" s="314"/>
      <c r="G98" s="314"/>
      <c r="H98" s="314"/>
      <c r="I98" s="314"/>
      <c r="J98" s="314"/>
      <c r="K98" s="315"/>
    </row>
    <row r="99" s="1" customFormat="1" ht="18.75" customHeight="1">
      <c r="B99" s="316"/>
      <c r="C99" s="317"/>
      <c r="D99" s="317"/>
      <c r="E99" s="317"/>
      <c r="F99" s="317"/>
      <c r="G99" s="317"/>
      <c r="H99" s="317"/>
      <c r="I99" s="317"/>
      <c r="J99" s="317"/>
      <c r="K99" s="316"/>
    </row>
    <row r="100" s="1" customFormat="1" ht="18.75" customHeight="1"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</row>
    <row r="101" s="1" customFormat="1" ht="7.5" customHeight="1">
      <c r="B101" s="294"/>
      <c r="C101" s="295"/>
      <c r="D101" s="295"/>
      <c r="E101" s="295"/>
      <c r="F101" s="295"/>
      <c r="G101" s="295"/>
      <c r="H101" s="295"/>
      <c r="I101" s="295"/>
      <c r="J101" s="295"/>
      <c r="K101" s="296"/>
    </row>
    <row r="102" s="1" customFormat="1" ht="45" customHeight="1">
      <c r="B102" s="297"/>
      <c r="C102" s="298" t="s">
        <v>915</v>
      </c>
      <c r="D102" s="298"/>
      <c r="E102" s="298"/>
      <c r="F102" s="298"/>
      <c r="G102" s="298"/>
      <c r="H102" s="298"/>
      <c r="I102" s="298"/>
      <c r="J102" s="298"/>
      <c r="K102" s="299"/>
    </row>
    <row r="103" s="1" customFormat="1" ht="17.25" customHeight="1">
      <c r="B103" s="297"/>
      <c r="C103" s="300" t="s">
        <v>870</v>
      </c>
      <c r="D103" s="300"/>
      <c r="E103" s="300"/>
      <c r="F103" s="300" t="s">
        <v>871</v>
      </c>
      <c r="G103" s="301"/>
      <c r="H103" s="300" t="s">
        <v>57</v>
      </c>
      <c r="I103" s="300" t="s">
        <v>60</v>
      </c>
      <c r="J103" s="300" t="s">
        <v>872</v>
      </c>
      <c r="K103" s="299"/>
    </row>
    <row r="104" s="1" customFormat="1" ht="17.25" customHeight="1">
      <c r="B104" s="297"/>
      <c r="C104" s="302" t="s">
        <v>873</v>
      </c>
      <c r="D104" s="302"/>
      <c r="E104" s="302"/>
      <c r="F104" s="303" t="s">
        <v>874</v>
      </c>
      <c r="G104" s="304"/>
      <c r="H104" s="302"/>
      <c r="I104" s="302"/>
      <c r="J104" s="302" t="s">
        <v>875</v>
      </c>
      <c r="K104" s="299"/>
    </row>
    <row r="105" s="1" customFormat="1" ht="5.25" customHeight="1">
      <c r="B105" s="297"/>
      <c r="C105" s="300"/>
      <c r="D105" s="300"/>
      <c r="E105" s="300"/>
      <c r="F105" s="300"/>
      <c r="G105" s="318"/>
      <c r="H105" s="300"/>
      <c r="I105" s="300"/>
      <c r="J105" s="300"/>
      <c r="K105" s="299"/>
    </row>
    <row r="106" s="1" customFormat="1" ht="15" customHeight="1">
      <c r="B106" s="297"/>
      <c r="C106" s="285" t="s">
        <v>56</v>
      </c>
      <c r="D106" s="307"/>
      <c r="E106" s="307"/>
      <c r="F106" s="308" t="s">
        <v>876</v>
      </c>
      <c r="G106" s="285"/>
      <c r="H106" s="285" t="s">
        <v>916</v>
      </c>
      <c r="I106" s="285" t="s">
        <v>878</v>
      </c>
      <c r="J106" s="285">
        <v>20</v>
      </c>
      <c r="K106" s="299"/>
    </row>
    <row r="107" s="1" customFormat="1" ht="15" customHeight="1">
      <c r="B107" s="297"/>
      <c r="C107" s="285" t="s">
        <v>879</v>
      </c>
      <c r="D107" s="285"/>
      <c r="E107" s="285"/>
      <c r="F107" s="308" t="s">
        <v>876</v>
      </c>
      <c r="G107" s="285"/>
      <c r="H107" s="285" t="s">
        <v>916</v>
      </c>
      <c r="I107" s="285" t="s">
        <v>878</v>
      </c>
      <c r="J107" s="285">
        <v>120</v>
      </c>
      <c r="K107" s="299"/>
    </row>
    <row r="108" s="1" customFormat="1" ht="15" customHeight="1">
      <c r="B108" s="310"/>
      <c r="C108" s="285" t="s">
        <v>881</v>
      </c>
      <c r="D108" s="285"/>
      <c r="E108" s="285"/>
      <c r="F108" s="308" t="s">
        <v>882</v>
      </c>
      <c r="G108" s="285"/>
      <c r="H108" s="285" t="s">
        <v>916</v>
      </c>
      <c r="I108" s="285" t="s">
        <v>878</v>
      </c>
      <c r="J108" s="285">
        <v>50</v>
      </c>
      <c r="K108" s="299"/>
    </row>
    <row r="109" s="1" customFormat="1" ht="15" customHeight="1">
      <c r="B109" s="310"/>
      <c r="C109" s="285" t="s">
        <v>884</v>
      </c>
      <c r="D109" s="285"/>
      <c r="E109" s="285"/>
      <c r="F109" s="308" t="s">
        <v>876</v>
      </c>
      <c r="G109" s="285"/>
      <c r="H109" s="285" t="s">
        <v>916</v>
      </c>
      <c r="I109" s="285" t="s">
        <v>886</v>
      </c>
      <c r="J109" s="285"/>
      <c r="K109" s="299"/>
    </row>
    <row r="110" s="1" customFormat="1" ht="15" customHeight="1">
      <c r="B110" s="310"/>
      <c r="C110" s="285" t="s">
        <v>895</v>
      </c>
      <c r="D110" s="285"/>
      <c r="E110" s="285"/>
      <c r="F110" s="308" t="s">
        <v>882</v>
      </c>
      <c r="G110" s="285"/>
      <c r="H110" s="285" t="s">
        <v>916</v>
      </c>
      <c r="I110" s="285" t="s">
        <v>878</v>
      </c>
      <c r="J110" s="285">
        <v>50</v>
      </c>
      <c r="K110" s="299"/>
    </row>
    <row r="111" s="1" customFormat="1" ht="15" customHeight="1">
      <c r="B111" s="310"/>
      <c r="C111" s="285" t="s">
        <v>903</v>
      </c>
      <c r="D111" s="285"/>
      <c r="E111" s="285"/>
      <c r="F111" s="308" t="s">
        <v>882</v>
      </c>
      <c r="G111" s="285"/>
      <c r="H111" s="285" t="s">
        <v>916</v>
      </c>
      <c r="I111" s="285" t="s">
        <v>878</v>
      </c>
      <c r="J111" s="285">
        <v>50</v>
      </c>
      <c r="K111" s="299"/>
    </row>
    <row r="112" s="1" customFormat="1" ht="15" customHeight="1">
      <c r="B112" s="310"/>
      <c r="C112" s="285" t="s">
        <v>901</v>
      </c>
      <c r="D112" s="285"/>
      <c r="E112" s="285"/>
      <c r="F112" s="308" t="s">
        <v>882</v>
      </c>
      <c r="G112" s="285"/>
      <c r="H112" s="285" t="s">
        <v>916</v>
      </c>
      <c r="I112" s="285" t="s">
        <v>878</v>
      </c>
      <c r="J112" s="285">
        <v>50</v>
      </c>
      <c r="K112" s="299"/>
    </row>
    <row r="113" s="1" customFormat="1" ht="15" customHeight="1">
      <c r="B113" s="310"/>
      <c r="C113" s="285" t="s">
        <v>56</v>
      </c>
      <c r="D113" s="285"/>
      <c r="E113" s="285"/>
      <c r="F113" s="308" t="s">
        <v>876</v>
      </c>
      <c r="G113" s="285"/>
      <c r="H113" s="285" t="s">
        <v>917</v>
      </c>
      <c r="I113" s="285" t="s">
        <v>878</v>
      </c>
      <c r="J113" s="285">
        <v>20</v>
      </c>
      <c r="K113" s="299"/>
    </row>
    <row r="114" s="1" customFormat="1" ht="15" customHeight="1">
      <c r="B114" s="310"/>
      <c r="C114" s="285" t="s">
        <v>918</v>
      </c>
      <c r="D114" s="285"/>
      <c r="E114" s="285"/>
      <c r="F114" s="308" t="s">
        <v>876</v>
      </c>
      <c r="G114" s="285"/>
      <c r="H114" s="285" t="s">
        <v>919</v>
      </c>
      <c r="I114" s="285" t="s">
        <v>878</v>
      </c>
      <c r="J114" s="285">
        <v>120</v>
      </c>
      <c r="K114" s="299"/>
    </row>
    <row r="115" s="1" customFormat="1" ht="15" customHeight="1">
      <c r="B115" s="310"/>
      <c r="C115" s="285" t="s">
        <v>41</v>
      </c>
      <c r="D115" s="285"/>
      <c r="E115" s="285"/>
      <c r="F115" s="308" t="s">
        <v>876</v>
      </c>
      <c r="G115" s="285"/>
      <c r="H115" s="285" t="s">
        <v>920</v>
      </c>
      <c r="I115" s="285" t="s">
        <v>911</v>
      </c>
      <c r="J115" s="285"/>
      <c r="K115" s="299"/>
    </row>
    <row r="116" s="1" customFormat="1" ht="15" customHeight="1">
      <c r="B116" s="310"/>
      <c r="C116" s="285" t="s">
        <v>51</v>
      </c>
      <c r="D116" s="285"/>
      <c r="E116" s="285"/>
      <c r="F116" s="308" t="s">
        <v>876</v>
      </c>
      <c r="G116" s="285"/>
      <c r="H116" s="285" t="s">
        <v>921</v>
      </c>
      <c r="I116" s="285" t="s">
        <v>911</v>
      </c>
      <c r="J116" s="285"/>
      <c r="K116" s="299"/>
    </row>
    <row r="117" s="1" customFormat="1" ht="15" customHeight="1">
      <c r="B117" s="310"/>
      <c r="C117" s="285" t="s">
        <v>60</v>
      </c>
      <c r="D117" s="285"/>
      <c r="E117" s="285"/>
      <c r="F117" s="308" t="s">
        <v>876</v>
      </c>
      <c r="G117" s="285"/>
      <c r="H117" s="285" t="s">
        <v>922</v>
      </c>
      <c r="I117" s="285" t="s">
        <v>923</v>
      </c>
      <c r="J117" s="285"/>
      <c r="K117" s="299"/>
    </row>
    <row r="118" s="1" customFormat="1" ht="15" customHeight="1">
      <c r="B118" s="313"/>
      <c r="C118" s="319"/>
      <c r="D118" s="319"/>
      <c r="E118" s="319"/>
      <c r="F118" s="319"/>
      <c r="G118" s="319"/>
      <c r="H118" s="319"/>
      <c r="I118" s="319"/>
      <c r="J118" s="319"/>
      <c r="K118" s="315"/>
    </row>
    <row r="119" s="1" customFormat="1" ht="18.75" customHeight="1">
      <c r="B119" s="320"/>
      <c r="C119" s="321"/>
      <c r="D119" s="321"/>
      <c r="E119" s="321"/>
      <c r="F119" s="322"/>
      <c r="G119" s="321"/>
      <c r="H119" s="321"/>
      <c r="I119" s="321"/>
      <c r="J119" s="321"/>
      <c r="K119" s="320"/>
    </row>
    <row r="120" s="1" customFormat="1" ht="18.75" customHeight="1"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</row>
    <row r="121" s="1" customFormat="1" ht="7.5" customHeight="1">
      <c r="B121" s="323"/>
      <c r="C121" s="324"/>
      <c r="D121" s="324"/>
      <c r="E121" s="324"/>
      <c r="F121" s="324"/>
      <c r="G121" s="324"/>
      <c r="H121" s="324"/>
      <c r="I121" s="324"/>
      <c r="J121" s="324"/>
      <c r="K121" s="325"/>
    </row>
    <row r="122" s="1" customFormat="1" ht="45" customHeight="1">
      <c r="B122" s="326"/>
      <c r="C122" s="276" t="s">
        <v>924</v>
      </c>
      <c r="D122" s="276"/>
      <c r="E122" s="276"/>
      <c r="F122" s="276"/>
      <c r="G122" s="276"/>
      <c r="H122" s="276"/>
      <c r="I122" s="276"/>
      <c r="J122" s="276"/>
      <c r="K122" s="327"/>
    </row>
    <row r="123" s="1" customFormat="1" ht="17.25" customHeight="1">
      <c r="B123" s="328"/>
      <c r="C123" s="300" t="s">
        <v>870</v>
      </c>
      <c r="D123" s="300"/>
      <c r="E123" s="300"/>
      <c r="F123" s="300" t="s">
        <v>871</v>
      </c>
      <c r="G123" s="301"/>
      <c r="H123" s="300" t="s">
        <v>57</v>
      </c>
      <c r="I123" s="300" t="s">
        <v>60</v>
      </c>
      <c r="J123" s="300" t="s">
        <v>872</v>
      </c>
      <c r="K123" s="329"/>
    </row>
    <row r="124" s="1" customFormat="1" ht="17.25" customHeight="1">
      <c r="B124" s="328"/>
      <c r="C124" s="302" t="s">
        <v>873</v>
      </c>
      <c r="D124" s="302"/>
      <c r="E124" s="302"/>
      <c r="F124" s="303" t="s">
        <v>874</v>
      </c>
      <c r="G124" s="304"/>
      <c r="H124" s="302"/>
      <c r="I124" s="302"/>
      <c r="J124" s="302" t="s">
        <v>875</v>
      </c>
      <c r="K124" s="329"/>
    </row>
    <row r="125" s="1" customFormat="1" ht="5.25" customHeight="1">
      <c r="B125" s="330"/>
      <c r="C125" s="305"/>
      <c r="D125" s="305"/>
      <c r="E125" s="305"/>
      <c r="F125" s="305"/>
      <c r="G125" s="331"/>
      <c r="H125" s="305"/>
      <c r="I125" s="305"/>
      <c r="J125" s="305"/>
      <c r="K125" s="332"/>
    </row>
    <row r="126" s="1" customFormat="1" ht="15" customHeight="1">
      <c r="B126" s="330"/>
      <c r="C126" s="285" t="s">
        <v>879</v>
      </c>
      <c r="D126" s="307"/>
      <c r="E126" s="307"/>
      <c r="F126" s="308" t="s">
        <v>876</v>
      </c>
      <c r="G126" s="285"/>
      <c r="H126" s="285" t="s">
        <v>916</v>
      </c>
      <c r="I126" s="285" t="s">
        <v>878</v>
      </c>
      <c r="J126" s="285">
        <v>120</v>
      </c>
      <c r="K126" s="333"/>
    </row>
    <row r="127" s="1" customFormat="1" ht="15" customHeight="1">
      <c r="B127" s="330"/>
      <c r="C127" s="285" t="s">
        <v>925</v>
      </c>
      <c r="D127" s="285"/>
      <c r="E127" s="285"/>
      <c r="F127" s="308" t="s">
        <v>876</v>
      </c>
      <c r="G127" s="285"/>
      <c r="H127" s="285" t="s">
        <v>926</v>
      </c>
      <c r="I127" s="285" t="s">
        <v>878</v>
      </c>
      <c r="J127" s="285" t="s">
        <v>927</v>
      </c>
      <c r="K127" s="333"/>
    </row>
    <row r="128" s="1" customFormat="1" ht="15" customHeight="1">
      <c r="B128" s="330"/>
      <c r="C128" s="285" t="s">
        <v>824</v>
      </c>
      <c r="D128" s="285"/>
      <c r="E128" s="285"/>
      <c r="F128" s="308" t="s">
        <v>876</v>
      </c>
      <c r="G128" s="285"/>
      <c r="H128" s="285" t="s">
        <v>928</v>
      </c>
      <c r="I128" s="285" t="s">
        <v>878</v>
      </c>
      <c r="J128" s="285" t="s">
        <v>927</v>
      </c>
      <c r="K128" s="333"/>
    </row>
    <row r="129" s="1" customFormat="1" ht="15" customHeight="1">
      <c r="B129" s="330"/>
      <c r="C129" s="285" t="s">
        <v>887</v>
      </c>
      <c r="D129" s="285"/>
      <c r="E129" s="285"/>
      <c r="F129" s="308" t="s">
        <v>882</v>
      </c>
      <c r="G129" s="285"/>
      <c r="H129" s="285" t="s">
        <v>888</v>
      </c>
      <c r="I129" s="285" t="s">
        <v>878</v>
      </c>
      <c r="J129" s="285">
        <v>15</v>
      </c>
      <c r="K129" s="333"/>
    </row>
    <row r="130" s="1" customFormat="1" ht="15" customHeight="1">
      <c r="B130" s="330"/>
      <c r="C130" s="311" t="s">
        <v>889</v>
      </c>
      <c r="D130" s="311"/>
      <c r="E130" s="311"/>
      <c r="F130" s="312" t="s">
        <v>882</v>
      </c>
      <c r="G130" s="311"/>
      <c r="H130" s="311" t="s">
        <v>890</v>
      </c>
      <c r="I130" s="311" t="s">
        <v>878</v>
      </c>
      <c r="J130" s="311">
        <v>15</v>
      </c>
      <c r="K130" s="333"/>
    </row>
    <row r="131" s="1" customFormat="1" ht="15" customHeight="1">
      <c r="B131" s="330"/>
      <c r="C131" s="311" t="s">
        <v>891</v>
      </c>
      <c r="D131" s="311"/>
      <c r="E131" s="311"/>
      <c r="F131" s="312" t="s">
        <v>882</v>
      </c>
      <c r="G131" s="311"/>
      <c r="H131" s="311" t="s">
        <v>892</v>
      </c>
      <c r="I131" s="311" t="s">
        <v>878</v>
      </c>
      <c r="J131" s="311">
        <v>20</v>
      </c>
      <c r="K131" s="333"/>
    </row>
    <row r="132" s="1" customFormat="1" ht="15" customHeight="1">
      <c r="B132" s="330"/>
      <c r="C132" s="311" t="s">
        <v>893</v>
      </c>
      <c r="D132" s="311"/>
      <c r="E132" s="311"/>
      <c r="F132" s="312" t="s">
        <v>882</v>
      </c>
      <c r="G132" s="311"/>
      <c r="H132" s="311" t="s">
        <v>894</v>
      </c>
      <c r="I132" s="311" t="s">
        <v>878</v>
      </c>
      <c r="J132" s="311">
        <v>20</v>
      </c>
      <c r="K132" s="333"/>
    </row>
    <row r="133" s="1" customFormat="1" ht="15" customHeight="1">
      <c r="B133" s="330"/>
      <c r="C133" s="285" t="s">
        <v>881</v>
      </c>
      <c r="D133" s="285"/>
      <c r="E133" s="285"/>
      <c r="F133" s="308" t="s">
        <v>882</v>
      </c>
      <c r="G133" s="285"/>
      <c r="H133" s="285" t="s">
        <v>916</v>
      </c>
      <c r="I133" s="285" t="s">
        <v>878</v>
      </c>
      <c r="J133" s="285">
        <v>50</v>
      </c>
      <c r="K133" s="333"/>
    </row>
    <row r="134" s="1" customFormat="1" ht="15" customHeight="1">
      <c r="B134" s="330"/>
      <c r="C134" s="285" t="s">
        <v>895</v>
      </c>
      <c r="D134" s="285"/>
      <c r="E134" s="285"/>
      <c r="F134" s="308" t="s">
        <v>882</v>
      </c>
      <c r="G134" s="285"/>
      <c r="H134" s="285" t="s">
        <v>916</v>
      </c>
      <c r="I134" s="285" t="s">
        <v>878</v>
      </c>
      <c r="J134" s="285">
        <v>50</v>
      </c>
      <c r="K134" s="333"/>
    </row>
    <row r="135" s="1" customFormat="1" ht="15" customHeight="1">
      <c r="B135" s="330"/>
      <c r="C135" s="285" t="s">
        <v>901</v>
      </c>
      <c r="D135" s="285"/>
      <c r="E135" s="285"/>
      <c r="F135" s="308" t="s">
        <v>882</v>
      </c>
      <c r="G135" s="285"/>
      <c r="H135" s="285" t="s">
        <v>916</v>
      </c>
      <c r="I135" s="285" t="s">
        <v>878</v>
      </c>
      <c r="J135" s="285">
        <v>50</v>
      </c>
      <c r="K135" s="333"/>
    </row>
    <row r="136" s="1" customFormat="1" ht="15" customHeight="1">
      <c r="B136" s="330"/>
      <c r="C136" s="285" t="s">
        <v>903</v>
      </c>
      <c r="D136" s="285"/>
      <c r="E136" s="285"/>
      <c r="F136" s="308" t="s">
        <v>882</v>
      </c>
      <c r="G136" s="285"/>
      <c r="H136" s="285" t="s">
        <v>916</v>
      </c>
      <c r="I136" s="285" t="s">
        <v>878</v>
      </c>
      <c r="J136" s="285">
        <v>50</v>
      </c>
      <c r="K136" s="333"/>
    </row>
    <row r="137" s="1" customFormat="1" ht="15" customHeight="1">
      <c r="B137" s="330"/>
      <c r="C137" s="285" t="s">
        <v>904</v>
      </c>
      <c r="D137" s="285"/>
      <c r="E137" s="285"/>
      <c r="F137" s="308" t="s">
        <v>882</v>
      </c>
      <c r="G137" s="285"/>
      <c r="H137" s="285" t="s">
        <v>929</v>
      </c>
      <c r="I137" s="285" t="s">
        <v>878</v>
      </c>
      <c r="J137" s="285">
        <v>255</v>
      </c>
      <c r="K137" s="333"/>
    </row>
    <row r="138" s="1" customFormat="1" ht="15" customHeight="1">
      <c r="B138" s="330"/>
      <c r="C138" s="285" t="s">
        <v>906</v>
      </c>
      <c r="D138" s="285"/>
      <c r="E138" s="285"/>
      <c r="F138" s="308" t="s">
        <v>876</v>
      </c>
      <c r="G138" s="285"/>
      <c r="H138" s="285" t="s">
        <v>930</v>
      </c>
      <c r="I138" s="285" t="s">
        <v>908</v>
      </c>
      <c r="J138" s="285"/>
      <c r="K138" s="333"/>
    </row>
    <row r="139" s="1" customFormat="1" ht="15" customHeight="1">
      <c r="B139" s="330"/>
      <c r="C139" s="285" t="s">
        <v>909</v>
      </c>
      <c r="D139" s="285"/>
      <c r="E139" s="285"/>
      <c r="F139" s="308" t="s">
        <v>876</v>
      </c>
      <c r="G139" s="285"/>
      <c r="H139" s="285" t="s">
        <v>931</v>
      </c>
      <c r="I139" s="285" t="s">
        <v>911</v>
      </c>
      <c r="J139" s="285"/>
      <c r="K139" s="333"/>
    </row>
    <row r="140" s="1" customFormat="1" ht="15" customHeight="1">
      <c r="B140" s="330"/>
      <c r="C140" s="285" t="s">
        <v>912</v>
      </c>
      <c r="D140" s="285"/>
      <c r="E140" s="285"/>
      <c r="F140" s="308" t="s">
        <v>876</v>
      </c>
      <c r="G140" s="285"/>
      <c r="H140" s="285" t="s">
        <v>912</v>
      </c>
      <c r="I140" s="285" t="s">
        <v>911</v>
      </c>
      <c r="J140" s="285"/>
      <c r="K140" s="333"/>
    </row>
    <row r="141" s="1" customFormat="1" ht="15" customHeight="1">
      <c r="B141" s="330"/>
      <c r="C141" s="285" t="s">
        <v>41</v>
      </c>
      <c r="D141" s="285"/>
      <c r="E141" s="285"/>
      <c r="F141" s="308" t="s">
        <v>876</v>
      </c>
      <c r="G141" s="285"/>
      <c r="H141" s="285" t="s">
        <v>932</v>
      </c>
      <c r="I141" s="285" t="s">
        <v>911</v>
      </c>
      <c r="J141" s="285"/>
      <c r="K141" s="333"/>
    </row>
    <row r="142" s="1" customFormat="1" ht="15" customHeight="1">
      <c r="B142" s="330"/>
      <c r="C142" s="285" t="s">
        <v>933</v>
      </c>
      <c r="D142" s="285"/>
      <c r="E142" s="285"/>
      <c r="F142" s="308" t="s">
        <v>876</v>
      </c>
      <c r="G142" s="285"/>
      <c r="H142" s="285" t="s">
        <v>934</v>
      </c>
      <c r="I142" s="285" t="s">
        <v>911</v>
      </c>
      <c r="J142" s="285"/>
      <c r="K142" s="333"/>
    </row>
    <row r="143" s="1" customFormat="1" ht="15" customHeight="1">
      <c r="B143" s="334"/>
      <c r="C143" s="335"/>
      <c r="D143" s="335"/>
      <c r="E143" s="335"/>
      <c r="F143" s="335"/>
      <c r="G143" s="335"/>
      <c r="H143" s="335"/>
      <c r="I143" s="335"/>
      <c r="J143" s="335"/>
      <c r="K143" s="336"/>
    </row>
    <row r="144" s="1" customFormat="1" ht="18.75" customHeight="1">
      <c r="B144" s="321"/>
      <c r="C144" s="321"/>
      <c r="D144" s="321"/>
      <c r="E144" s="321"/>
      <c r="F144" s="322"/>
      <c r="G144" s="321"/>
      <c r="H144" s="321"/>
      <c r="I144" s="321"/>
      <c r="J144" s="321"/>
      <c r="K144" s="321"/>
    </row>
    <row r="145" s="1" customFormat="1" ht="18.75" customHeight="1"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</row>
    <row r="146" s="1" customFormat="1" ht="7.5" customHeight="1">
      <c r="B146" s="294"/>
      <c r="C146" s="295"/>
      <c r="D146" s="295"/>
      <c r="E146" s="295"/>
      <c r="F146" s="295"/>
      <c r="G146" s="295"/>
      <c r="H146" s="295"/>
      <c r="I146" s="295"/>
      <c r="J146" s="295"/>
      <c r="K146" s="296"/>
    </row>
    <row r="147" s="1" customFormat="1" ht="45" customHeight="1">
      <c r="B147" s="297"/>
      <c r="C147" s="298" t="s">
        <v>935</v>
      </c>
      <c r="D147" s="298"/>
      <c r="E147" s="298"/>
      <c r="F147" s="298"/>
      <c r="G147" s="298"/>
      <c r="H147" s="298"/>
      <c r="I147" s="298"/>
      <c r="J147" s="298"/>
      <c r="K147" s="299"/>
    </row>
    <row r="148" s="1" customFormat="1" ht="17.25" customHeight="1">
      <c r="B148" s="297"/>
      <c r="C148" s="300" t="s">
        <v>870</v>
      </c>
      <c r="D148" s="300"/>
      <c r="E148" s="300"/>
      <c r="F148" s="300" t="s">
        <v>871</v>
      </c>
      <c r="G148" s="301"/>
      <c r="H148" s="300" t="s">
        <v>57</v>
      </c>
      <c r="I148" s="300" t="s">
        <v>60</v>
      </c>
      <c r="J148" s="300" t="s">
        <v>872</v>
      </c>
      <c r="K148" s="299"/>
    </row>
    <row r="149" s="1" customFormat="1" ht="17.25" customHeight="1">
      <c r="B149" s="297"/>
      <c r="C149" s="302" t="s">
        <v>873</v>
      </c>
      <c r="D149" s="302"/>
      <c r="E149" s="302"/>
      <c r="F149" s="303" t="s">
        <v>874</v>
      </c>
      <c r="G149" s="304"/>
      <c r="H149" s="302"/>
      <c r="I149" s="302"/>
      <c r="J149" s="302" t="s">
        <v>875</v>
      </c>
      <c r="K149" s="299"/>
    </row>
    <row r="150" s="1" customFormat="1" ht="5.25" customHeight="1">
      <c r="B150" s="310"/>
      <c r="C150" s="305"/>
      <c r="D150" s="305"/>
      <c r="E150" s="305"/>
      <c r="F150" s="305"/>
      <c r="G150" s="306"/>
      <c r="H150" s="305"/>
      <c r="I150" s="305"/>
      <c r="J150" s="305"/>
      <c r="K150" s="333"/>
    </row>
    <row r="151" s="1" customFormat="1" ht="15" customHeight="1">
      <c r="B151" s="310"/>
      <c r="C151" s="337" t="s">
        <v>879</v>
      </c>
      <c r="D151" s="285"/>
      <c r="E151" s="285"/>
      <c r="F151" s="338" t="s">
        <v>876</v>
      </c>
      <c r="G151" s="285"/>
      <c r="H151" s="337" t="s">
        <v>916</v>
      </c>
      <c r="I151" s="337" t="s">
        <v>878</v>
      </c>
      <c r="J151" s="337">
        <v>120</v>
      </c>
      <c r="K151" s="333"/>
    </row>
    <row r="152" s="1" customFormat="1" ht="15" customHeight="1">
      <c r="B152" s="310"/>
      <c r="C152" s="337" t="s">
        <v>925</v>
      </c>
      <c r="D152" s="285"/>
      <c r="E152" s="285"/>
      <c r="F152" s="338" t="s">
        <v>876</v>
      </c>
      <c r="G152" s="285"/>
      <c r="H152" s="337" t="s">
        <v>936</v>
      </c>
      <c r="I152" s="337" t="s">
        <v>878</v>
      </c>
      <c r="J152" s="337" t="s">
        <v>927</v>
      </c>
      <c r="K152" s="333"/>
    </row>
    <row r="153" s="1" customFormat="1" ht="15" customHeight="1">
      <c r="B153" s="310"/>
      <c r="C153" s="337" t="s">
        <v>824</v>
      </c>
      <c r="D153" s="285"/>
      <c r="E153" s="285"/>
      <c r="F153" s="338" t="s">
        <v>876</v>
      </c>
      <c r="G153" s="285"/>
      <c r="H153" s="337" t="s">
        <v>937</v>
      </c>
      <c r="I153" s="337" t="s">
        <v>878</v>
      </c>
      <c r="J153" s="337" t="s">
        <v>927</v>
      </c>
      <c r="K153" s="333"/>
    </row>
    <row r="154" s="1" customFormat="1" ht="15" customHeight="1">
      <c r="B154" s="310"/>
      <c r="C154" s="337" t="s">
        <v>881</v>
      </c>
      <c r="D154" s="285"/>
      <c r="E154" s="285"/>
      <c r="F154" s="338" t="s">
        <v>882</v>
      </c>
      <c r="G154" s="285"/>
      <c r="H154" s="337" t="s">
        <v>916</v>
      </c>
      <c r="I154" s="337" t="s">
        <v>878</v>
      </c>
      <c r="J154" s="337">
        <v>50</v>
      </c>
      <c r="K154" s="333"/>
    </row>
    <row r="155" s="1" customFormat="1" ht="15" customHeight="1">
      <c r="B155" s="310"/>
      <c r="C155" s="337" t="s">
        <v>884</v>
      </c>
      <c r="D155" s="285"/>
      <c r="E155" s="285"/>
      <c r="F155" s="338" t="s">
        <v>876</v>
      </c>
      <c r="G155" s="285"/>
      <c r="H155" s="337" t="s">
        <v>916</v>
      </c>
      <c r="I155" s="337" t="s">
        <v>886</v>
      </c>
      <c r="J155" s="337"/>
      <c r="K155" s="333"/>
    </row>
    <row r="156" s="1" customFormat="1" ht="15" customHeight="1">
      <c r="B156" s="310"/>
      <c r="C156" s="337" t="s">
        <v>895</v>
      </c>
      <c r="D156" s="285"/>
      <c r="E156" s="285"/>
      <c r="F156" s="338" t="s">
        <v>882</v>
      </c>
      <c r="G156" s="285"/>
      <c r="H156" s="337" t="s">
        <v>916</v>
      </c>
      <c r="I156" s="337" t="s">
        <v>878</v>
      </c>
      <c r="J156" s="337">
        <v>50</v>
      </c>
      <c r="K156" s="333"/>
    </row>
    <row r="157" s="1" customFormat="1" ht="15" customHeight="1">
      <c r="B157" s="310"/>
      <c r="C157" s="337" t="s">
        <v>903</v>
      </c>
      <c r="D157" s="285"/>
      <c r="E157" s="285"/>
      <c r="F157" s="338" t="s">
        <v>882</v>
      </c>
      <c r="G157" s="285"/>
      <c r="H157" s="337" t="s">
        <v>916</v>
      </c>
      <c r="I157" s="337" t="s">
        <v>878</v>
      </c>
      <c r="J157" s="337">
        <v>50</v>
      </c>
      <c r="K157" s="333"/>
    </row>
    <row r="158" s="1" customFormat="1" ht="15" customHeight="1">
      <c r="B158" s="310"/>
      <c r="C158" s="337" t="s">
        <v>901</v>
      </c>
      <c r="D158" s="285"/>
      <c r="E158" s="285"/>
      <c r="F158" s="338" t="s">
        <v>882</v>
      </c>
      <c r="G158" s="285"/>
      <c r="H158" s="337" t="s">
        <v>916</v>
      </c>
      <c r="I158" s="337" t="s">
        <v>878</v>
      </c>
      <c r="J158" s="337">
        <v>50</v>
      </c>
      <c r="K158" s="333"/>
    </row>
    <row r="159" s="1" customFormat="1" ht="15" customHeight="1">
      <c r="B159" s="310"/>
      <c r="C159" s="337" t="s">
        <v>103</v>
      </c>
      <c r="D159" s="285"/>
      <c r="E159" s="285"/>
      <c r="F159" s="338" t="s">
        <v>876</v>
      </c>
      <c r="G159" s="285"/>
      <c r="H159" s="337" t="s">
        <v>938</v>
      </c>
      <c r="I159" s="337" t="s">
        <v>878</v>
      </c>
      <c r="J159" s="337" t="s">
        <v>939</v>
      </c>
      <c r="K159" s="333"/>
    </row>
    <row r="160" s="1" customFormat="1" ht="15" customHeight="1">
      <c r="B160" s="310"/>
      <c r="C160" s="337" t="s">
        <v>940</v>
      </c>
      <c r="D160" s="285"/>
      <c r="E160" s="285"/>
      <c r="F160" s="338" t="s">
        <v>876</v>
      </c>
      <c r="G160" s="285"/>
      <c r="H160" s="337" t="s">
        <v>941</v>
      </c>
      <c r="I160" s="337" t="s">
        <v>911</v>
      </c>
      <c r="J160" s="337"/>
      <c r="K160" s="333"/>
    </row>
    <row r="161" s="1" customFormat="1" ht="15" customHeight="1">
      <c r="B161" s="339"/>
      <c r="C161" s="319"/>
      <c r="D161" s="319"/>
      <c r="E161" s="319"/>
      <c r="F161" s="319"/>
      <c r="G161" s="319"/>
      <c r="H161" s="319"/>
      <c r="I161" s="319"/>
      <c r="J161" s="319"/>
      <c r="K161" s="340"/>
    </row>
    <row r="162" s="1" customFormat="1" ht="18.75" customHeight="1">
      <c r="B162" s="321"/>
      <c r="C162" s="331"/>
      <c r="D162" s="331"/>
      <c r="E162" s="331"/>
      <c r="F162" s="341"/>
      <c r="G162" s="331"/>
      <c r="H162" s="331"/>
      <c r="I162" s="331"/>
      <c r="J162" s="331"/>
      <c r="K162" s="321"/>
    </row>
    <row r="163" s="1" customFormat="1" ht="18.75" customHeight="1">
      <c r="B163" s="293"/>
      <c r="C163" s="293"/>
      <c r="D163" s="293"/>
      <c r="E163" s="293"/>
      <c r="F163" s="293"/>
      <c r="G163" s="293"/>
      <c r="H163" s="293"/>
      <c r="I163" s="293"/>
      <c r="J163" s="293"/>
      <c r="K163" s="293"/>
    </row>
    <row r="164" s="1" customFormat="1" ht="7.5" customHeight="1">
      <c r="B164" s="272"/>
      <c r="C164" s="273"/>
      <c r="D164" s="273"/>
      <c r="E164" s="273"/>
      <c r="F164" s="273"/>
      <c r="G164" s="273"/>
      <c r="H164" s="273"/>
      <c r="I164" s="273"/>
      <c r="J164" s="273"/>
      <c r="K164" s="274"/>
    </row>
    <row r="165" s="1" customFormat="1" ht="45" customHeight="1">
      <c r="B165" s="275"/>
      <c r="C165" s="276" t="s">
        <v>942</v>
      </c>
      <c r="D165" s="276"/>
      <c r="E165" s="276"/>
      <c r="F165" s="276"/>
      <c r="G165" s="276"/>
      <c r="H165" s="276"/>
      <c r="I165" s="276"/>
      <c r="J165" s="276"/>
      <c r="K165" s="277"/>
    </row>
    <row r="166" s="1" customFormat="1" ht="17.25" customHeight="1">
      <c r="B166" s="275"/>
      <c r="C166" s="300" t="s">
        <v>870</v>
      </c>
      <c r="D166" s="300"/>
      <c r="E166" s="300"/>
      <c r="F166" s="300" t="s">
        <v>871</v>
      </c>
      <c r="G166" s="342"/>
      <c r="H166" s="343" t="s">
        <v>57</v>
      </c>
      <c r="I166" s="343" t="s">
        <v>60</v>
      </c>
      <c r="J166" s="300" t="s">
        <v>872</v>
      </c>
      <c r="K166" s="277"/>
    </row>
    <row r="167" s="1" customFormat="1" ht="17.25" customHeight="1">
      <c r="B167" s="278"/>
      <c r="C167" s="302" t="s">
        <v>873</v>
      </c>
      <c r="D167" s="302"/>
      <c r="E167" s="302"/>
      <c r="F167" s="303" t="s">
        <v>874</v>
      </c>
      <c r="G167" s="344"/>
      <c r="H167" s="345"/>
      <c r="I167" s="345"/>
      <c r="J167" s="302" t="s">
        <v>875</v>
      </c>
      <c r="K167" s="280"/>
    </row>
    <row r="168" s="1" customFormat="1" ht="5.25" customHeight="1">
      <c r="B168" s="310"/>
      <c r="C168" s="305"/>
      <c r="D168" s="305"/>
      <c r="E168" s="305"/>
      <c r="F168" s="305"/>
      <c r="G168" s="306"/>
      <c r="H168" s="305"/>
      <c r="I168" s="305"/>
      <c r="J168" s="305"/>
      <c r="K168" s="333"/>
    </row>
    <row r="169" s="1" customFormat="1" ht="15" customHeight="1">
      <c r="B169" s="310"/>
      <c r="C169" s="285" t="s">
        <v>879</v>
      </c>
      <c r="D169" s="285"/>
      <c r="E169" s="285"/>
      <c r="F169" s="308" t="s">
        <v>876</v>
      </c>
      <c r="G169" s="285"/>
      <c r="H169" s="285" t="s">
        <v>916</v>
      </c>
      <c r="I169" s="285" t="s">
        <v>878</v>
      </c>
      <c r="J169" s="285">
        <v>120</v>
      </c>
      <c r="K169" s="333"/>
    </row>
    <row r="170" s="1" customFormat="1" ht="15" customHeight="1">
      <c r="B170" s="310"/>
      <c r="C170" s="285" t="s">
        <v>925</v>
      </c>
      <c r="D170" s="285"/>
      <c r="E170" s="285"/>
      <c r="F170" s="308" t="s">
        <v>876</v>
      </c>
      <c r="G170" s="285"/>
      <c r="H170" s="285" t="s">
        <v>926</v>
      </c>
      <c r="I170" s="285" t="s">
        <v>878</v>
      </c>
      <c r="J170" s="285" t="s">
        <v>927</v>
      </c>
      <c r="K170" s="333"/>
    </row>
    <row r="171" s="1" customFormat="1" ht="15" customHeight="1">
      <c r="B171" s="310"/>
      <c r="C171" s="285" t="s">
        <v>824</v>
      </c>
      <c r="D171" s="285"/>
      <c r="E171" s="285"/>
      <c r="F171" s="308" t="s">
        <v>876</v>
      </c>
      <c r="G171" s="285"/>
      <c r="H171" s="285" t="s">
        <v>943</v>
      </c>
      <c r="I171" s="285" t="s">
        <v>878</v>
      </c>
      <c r="J171" s="285" t="s">
        <v>927</v>
      </c>
      <c r="K171" s="333"/>
    </row>
    <row r="172" s="1" customFormat="1" ht="15" customHeight="1">
      <c r="B172" s="310"/>
      <c r="C172" s="285" t="s">
        <v>881</v>
      </c>
      <c r="D172" s="285"/>
      <c r="E172" s="285"/>
      <c r="F172" s="308" t="s">
        <v>882</v>
      </c>
      <c r="G172" s="285"/>
      <c r="H172" s="285" t="s">
        <v>943</v>
      </c>
      <c r="I172" s="285" t="s">
        <v>878</v>
      </c>
      <c r="J172" s="285">
        <v>50</v>
      </c>
      <c r="K172" s="333"/>
    </row>
    <row r="173" s="1" customFormat="1" ht="15" customHeight="1">
      <c r="B173" s="310"/>
      <c r="C173" s="285" t="s">
        <v>884</v>
      </c>
      <c r="D173" s="285"/>
      <c r="E173" s="285"/>
      <c r="F173" s="308" t="s">
        <v>876</v>
      </c>
      <c r="G173" s="285"/>
      <c r="H173" s="285" t="s">
        <v>943</v>
      </c>
      <c r="I173" s="285" t="s">
        <v>886</v>
      </c>
      <c r="J173" s="285"/>
      <c r="K173" s="333"/>
    </row>
    <row r="174" s="1" customFormat="1" ht="15" customHeight="1">
      <c r="B174" s="310"/>
      <c r="C174" s="285" t="s">
        <v>895</v>
      </c>
      <c r="D174" s="285"/>
      <c r="E174" s="285"/>
      <c r="F174" s="308" t="s">
        <v>882</v>
      </c>
      <c r="G174" s="285"/>
      <c r="H174" s="285" t="s">
        <v>943</v>
      </c>
      <c r="I174" s="285" t="s">
        <v>878</v>
      </c>
      <c r="J174" s="285">
        <v>50</v>
      </c>
      <c r="K174" s="333"/>
    </row>
    <row r="175" s="1" customFormat="1" ht="15" customHeight="1">
      <c r="B175" s="310"/>
      <c r="C175" s="285" t="s">
        <v>903</v>
      </c>
      <c r="D175" s="285"/>
      <c r="E175" s="285"/>
      <c r="F175" s="308" t="s">
        <v>882</v>
      </c>
      <c r="G175" s="285"/>
      <c r="H175" s="285" t="s">
        <v>943</v>
      </c>
      <c r="I175" s="285" t="s">
        <v>878</v>
      </c>
      <c r="J175" s="285">
        <v>50</v>
      </c>
      <c r="K175" s="333"/>
    </row>
    <row r="176" s="1" customFormat="1" ht="15" customHeight="1">
      <c r="B176" s="310"/>
      <c r="C176" s="285" t="s">
        <v>901</v>
      </c>
      <c r="D176" s="285"/>
      <c r="E176" s="285"/>
      <c r="F176" s="308" t="s">
        <v>882</v>
      </c>
      <c r="G176" s="285"/>
      <c r="H176" s="285" t="s">
        <v>943</v>
      </c>
      <c r="I176" s="285" t="s">
        <v>878</v>
      </c>
      <c r="J176" s="285">
        <v>50</v>
      </c>
      <c r="K176" s="333"/>
    </row>
    <row r="177" s="1" customFormat="1" ht="15" customHeight="1">
      <c r="B177" s="310"/>
      <c r="C177" s="285" t="s">
        <v>114</v>
      </c>
      <c r="D177" s="285"/>
      <c r="E177" s="285"/>
      <c r="F177" s="308" t="s">
        <v>876</v>
      </c>
      <c r="G177" s="285"/>
      <c r="H177" s="285" t="s">
        <v>944</v>
      </c>
      <c r="I177" s="285" t="s">
        <v>945</v>
      </c>
      <c r="J177" s="285"/>
      <c r="K177" s="333"/>
    </row>
    <row r="178" s="1" customFormat="1" ht="15" customHeight="1">
      <c r="B178" s="310"/>
      <c r="C178" s="285" t="s">
        <v>60</v>
      </c>
      <c r="D178" s="285"/>
      <c r="E178" s="285"/>
      <c r="F178" s="308" t="s">
        <v>876</v>
      </c>
      <c r="G178" s="285"/>
      <c r="H178" s="285" t="s">
        <v>946</v>
      </c>
      <c r="I178" s="285" t="s">
        <v>947</v>
      </c>
      <c r="J178" s="285">
        <v>1</v>
      </c>
      <c r="K178" s="333"/>
    </row>
    <row r="179" s="1" customFormat="1" ht="15" customHeight="1">
      <c r="B179" s="310"/>
      <c r="C179" s="285" t="s">
        <v>56</v>
      </c>
      <c r="D179" s="285"/>
      <c r="E179" s="285"/>
      <c r="F179" s="308" t="s">
        <v>876</v>
      </c>
      <c r="G179" s="285"/>
      <c r="H179" s="285" t="s">
        <v>948</v>
      </c>
      <c r="I179" s="285" t="s">
        <v>878</v>
      </c>
      <c r="J179" s="285">
        <v>20</v>
      </c>
      <c r="K179" s="333"/>
    </row>
    <row r="180" s="1" customFormat="1" ht="15" customHeight="1">
      <c r="B180" s="310"/>
      <c r="C180" s="285" t="s">
        <v>57</v>
      </c>
      <c r="D180" s="285"/>
      <c r="E180" s="285"/>
      <c r="F180" s="308" t="s">
        <v>876</v>
      </c>
      <c r="G180" s="285"/>
      <c r="H180" s="285" t="s">
        <v>949</v>
      </c>
      <c r="I180" s="285" t="s">
        <v>878</v>
      </c>
      <c r="J180" s="285">
        <v>255</v>
      </c>
      <c r="K180" s="333"/>
    </row>
    <row r="181" s="1" customFormat="1" ht="15" customHeight="1">
      <c r="B181" s="310"/>
      <c r="C181" s="285" t="s">
        <v>115</v>
      </c>
      <c r="D181" s="285"/>
      <c r="E181" s="285"/>
      <c r="F181" s="308" t="s">
        <v>876</v>
      </c>
      <c r="G181" s="285"/>
      <c r="H181" s="285" t="s">
        <v>840</v>
      </c>
      <c r="I181" s="285" t="s">
        <v>878</v>
      </c>
      <c r="J181" s="285">
        <v>10</v>
      </c>
      <c r="K181" s="333"/>
    </row>
    <row r="182" s="1" customFormat="1" ht="15" customHeight="1">
      <c r="B182" s="310"/>
      <c r="C182" s="285" t="s">
        <v>116</v>
      </c>
      <c r="D182" s="285"/>
      <c r="E182" s="285"/>
      <c r="F182" s="308" t="s">
        <v>876</v>
      </c>
      <c r="G182" s="285"/>
      <c r="H182" s="285" t="s">
        <v>950</v>
      </c>
      <c r="I182" s="285" t="s">
        <v>911</v>
      </c>
      <c r="J182" s="285"/>
      <c r="K182" s="333"/>
    </row>
    <row r="183" s="1" customFormat="1" ht="15" customHeight="1">
      <c r="B183" s="310"/>
      <c r="C183" s="285" t="s">
        <v>951</v>
      </c>
      <c r="D183" s="285"/>
      <c r="E183" s="285"/>
      <c r="F183" s="308" t="s">
        <v>876</v>
      </c>
      <c r="G183" s="285"/>
      <c r="H183" s="285" t="s">
        <v>952</v>
      </c>
      <c r="I183" s="285" t="s">
        <v>911</v>
      </c>
      <c r="J183" s="285"/>
      <c r="K183" s="333"/>
    </row>
    <row r="184" s="1" customFormat="1" ht="15" customHeight="1">
      <c r="B184" s="310"/>
      <c r="C184" s="285" t="s">
        <v>940</v>
      </c>
      <c r="D184" s="285"/>
      <c r="E184" s="285"/>
      <c r="F184" s="308" t="s">
        <v>876</v>
      </c>
      <c r="G184" s="285"/>
      <c r="H184" s="285" t="s">
        <v>953</v>
      </c>
      <c r="I184" s="285" t="s">
        <v>911</v>
      </c>
      <c r="J184" s="285"/>
      <c r="K184" s="333"/>
    </row>
    <row r="185" s="1" customFormat="1" ht="15" customHeight="1">
      <c r="B185" s="310"/>
      <c r="C185" s="285" t="s">
        <v>118</v>
      </c>
      <c r="D185" s="285"/>
      <c r="E185" s="285"/>
      <c r="F185" s="308" t="s">
        <v>882</v>
      </c>
      <c r="G185" s="285"/>
      <c r="H185" s="285" t="s">
        <v>954</v>
      </c>
      <c r="I185" s="285" t="s">
        <v>878</v>
      </c>
      <c r="J185" s="285">
        <v>50</v>
      </c>
      <c r="K185" s="333"/>
    </row>
    <row r="186" s="1" customFormat="1" ht="15" customHeight="1">
      <c r="B186" s="310"/>
      <c r="C186" s="285" t="s">
        <v>955</v>
      </c>
      <c r="D186" s="285"/>
      <c r="E186" s="285"/>
      <c r="F186" s="308" t="s">
        <v>882</v>
      </c>
      <c r="G186" s="285"/>
      <c r="H186" s="285" t="s">
        <v>956</v>
      </c>
      <c r="I186" s="285" t="s">
        <v>957</v>
      </c>
      <c r="J186" s="285"/>
      <c r="K186" s="333"/>
    </row>
    <row r="187" s="1" customFormat="1" ht="15" customHeight="1">
      <c r="B187" s="310"/>
      <c r="C187" s="285" t="s">
        <v>958</v>
      </c>
      <c r="D187" s="285"/>
      <c r="E187" s="285"/>
      <c r="F187" s="308" t="s">
        <v>882</v>
      </c>
      <c r="G187" s="285"/>
      <c r="H187" s="285" t="s">
        <v>959</v>
      </c>
      <c r="I187" s="285" t="s">
        <v>957</v>
      </c>
      <c r="J187" s="285"/>
      <c r="K187" s="333"/>
    </row>
    <row r="188" s="1" customFormat="1" ht="15" customHeight="1">
      <c r="B188" s="310"/>
      <c r="C188" s="285" t="s">
        <v>960</v>
      </c>
      <c r="D188" s="285"/>
      <c r="E188" s="285"/>
      <c r="F188" s="308" t="s">
        <v>882</v>
      </c>
      <c r="G188" s="285"/>
      <c r="H188" s="285" t="s">
        <v>961</v>
      </c>
      <c r="I188" s="285" t="s">
        <v>957</v>
      </c>
      <c r="J188" s="285"/>
      <c r="K188" s="333"/>
    </row>
    <row r="189" s="1" customFormat="1" ht="15" customHeight="1">
      <c r="B189" s="310"/>
      <c r="C189" s="346" t="s">
        <v>962</v>
      </c>
      <c r="D189" s="285"/>
      <c r="E189" s="285"/>
      <c r="F189" s="308" t="s">
        <v>882</v>
      </c>
      <c r="G189" s="285"/>
      <c r="H189" s="285" t="s">
        <v>963</v>
      </c>
      <c r="I189" s="285" t="s">
        <v>964</v>
      </c>
      <c r="J189" s="347" t="s">
        <v>965</v>
      </c>
      <c r="K189" s="333"/>
    </row>
    <row r="190" s="1" customFormat="1" ht="15" customHeight="1">
      <c r="B190" s="310"/>
      <c r="C190" s="346" t="s">
        <v>45</v>
      </c>
      <c r="D190" s="285"/>
      <c r="E190" s="285"/>
      <c r="F190" s="308" t="s">
        <v>876</v>
      </c>
      <c r="G190" s="285"/>
      <c r="H190" s="282" t="s">
        <v>966</v>
      </c>
      <c r="I190" s="285" t="s">
        <v>967</v>
      </c>
      <c r="J190" s="285"/>
      <c r="K190" s="333"/>
    </row>
    <row r="191" s="1" customFormat="1" ht="15" customHeight="1">
      <c r="B191" s="310"/>
      <c r="C191" s="346" t="s">
        <v>968</v>
      </c>
      <c r="D191" s="285"/>
      <c r="E191" s="285"/>
      <c r="F191" s="308" t="s">
        <v>876</v>
      </c>
      <c r="G191" s="285"/>
      <c r="H191" s="285" t="s">
        <v>969</v>
      </c>
      <c r="I191" s="285" t="s">
        <v>911</v>
      </c>
      <c r="J191" s="285"/>
      <c r="K191" s="333"/>
    </row>
    <row r="192" s="1" customFormat="1" ht="15" customHeight="1">
      <c r="B192" s="310"/>
      <c r="C192" s="346" t="s">
        <v>970</v>
      </c>
      <c r="D192" s="285"/>
      <c r="E192" s="285"/>
      <c r="F192" s="308" t="s">
        <v>876</v>
      </c>
      <c r="G192" s="285"/>
      <c r="H192" s="285" t="s">
        <v>971</v>
      </c>
      <c r="I192" s="285" t="s">
        <v>911</v>
      </c>
      <c r="J192" s="285"/>
      <c r="K192" s="333"/>
    </row>
    <row r="193" s="1" customFormat="1" ht="15" customHeight="1">
      <c r="B193" s="310"/>
      <c r="C193" s="346" t="s">
        <v>972</v>
      </c>
      <c r="D193" s="285"/>
      <c r="E193" s="285"/>
      <c r="F193" s="308" t="s">
        <v>882</v>
      </c>
      <c r="G193" s="285"/>
      <c r="H193" s="285" t="s">
        <v>973</v>
      </c>
      <c r="I193" s="285" t="s">
        <v>911</v>
      </c>
      <c r="J193" s="285"/>
      <c r="K193" s="333"/>
    </row>
    <row r="194" s="1" customFormat="1" ht="15" customHeight="1">
      <c r="B194" s="339"/>
      <c r="C194" s="348"/>
      <c r="D194" s="319"/>
      <c r="E194" s="319"/>
      <c r="F194" s="319"/>
      <c r="G194" s="319"/>
      <c r="H194" s="319"/>
      <c r="I194" s="319"/>
      <c r="J194" s="319"/>
      <c r="K194" s="340"/>
    </row>
    <row r="195" s="1" customFormat="1" ht="18.75" customHeight="1">
      <c r="B195" s="321"/>
      <c r="C195" s="331"/>
      <c r="D195" s="331"/>
      <c r="E195" s="331"/>
      <c r="F195" s="341"/>
      <c r="G195" s="331"/>
      <c r="H195" s="331"/>
      <c r="I195" s="331"/>
      <c r="J195" s="331"/>
      <c r="K195" s="321"/>
    </row>
    <row r="196" s="1" customFormat="1" ht="18.75" customHeight="1">
      <c r="B196" s="321"/>
      <c r="C196" s="331"/>
      <c r="D196" s="331"/>
      <c r="E196" s="331"/>
      <c r="F196" s="341"/>
      <c r="G196" s="331"/>
      <c r="H196" s="331"/>
      <c r="I196" s="331"/>
      <c r="J196" s="331"/>
      <c r="K196" s="321"/>
    </row>
    <row r="197" s="1" customFormat="1" ht="18.75" customHeight="1">
      <c r="B197" s="293"/>
      <c r="C197" s="293"/>
      <c r="D197" s="293"/>
      <c r="E197" s="293"/>
      <c r="F197" s="293"/>
      <c r="G197" s="293"/>
      <c r="H197" s="293"/>
      <c r="I197" s="293"/>
      <c r="J197" s="293"/>
      <c r="K197" s="293"/>
    </row>
    <row r="198" s="1" customFormat="1" ht="13.5">
      <c r="B198" s="272"/>
      <c r="C198" s="273"/>
      <c r="D198" s="273"/>
      <c r="E198" s="273"/>
      <c r="F198" s="273"/>
      <c r="G198" s="273"/>
      <c r="H198" s="273"/>
      <c r="I198" s="273"/>
      <c r="J198" s="273"/>
      <c r="K198" s="274"/>
    </row>
    <row r="199" s="1" customFormat="1" ht="21">
      <c r="B199" s="275"/>
      <c r="C199" s="276" t="s">
        <v>974</v>
      </c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5.5" customHeight="1">
      <c r="B200" s="275"/>
      <c r="C200" s="349" t="s">
        <v>975</v>
      </c>
      <c r="D200" s="349"/>
      <c r="E200" s="349"/>
      <c r="F200" s="349" t="s">
        <v>976</v>
      </c>
      <c r="G200" s="350"/>
      <c r="H200" s="349" t="s">
        <v>977</v>
      </c>
      <c r="I200" s="349"/>
      <c r="J200" s="349"/>
      <c r="K200" s="277"/>
    </row>
    <row r="201" s="1" customFormat="1" ht="5.25" customHeight="1">
      <c r="B201" s="310"/>
      <c r="C201" s="305"/>
      <c r="D201" s="305"/>
      <c r="E201" s="305"/>
      <c r="F201" s="305"/>
      <c r="G201" s="331"/>
      <c r="H201" s="305"/>
      <c r="I201" s="305"/>
      <c r="J201" s="305"/>
      <c r="K201" s="333"/>
    </row>
    <row r="202" s="1" customFormat="1" ht="15" customHeight="1">
      <c r="B202" s="310"/>
      <c r="C202" s="285" t="s">
        <v>967</v>
      </c>
      <c r="D202" s="285"/>
      <c r="E202" s="285"/>
      <c r="F202" s="308" t="s">
        <v>46</v>
      </c>
      <c r="G202" s="285"/>
      <c r="H202" s="285" t="s">
        <v>978</v>
      </c>
      <c r="I202" s="285"/>
      <c r="J202" s="285"/>
      <c r="K202" s="333"/>
    </row>
    <row r="203" s="1" customFormat="1" ht="15" customHeight="1">
      <c r="B203" s="310"/>
      <c r="C203" s="285"/>
      <c r="D203" s="285"/>
      <c r="E203" s="285"/>
      <c r="F203" s="308" t="s">
        <v>47</v>
      </c>
      <c r="G203" s="285"/>
      <c r="H203" s="285" t="s">
        <v>979</v>
      </c>
      <c r="I203" s="285"/>
      <c r="J203" s="285"/>
      <c r="K203" s="333"/>
    </row>
    <row r="204" s="1" customFormat="1" ht="15" customHeight="1">
      <c r="B204" s="310"/>
      <c r="C204" s="285"/>
      <c r="D204" s="285"/>
      <c r="E204" s="285"/>
      <c r="F204" s="308" t="s">
        <v>50</v>
      </c>
      <c r="G204" s="285"/>
      <c r="H204" s="285" t="s">
        <v>980</v>
      </c>
      <c r="I204" s="285"/>
      <c r="J204" s="285"/>
      <c r="K204" s="333"/>
    </row>
    <row r="205" s="1" customFormat="1" ht="15" customHeight="1">
      <c r="B205" s="310"/>
      <c r="C205" s="285"/>
      <c r="D205" s="285"/>
      <c r="E205" s="285"/>
      <c r="F205" s="308" t="s">
        <v>48</v>
      </c>
      <c r="G205" s="285"/>
      <c r="H205" s="285" t="s">
        <v>981</v>
      </c>
      <c r="I205" s="285"/>
      <c r="J205" s="285"/>
      <c r="K205" s="333"/>
    </row>
    <row r="206" s="1" customFormat="1" ht="15" customHeight="1">
      <c r="B206" s="310"/>
      <c r="C206" s="285"/>
      <c r="D206" s="285"/>
      <c r="E206" s="285"/>
      <c r="F206" s="308" t="s">
        <v>49</v>
      </c>
      <c r="G206" s="285"/>
      <c r="H206" s="285" t="s">
        <v>982</v>
      </c>
      <c r="I206" s="285"/>
      <c r="J206" s="285"/>
      <c r="K206" s="333"/>
    </row>
    <row r="207" s="1" customFormat="1" ht="15" customHeight="1">
      <c r="B207" s="310"/>
      <c r="C207" s="285"/>
      <c r="D207" s="285"/>
      <c r="E207" s="285"/>
      <c r="F207" s="308"/>
      <c r="G207" s="285"/>
      <c r="H207" s="285"/>
      <c r="I207" s="285"/>
      <c r="J207" s="285"/>
      <c r="K207" s="333"/>
    </row>
    <row r="208" s="1" customFormat="1" ht="15" customHeight="1">
      <c r="B208" s="310"/>
      <c r="C208" s="285" t="s">
        <v>923</v>
      </c>
      <c r="D208" s="285"/>
      <c r="E208" s="285"/>
      <c r="F208" s="308" t="s">
        <v>82</v>
      </c>
      <c r="G208" s="285"/>
      <c r="H208" s="285" t="s">
        <v>983</v>
      </c>
      <c r="I208" s="285"/>
      <c r="J208" s="285"/>
      <c r="K208" s="333"/>
    </row>
    <row r="209" s="1" customFormat="1" ht="15" customHeight="1">
      <c r="B209" s="310"/>
      <c r="C209" s="285"/>
      <c r="D209" s="285"/>
      <c r="E209" s="285"/>
      <c r="F209" s="308" t="s">
        <v>818</v>
      </c>
      <c r="G209" s="285"/>
      <c r="H209" s="285" t="s">
        <v>819</v>
      </c>
      <c r="I209" s="285"/>
      <c r="J209" s="285"/>
      <c r="K209" s="333"/>
    </row>
    <row r="210" s="1" customFormat="1" ht="15" customHeight="1">
      <c r="B210" s="310"/>
      <c r="C210" s="285"/>
      <c r="D210" s="285"/>
      <c r="E210" s="285"/>
      <c r="F210" s="308" t="s">
        <v>816</v>
      </c>
      <c r="G210" s="285"/>
      <c r="H210" s="285" t="s">
        <v>984</v>
      </c>
      <c r="I210" s="285"/>
      <c r="J210" s="285"/>
      <c r="K210" s="333"/>
    </row>
    <row r="211" s="1" customFormat="1" ht="15" customHeight="1">
      <c r="B211" s="351"/>
      <c r="C211" s="285"/>
      <c r="D211" s="285"/>
      <c r="E211" s="285"/>
      <c r="F211" s="308" t="s">
        <v>820</v>
      </c>
      <c r="G211" s="346"/>
      <c r="H211" s="337" t="s">
        <v>821</v>
      </c>
      <c r="I211" s="337"/>
      <c r="J211" s="337"/>
      <c r="K211" s="352"/>
    </row>
    <row r="212" s="1" customFormat="1" ht="15" customHeight="1">
      <c r="B212" s="351"/>
      <c r="C212" s="285"/>
      <c r="D212" s="285"/>
      <c r="E212" s="285"/>
      <c r="F212" s="308" t="s">
        <v>822</v>
      </c>
      <c r="G212" s="346"/>
      <c r="H212" s="337" t="s">
        <v>985</v>
      </c>
      <c r="I212" s="337"/>
      <c r="J212" s="337"/>
      <c r="K212" s="352"/>
    </row>
    <row r="213" s="1" customFormat="1" ht="15" customHeight="1">
      <c r="B213" s="351"/>
      <c r="C213" s="285"/>
      <c r="D213" s="285"/>
      <c r="E213" s="285"/>
      <c r="F213" s="308"/>
      <c r="G213" s="346"/>
      <c r="H213" s="337"/>
      <c r="I213" s="337"/>
      <c r="J213" s="337"/>
      <c r="K213" s="352"/>
    </row>
    <row r="214" s="1" customFormat="1" ht="15" customHeight="1">
      <c r="B214" s="351"/>
      <c r="C214" s="285" t="s">
        <v>947</v>
      </c>
      <c r="D214" s="285"/>
      <c r="E214" s="285"/>
      <c r="F214" s="308">
        <v>1</v>
      </c>
      <c r="G214" s="346"/>
      <c r="H214" s="337" t="s">
        <v>986</v>
      </c>
      <c r="I214" s="337"/>
      <c r="J214" s="337"/>
      <c r="K214" s="352"/>
    </row>
    <row r="215" s="1" customFormat="1" ht="15" customHeight="1">
      <c r="B215" s="351"/>
      <c r="C215" s="285"/>
      <c r="D215" s="285"/>
      <c r="E215" s="285"/>
      <c r="F215" s="308">
        <v>2</v>
      </c>
      <c r="G215" s="346"/>
      <c r="H215" s="337" t="s">
        <v>987</v>
      </c>
      <c r="I215" s="337"/>
      <c r="J215" s="337"/>
      <c r="K215" s="352"/>
    </row>
    <row r="216" s="1" customFormat="1" ht="15" customHeight="1">
      <c r="B216" s="351"/>
      <c r="C216" s="285"/>
      <c r="D216" s="285"/>
      <c r="E216" s="285"/>
      <c r="F216" s="308">
        <v>3</v>
      </c>
      <c r="G216" s="346"/>
      <c r="H216" s="337" t="s">
        <v>988</v>
      </c>
      <c r="I216" s="337"/>
      <c r="J216" s="337"/>
      <c r="K216" s="352"/>
    </row>
    <row r="217" s="1" customFormat="1" ht="15" customHeight="1">
      <c r="B217" s="351"/>
      <c r="C217" s="285"/>
      <c r="D217" s="285"/>
      <c r="E217" s="285"/>
      <c r="F217" s="308">
        <v>4</v>
      </c>
      <c r="G217" s="346"/>
      <c r="H217" s="337" t="s">
        <v>989</v>
      </c>
      <c r="I217" s="337"/>
      <c r="J217" s="337"/>
      <c r="K217" s="352"/>
    </row>
    <row r="218" s="1" customFormat="1" ht="12.75" customHeight="1">
      <c r="B218" s="353"/>
      <c r="C218" s="354"/>
      <c r="D218" s="354"/>
      <c r="E218" s="354"/>
      <c r="F218" s="354"/>
      <c r="G218" s="354"/>
      <c r="H218" s="354"/>
      <c r="I218" s="354"/>
      <c r="J218" s="354"/>
      <c r="K218" s="35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 Valenta</dc:creator>
  <cp:lastModifiedBy>Tomáš Valenta</cp:lastModifiedBy>
  <dcterms:created xsi:type="dcterms:W3CDTF">2021-05-17T15:26:34Z</dcterms:created>
  <dcterms:modified xsi:type="dcterms:W3CDTF">2021-05-17T15:26:40Z</dcterms:modified>
</cp:coreProperties>
</file>