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tavební úpravy admi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Stavební úpravy admin...'!$C$86:$K$207</definedName>
    <definedName name="_xlnm.Print_Area" localSheetId="1">'1 - Stavební úpravy admin...'!$C$4:$J$37,'1 - Stavební úpravy admin...'!$C$43:$J$70,'1 - Stavební úpravy admin...'!$C$76:$K$207</definedName>
    <definedName name="_xlnm.Print_Titles" localSheetId="1">'1 - Stavební úpravy admin...'!$86:$86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07"/>
  <c r="BH207"/>
  <c r="BG207"/>
  <c r="BF207"/>
  <c r="T207"/>
  <c r="T206"/>
  <c r="R207"/>
  <c r="R206"/>
  <c r="P207"/>
  <c r="P206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3"/>
  <c r="BH133"/>
  <c r="BG133"/>
  <c r="BF133"/>
  <c r="T133"/>
  <c r="T126"/>
  <c r="R133"/>
  <c r="R126"/>
  <c r="P133"/>
  <c r="P126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4"/>
  <c r="BH94"/>
  <c r="BG94"/>
  <c r="BF94"/>
  <c r="T94"/>
  <c r="R94"/>
  <c r="P94"/>
  <c r="BI90"/>
  <c r="BH90"/>
  <c r="BG90"/>
  <c r="BF90"/>
  <c r="T90"/>
  <c r="R90"/>
  <c r="P90"/>
  <c r="J83"/>
  <c r="F83"/>
  <c r="F81"/>
  <c r="E79"/>
  <c r="J50"/>
  <c r="F50"/>
  <c r="F48"/>
  <c r="E46"/>
  <c r="J22"/>
  <c r="E22"/>
  <c r="J84"/>
  <c r="J21"/>
  <c r="J16"/>
  <c r="E16"/>
  <c r="F84"/>
  <c r="J15"/>
  <c r="J10"/>
  <c r="J81"/>
  <c i="1" r="L50"/>
  <c r="AM50"/>
  <c r="AM49"/>
  <c r="L49"/>
  <c r="AM47"/>
  <c r="L47"/>
  <c r="L45"/>
  <c r="L44"/>
  <c i="2" r="BK127"/>
  <c r="J146"/>
  <c r="BK194"/>
  <c r="J147"/>
  <c r="J172"/>
  <c r="J183"/>
  <c r="J194"/>
  <c r="J103"/>
  <c r="BK207"/>
  <c r="J169"/>
  <c r="J107"/>
  <c r="BK105"/>
  <c r="J163"/>
  <c r="BK94"/>
  <c r="BK185"/>
  <c r="BK114"/>
  <c r="J201"/>
  <c r="J175"/>
  <c r="J140"/>
  <c r="BK197"/>
  <c r="BK123"/>
  <c r="BK143"/>
  <c r="BK103"/>
  <c r="J133"/>
  <c r="BK163"/>
  <c r="J117"/>
  <c r="BK147"/>
  <c r="J185"/>
  <c r="BK187"/>
  <c r="J141"/>
  <c r="J167"/>
  <c r="J127"/>
  <c r="BK151"/>
  <c r="J181"/>
  <c r="BK199"/>
  <c r="BK111"/>
  <c r="BK202"/>
  <c r="J187"/>
  <c r="J159"/>
  <c r="J202"/>
  <c r="BK172"/>
  <c r="BK175"/>
  <c r="BK107"/>
  <c r="BK181"/>
  <c r="BK183"/>
  <c r="J165"/>
  <c r="J90"/>
  <c r="J192"/>
  <c r="BK133"/>
  <c r="BK179"/>
  <c r="BK141"/>
  <c r="J197"/>
  <c r="BK153"/>
  <c r="BK190"/>
  <c r="BK167"/>
  <c r="BK205"/>
  <c r="BK159"/>
  <c r="BK146"/>
  <c r="BK140"/>
  <c r="J105"/>
  <c r="J123"/>
  <c r="J205"/>
  <c r="BK165"/>
  <c r="J143"/>
  <c r="J190"/>
  <c r="BK119"/>
  <c r="J179"/>
  <c r="BK192"/>
  <c r="J94"/>
  <c r="J114"/>
  <c r="J111"/>
  <c r="J100"/>
  <c r="J119"/>
  <c r="BK201"/>
  <c i="1" r="AS54"/>
  <c i="2" r="BK100"/>
  <c r="BK161"/>
  <c r="BK90"/>
  <c r="J161"/>
  <c r="J199"/>
  <c r="J207"/>
  <c r="J153"/>
  <c r="BK117"/>
  <c r="BK169"/>
  <c r="J151"/>
  <c l="1" r="P89"/>
  <c r="R110"/>
  <c r="T139"/>
  <c r="T145"/>
  <c r="R164"/>
  <c r="BK178"/>
  <c r="J178"/>
  <c r="J65"/>
  <c r="T189"/>
  <c r="T89"/>
  <c r="BK145"/>
  <c r="J145"/>
  <c r="J61"/>
  <c r="P164"/>
  <c r="T178"/>
  <c r="P196"/>
  <c r="BK110"/>
  <c r="J110"/>
  <c r="J58"/>
  <c r="BK139"/>
  <c r="J139"/>
  <c r="J60"/>
  <c r="P139"/>
  <c r="R145"/>
  <c r="BK164"/>
  <c r="J164"/>
  <c r="J62"/>
  <c r="P178"/>
  <c r="R189"/>
  <c r="BK196"/>
  <c r="J196"/>
  <c r="J67"/>
  <c r="BK89"/>
  <c r="J89"/>
  <c r="J57"/>
  <c r="P110"/>
  <c r="P145"/>
  <c r="R178"/>
  <c r="P189"/>
  <c r="R196"/>
  <c r="R89"/>
  <c r="R88"/>
  <c r="T110"/>
  <c r="R139"/>
  <c r="T164"/>
  <c r="BK189"/>
  <c r="J189"/>
  <c r="J66"/>
  <c r="T196"/>
  <c r="BK126"/>
  <c r="J126"/>
  <c r="J59"/>
  <c r="BK174"/>
  <c r="J174"/>
  <c r="J63"/>
  <c r="BK204"/>
  <c r="J204"/>
  <c r="J68"/>
  <c r="BK206"/>
  <c r="J206"/>
  <c r="J69"/>
  <c r="F51"/>
  <c r="BE90"/>
  <c r="BE103"/>
  <c r="BE143"/>
  <c r="BE147"/>
  <c r="BE179"/>
  <c r="BE183"/>
  <c r="BE187"/>
  <c r="BE194"/>
  <c r="BE197"/>
  <c r="BE205"/>
  <c r="J51"/>
  <c r="BE94"/>
  <c r="BE100"/>
  <c r="BE117"/>
  <c r="BE123"/>
  <c r="BE146"/>
  <c r="BE151"/>
  <c r="BE172"/>
  <c r="BE190"/>
  <c r="BE199"/>
  <c r="BE201"/>
  <c r="BE202"/>
  <c r="BE207"/>
  <c r="BE105"/>
  <c r="BE159"/>
  <c r="BE163"/>
  <c r="BE181"/>
  <c r="BE185"/>
  <c r="BE192"/>
  <c r="BE107"/>
  <c r="BE153"/>
  <c r="BE167"/>
  <c r="BE175"/>
  <c r="J48"/>
  <c r="BE111"/>
  <c r="BE119"/>
  <c r="BE127"/>
  <c r="BE133"/>
  <c r="BE140"/>
  <c r="BE141"/>
  <c r="BE161"/>
  <c r="BE165"/>
  <c r="BE169"/>
  <c r="BE114"/>
  <c r="F32"/>
  <c i="1" r="BA55"/>
  <c r="BA54"/>
  <c r="W30"/>
  <c i="2" r="F35"/>
  <c i="1" r="BD55"/>
  <c r="BD54"/>
  <c r="W33"/>
  <c i="2" r="F34"/>
  <c i="1" r="BC55"/>
  <c r="BC54"/>
  <c r="AY54"/>
  <c i="2" r="F33"/>
  <c i="1" r="BB55"/>
  <c r="BB54"/>
  <c r="W31"/>
  <c i="2" r="J32"/>
  <c i="1" r="AW55"/>
  <c i="2" l="1" r="R177"/>
  <c r="R87"/>
  <c r="P177"/>
  <c r="T177"/>
  <c r="T88"/>
  <c r="P88"/>
  <c r="P87"/>
  <c i="1" r="AU55"/>
  <c i="2" r="BK177"/>
  <c r="J177"/>
  <c r="J64"/>
  <c r="BK88"/>
  <c r="J88"/>
  <c r="J56"/>
  <c i="1" r="AX54"/>
  <c r="AW54"/>
  <c r="AK30"/>
  <c r="W32"/>
  <c i="2" r="F31"/>
  <c i="1" r="AZ55"/>
  <c r="AZ54"/>
  <c r="AV54"/>
  <c r="AK29"/>
  <c i="2" r="J31"/>
  <c i="1" r="AV55"/>
  <c r="AT55"/>
  <c r="AU54"/>
  <c i="2" l="1" r="T87"/>
  <c r="BK87"/>
  <c r="J87"/>
  <c r="J55"/>
  <c i="1" r="AT54"/>
  <c r="W29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<sst xmlns="http://schemas.openxmlformats.org/spreadsheetml/2006/main">
  <si>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</si>
  <si>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</si>
  <si>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</si>
  <si>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</si>
  <si>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</si>
  <si>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{40a33a35-7cd0-420f-a37f-9139d208fd7b}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</si>
  <si>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</si>
  <si>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</si>
  <si>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</si>
  <si>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</si>
  <si>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</si>
  <si>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</si>
  <si>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</si>
  <si>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</si>
  <si>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</si>
  <si>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</si>
  <si>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</si>
  <si>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administrativního domu K. H. Máchy 1275, Sokolov - SO2 zateplení spodní části stavby</t>
  </si>
  <si>
    <t>KSO:</t>
  </si>
  <si>
    <t/>
  </si>
  <si>
    <t>CC-CZ:</t>
  </si>
  <si>
    <t>Místo:</t>
  </si>
  <si>
    <t>Sokolov, K. H. Máchy 1275</t>
  </si>
  <si>
    <t>Datum:</t>
  </si>
  <si>
    <t>15. 1. 2025</t>
  </si>
  <si>
    <t>Zadavatel:</t>
  </si>
  <si>
    <t>IČ:</t>
  </si>
  <si>
    <t>Město Sokolov</t>
  </si>
  <si>
    <t>DIČ:</t>
  </si>
  <si>
    <t>Účastník:</t>
  </si>
  <si>
    <t>Vyplň údaj</t>
  </si>
  <si>
    <t>Projektant:</t>
  </si>
  <si>
    <t>Ing. Jan Klícha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</si>
  <si>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</si>
  <si>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</si>
  <si>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</si>
  <si>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</si>
  <si>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</si>
  <si>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</si>
  <si>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</si>
  <si>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</si>
  <si>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</si>
  <si>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</si>
  <si>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</si>
  <si>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</si>
  <si>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</si>
  <si>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</si>
  <si>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</si>
  <si>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</si>
  <si>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</si>
  <si>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</si>
  <si>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</si>
  <si>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</si>
  <si>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</si>
  <si>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</si>
  <si>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</si>
  <si>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</si>
  <si>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</si>
  <si>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</si>
  <si>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</si>
  <si>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</si>
  <si>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</si>
  <si>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</si>
  <si>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</si>
  <si>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</si>
  <si>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</si>
  <si>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</si>
  <si>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</si>
  <si>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</si>
  <si>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</si>
  <si>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</si>
  <si>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</si>
  <si>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</si>
  <si>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</si>
  <si>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</si>
  <si>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</si>
  <si>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</si>
  <si>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</si>
  <si>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</si>
  <si>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</si>
  <si>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</si>
  <si>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</si>
  <si>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</si>
  <si>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</si>
  <si>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</si>
  <si>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</si>
  <si>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</si>
  <si>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</si>
  <si>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</si>
  <si>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</si>
  <si>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</si>
  <si>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</si>
  <si>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</si>
  <si>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</si>
  <si>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</si>
  <si>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</si>
  <si>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</si>
  <si>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</si>
  <si>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</si>
  <si>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</si>
  <si>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</si>
  <si>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</si>
  <si>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</si>
  <si>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</si>
  <si>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</si>
  <si>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</si>
  <si>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</si>
  <si>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</si>
  <si>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</si>
  <si>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</si>
  <si>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</si>
  <si>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</si>
  <si>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</si>
  <si>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</si>
  <si>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</si>
  <si>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</si>
  <si>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</si>
  <si>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</si>
  <si>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m2</t>
  </si>
  <si>
    <t>CS ÚRS 2025 01</t>
  </si>
  <si>
    <t>4</t>
  </si>
  <si>
    <t>507817244</t>
  </si>
  <si>
    <t>Online PSC</t>
  </si>
  <si>
    <t>https://podminky.urs.cz/item/CS_URS_2025_01/113106121</t>
  </si>
  <si>
    <t>VV</t>
  </si>
  <si>
    <t>Okapový chodník</t>
  </si>
  <si>
    <t>17,68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</si>
  <si>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</si>
  <si>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</si>
  <si>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680880559</t>
  </si>
  <si>
    <t>https://podminky.urs.cz/item/CS_URS_2025_01/113106123</t>
  </si>
  <si>
    <t>Část dlažby bude použita pro zpětnou montáž</t>
  </si>
  <si>
    <t>(4,45+7,54)*1,5</t>
  </si>
  <si>
    <t>5,4*1</t>
  </si>
  <si>
    <t>Součet</t>
  </si>
  <si>
    <t>3</t>
  </si>
  <si>
    <t>132212331</t>
  </si>
  <si>
    <t>Hloubení nezapažených rýh šířky přes 800 do 2 000 mm ručně s urovnáním dna do předepsaného profilu a spádu v hornině třídy těžitelnosti I skupiny 3 soudržných</t>
  </si>
  <si>
    <t>m3</t>
  </si>
  <si>
    <t>1925412502</t>
  </si>
  <si>
    <t>https://podminky.urs.cz/item/CS_URS_2025_01/132212331</t>
  </si>
  <si>
    <t>(29,46+29,46+14,56+14,56)*1*1,7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</si>
  <si>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</si>
  <si>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</si>
  <si>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2126942559</t>
  </si>
  <si>
    <t>https://podminky.urs.cz/item/CS_URS_2025_01/162751114</t>
  </si>
  <si>
    <t>5</t>
  </si>
  <si>
    <t>171251201</t>
  </si>
  <si>
    <t>Uložení sypaniny na skládky nebo meziskládky bez hutnění s upravením uložené sypaniny do předepsaného tvaru</t>
  </si>
  <si>
    <t>460579562</t>
  </si>
  <si>
    <t>https://podminky.urs.cz/item/CS_URS_2025_01/171251201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</si>
  <si>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</si>
  <si>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</si>
  <si>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</si>
  <si>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</si>
  <si>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208726088</t>
  </si>
  <si>
    <t>https://podminky.urs.cz/item/CS_URS_2025_01/171201231</t>
  </si>
  <si>
    <t>149,668*1,8</t>
  </si>
  <si>
    <t>Zakládání</t>
  </si>
  <si>
    <t>7</t>
  </si>
  <si>
    <t>212572111</t>
  </si>
  <si>
    <t>Lože pro trativody ze štěrkopísku tříděného</t>
  </si>
  <si>
    <t>1223689629</t>
  </si>
  <si>
    <t>https://podminky.urs.cz/item/CS_URS_2025_01/212572111</t>
  </si>
  <si>
    <t>(29,46+29,46+14,56+14,56)*1*0,1</t>
  </si>
  <si>
    <t>8</t>
  </si>
  <si>
    <t>212755214</t>
  </si>
  <si>
    <t>Trativody bez lože a obsypu z drenážních trubek plastových flexibilních DN 100 mm</t>
  </si>
  <si>
    <t>m</t>
  </si>
  <si>
    <t>-1566680092</t>
  </si>
  <si>
    <t>https://podminky.urs.cz/item/CS_URS_2025_01/212755214</t>
  </si>
  <si>
    <t>29,46+1+29,46+1+12,56+1+12,56+1</t>
  </si>
  <si>
    <t>9</t>
  </si>
  <si>
    <t>211571111/R</t>
  </si>
  <si>
    <t>Výplň kamenivem do rýh odvodňovacích žeber nebo trativodů bez zhutnění, s úpravou povrchu výplně štěrkopískem</t>
  </si>
  <si>
    <t>-412429993</t>
  </si>
  <si>
    <t>(29,46+29,46+14,56+14,56)*0,84*1,45</t>
  </si>
  <si>
    <t>10</t>
  </si>
  <si>
    <t>279113143</t>
  </si>
  <si>
    <t>Základové zdi z tvárnic ztraceného bednění včetně výplně z betonu bez zvláštních nároků na vliv prostředí třídy C 20/25, tloušťky zdiva přes 200 do 250 mm</t>
  </si>
  <si>
    <t>651624923</t>
  </si>
  <si>
    <t>https://podminky.urs.cz/item/CS_URS_2025_01/279113143</t>
  </si>
  <si>
    <t>Nové patky rampy u domu - 7ks</t>
  </si>
  <si>
    <t>1*0,25*7</t>
  </si>
  <si>
    <t>11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</si>
  <si>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</si>
  <si>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</si>
  <si>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-489238134</t>
  </si>
  <si>
    <t>https://podminky.urs.cz/item/CS_URS_2025_01/279361821</t>
  </si>
  <si>
    <t>7*1*4*0,62*1,2/1000</t>
  </si>
  <si>
    <t>Komunikace pozemní</t>
  </si>
  <si>
    <t>564861011</t>
  </si>
  <si>
    <t>Podklad ze štěrkodrti ŠD s rozprostřením a zhutněním plochy jednotlivě do 100 m2, po zhutnění tl. 200 mm</t>
  </si>
  <si>
    <t>1512536671</t>
  </si>
  <si>
    <t>https://podminky.urs.cz/item/CS_URS_2025_01/564861011</t>
  </si>
  <si>
    <t>Pod zámkovou dlažbu</t>
  </si>
  <si>
    <t>(4,45+7,54)*1,34</t>
  </si>
  <si>
    <t>5,4*0,84</t>
  </si>
  <si>
    <t>13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</si>
  <si>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</si>
  <si>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</si>
  <si>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-739202708</t>
  </si>
  <si>
    <t>https://podminky.urs.cz/item/CS_URS_2025_01/596211110</t>
  </si>
  <si>
    <t>Zpětná montáž dlažby</t>
  </si>
  <si>
    <t>Úpravy povrchů, podlahy a osazování výplní</t>
  </si>
  <si>
    <t>14</t>
  </si>
  <si>
    <t>006R1</t>
  </si>
  <si>
    <t>Dodávka, montáž a přesun hmot Vnitřní sanační omítkový systém - neutralizační nátěr, penetrace, omítka, štuk, malba - dle PD</t>
  </si>
  <si>
    <t>551877009</t>
  </si>
  <si>
    <t>15</t>
  </si>
  <si>
    <t>637111112</t>
  </si>
  <si>
    <t>Okapový chodník z kameniva s udusáním a urovnáním povrchu ze štěrkopísku tl. 150 mm</t>
  </si>
  <si>
    <t>-1993254590</t>
  </si>
  <si>
    <t>https://podminky.urs.cz/item/CS_URS_2025_01/637111112</t>
  </si>
  <si>
    <t>16</t>
  </si>
  <si>
    <t>637211124</t>
  </si>
  <si>
    <t>Okapový chodník z dlaždic betonových do písku se zalitím spár cementovou maltou, tl. dlaždic 50 mm</t>
  </si>
  <si>
    <t>828773841</t>
  </si>
  <si>
    <t>https://podminky.urs.cz/item/CS_URS_2025_01/637211124</t>
  </si>
  <si>
    <t>Ostatní konstrukce a práce, bourání</t>
  </si>
  <si>
    <t>17</t>
  </si>
  <si>
    <t>009R1</t>
  </si>
  <si>
    <t>Demontáž sádrokartonového obkladu, vč. roštu s likvidací odpadu</t>
  </si>
  <si>
    <t>-643617757</t>
  </si>
  <si>
    <t>18</t>
  </si>
  <si>
    <t>961044111</t>
  </si>
  <si>
    <t>Bourání základů z betonu prostého</t>
  </si>
  <si>
    <t>1962907194</t>
  </si>
  <si>
    <t>https://podminky.urs.cz/item/CS_URS_2025_01/961044111</t>
  </si>
  <si>
    <t>Základy rampy - 7ks u domu</t>
  </si>
  <si>
    <t>1,12</t>
  </si>
  <si>
    <t>19</t>
  </si>
  <si>
    <t>978013191</t>
  </si>
  <si>
    <t>Otlučení vápenných nebo vápenocementových omítek vnitřních ploch stěn s vyškrabáním spar, s očištěním zdiva, v rozsahu přes 50 do 100 %</t>
  </si>
  <si>
    <t>-1322745043</t>
  </si>
  <si>
    <t>https://podminky.urs.cz/item/CS_URS_2025_01/978013191</t>
  </si>
  <si>
    <t>20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</si>
  <si>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</si>
  <si>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</si>
  <si>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-2008307171</t>
  </si>
  <si>
    <t>https://podminky.urs.cz/item/CS_URS_2025_01/979054451</t>
  </si>
  <si>
    <t>Potřebné množství dlažby pro zpětnou montáž</t>
  </si>
  <si>
    <t>916331112</t>
  </si>
  <si>
    <t>Osazení zahradního obrubníku betonového s ložem tl. od 50 do 100 mm z betonu prostého tř. C 12/15 s boční opěrou z betonu prostého tř. C 12/15</t>
  </si>
  <si>
    <t>-1934659373</t>
  </si>
  <si>
    <t>https://podminky.urs.cz/item/CS_URS_2025_01/916331112</t>
  </si>
  <si>
    <t>22</t>
  </si>
  <si>
    <t>M</t>
  </si>
  <si>
    <t>59217003</t>
  </si>
  <si>
    <t>obrubník zahradní betonový 500x50x250mm</t>
  </si>
  <si>
    <t>-732860497</t>
  </si>
  <si>
    <t>67,5*1,05 'Přepočtené koeficientem množství</t>
  </si>
  <si>
    <t>23</t>
  </si>
  <si>
    <t>009R2</t>
  </si>
  <si>
    <t>Demontáž ocelových kotevních prvků rampy z bouraných patek, zpětná montáž do nových patek</t>
  </si>
  <si>
    <t>kus</t>
  </si>
  <si>
    <t>1540024771</t>
  </si>
  <si>
    <t>997</t>
  </si>
  <si>
    <t>Doprava suti a vybouraných hmot</t>
  </si>
  <si>
    <t>24</t>
  </si>
  <si>
    <t>997013211</t>
  </si>
  <si>
    <t>Vnitrostaveništní doprava suti a vybouraných hmot vodorovně do 50 m s naložením ručně pro budovy a haly výšky do 6 m</t>
  </si>
  <si>
    <t>-2042546061</t>
  </si>
  <si>
    <t>https://podminky.urs.cz/item/CS_URS_2025_01/997013211</t>
  </si>
  <si>
    <t>25</t>
  </si>
  <si>
    <t>997013501</t>
  </si>
  <si>
    <t>Odvoz suti a vybouraných hmot na skládku nebo meziskládku se složením, na vzdálenost do 1 km</t>
  </si>
  <si>
    <t>1075867948</t>
  </si>
  <si>
    <t>https://podminky.urs.cz/item/CS_URS_2025_01/997013501</t>
  </si>
  <si>
    <t>26</t>
  </si>
  <si>
    <t>997013509</t>
  </si>
  <si>
    <t>Odvoz suti a vybouraných hmot na skládku nebo meziskládku se složením, na vzdálenost Příplatek k ceně za každý další započatý 1 km přes 1 km</t>
  </si>
  <si>
    <t>413659356</t>
  </si>
  <si>
    <t>https://podminky.urs.cz/item/CS_URS_2025_01/997013509</t>
  </si>
  <si>
    <t>19,034*7</t>
  </si>
  <si>
    <t>27</t>
  </si>
  <si>
    <t>997013601</t>
  </si>
  <si>
    <t>Poplatek za uložení stavebního odpadu na skládce (skládkovné) z prostého betonu zatříděného do Katalogu odpadů pod kódem 17 01 01</t>
  </si>
  <si>
    <t>-1550084252</t>
  </si>
  <si>
    <t>https://podminky.urs.cz/item/CS_URS_2025_01/997013601</t>
  </si>
  <si>
    <t>998</t>
  </si>
  <si>
    <t>Přesun hmot</t>
  </si>
  <si>
    <t>28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</si>
  <si>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</si>
  <si>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</si>
  <si>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752036582</t>
  </si>
  <si>
    <t>https://podminky.urs.cz/item/CS_URS_2025_01/998011008</t>
  </si>
  <si>
    <t>PSV</t>
  </si>
  <si>
    <t>Práce a dodávky PSV</t>
  </si>
  <si>
    <t>711</t>
  </si>
  <si>
    <t>Izolace proti vodě, vlhkosti a plynům</t>
  </si>
  <si>
    <t>29</t>
  </si>
  <si>
    <t>711161212</t>
  </si>
  <si>
    <t>Izolace proti zemní vlhkosti a beztlakové vodě nopovými fóliemi na ploše svislé S vrstva ochranná, odvětrávací a drenážní výška nopu 8,0 mm, tl. fólie do 0,6 mm</t>
  </si>
  <si>
    <t>-793986115</t>
  </si>
  <si>
    <t>https://podminky.urs.cz/item/CS_URS_2025_01/711161212</t>
  </si>
  <si>
    <t>30</t>
  </si>
  <si>
    <t>711161384</t>
  </si>
  <si>
    <t>Izolace proti zemní vlhkosti a beztlakové vodě nopovými fóliemi ostatní ukončení izolace provětrávací lištou</t>
  </si>
  <si>
    <t>24552245</t>
  </si>
  <si>
    <t>https://podminky.urs.cz/item/CS_URS_2025_01/711161384</t>
  </si>
  <si>
    <t>31</t>
  </si>
  <si>
    <t>711491271</t>
  </si>
  <si>
    <t>Provedení doplňků izolace proti vodě textilií na ploše svislé S vrstva podkladní</t>
  </si>
  <si>
    <t>115887513</t>
  </si>
  <si>
    <t>https://podminky.urs.cz/item/CS_URS_2025_01/711491271</t>
  </si>
  <si>
    <t>32</t>
  </si>
  <si>
    <t>69311068</t>
  </si>
  <si>
    <t>geotextilie netkaná separační, ochranná, filtrační, drenážní PP 300g/m2</t>
  </si>
  <si>
    <t>-895150504</t>
  </si>
  <si>
    <t>362,88*1,15 'Přepočtené koeficientem množství</t>
  </si>
  <si>
    <t>33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</si>
  <si>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</si>
  <si>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</si>
  <si>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1057799707</t>
  </si>
  <si>
    <t>https://podminky.urs.cz/item/CS_URS_2025_01/998711111</t>
  </si>
  <si>
    <t>713</t>
  </si>
  <si>
    <t>Izolace tepelné</t>
  </si>
  <si>
    <t>34</t>
  </si>
  <si>
    <t>713131141</t>
  </si>
  <si>
    <t>Montáž tepelné izolace stěn rohožemi, pásy, deskami, dílci, bloky (izolační materiál ve specifikaci) lepením celoplošně bez mechanického kotvení</t>
  </si>
  <si>
    <t>-583153797</t>
  </si>
  <si>
    <t>https://podminky.urs.cz/item/CS_URS_2025_01/713131141</t>
  </si>
  <si>
    <t>35</t>
  </si>
  <si>
    <t>28376425</t>
  </si>
  <si>
    <t>deska XPS hrana polodrážková a hladký povrch 300kPA λ=0,035 tl 160mm</t>
  </si>
  <si>
    <t>-1887168260</t>
  </si>
  <si>
    <t>144,55*1,05 'Přepočtené koeficientem množství</t>
  </si>
  <si>
    <t>36</t>
  </si>
  <si>
    <t>998713111</t>
  </si>
  <si>
    <t>Přesun hmot pro izolace tepelné stanovený z hmotnosti přesunovaného materiálu vodorovná dopravní vzdálenost do 50 m s omezením mechanizace v objektech výšky do 6 m</t>
  </si>
  <si>
    <t>-598077463</t>
  </si>
  <si>
    <t>https://podminky.urs.cz/item/CS_URS_2025_01/998713111</t>
  </si>
  <si>
    <t>721</t>
  </si>
  <si>
    <t>Zdravotechnika - vnitřní kanalizace</t>
  </si>
  <si>
    <t>37</t>
  </si>
  <si>
    <t>721242804</t>
  </si>
  <si>
    <t>Demontáž lapačů střešních splavenin DN 125</t>
  </si>
  <si>
    <t>-1501711946</t>
  </si>
  <si>
    <t>https://podminky.urs.cz/item/CS_URS_2025_01/721242804</t>
  </si>
  <si>
    <t>38</t>
  </si>
  <si>
    <t>721242106</t>
  </si>
  <si>
    <t>Lapače střešních splavenin polypropylenové (PP) se svislým odtokem DN 125</t>
  </si>
  <si>
    <t>1684876</t>
  </si>
  <si>
    <t>https://podminky.urs.cz/item/CS_URS_2025_01/721242106</t>
  </si>
  <si>
    <t>39</t>
  </si>
  <si>
    <t>721-x1</t>
  </si>
  <si>
    <t>Kamerové zkoušky stávající dešťové a splaškové kanalizace</t>
  </si>
  <si>
    <t>kpl</t>
  </si>
  <si>
    <t>781277224</t>
  </si>
  <si>
    <t>40</t>
  </si>
  <si>
    <t>998721111</t>
  </si>
  <si>
    <t>Přesun hmot pro vnitřní kanalizaci stanovený z hmotnosti přesunovaného materiálu vodorovná dopravní vzdálenost do 50 m s omezením mechanizace v objektech výšky do 6 m</t>
  </si>
  <si>
    <t>1138001554</t>
  </si>
  <si>
    <t>https://podminky.urs.cz/item/CS_URS_2025_01/998721111</t>
  </si>
  <si>
    <t>767</t>
  </si>
  <si>
    <t>Konstrukce zámečnické</t>
  </si>
  <si>
    <t>41</t>
  </si>
  <si>
    <t>767-x1</t>
  </si>
  <si>
    <t>Demontáž a zpětná montáž stáv. ocel. rampy (kompletní postup dle PD)</t>
  </si>
  <si>
    <t>soubor</t>
  </si>
  <si>
    <t>8839457</t>
  </si>
  <si>
    <t>VRN</t>
  </si>
  <si>
    <t>Vedlejší rozpočtové náklady</t>
  </si>
  <si>
    <t>42</t>
  </si>
  <si>
    <t>VRNR1</t>
  </si>
  <si>
    <t>%</t>
  </si>
  <si>
    <t>614143977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</si>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</sst>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1" TargetMode="External" /><Relationship Id="rId2" Type="http://schemas.openxmlformats.org/officeDocument/2006/relationships/hyperlink" Target="https://podminky.urs.cz/item/CS_URS_2025_01/113106123" TargetMode="External" /><Relationship Id="rId3" Type="http://schemas.openxmlformats.org/officeDocument/2006/relationships/hyperlink" Target="https://podminky.urs.cz/item/CS_URS_2025_01/132212331" TargetMode="External" /><Relationship Id="rId4" Type="http://schemas.openxmlformats.org/officeDocument/2006/relationships/hyperlink" Target="https://podminky.urs.cz/item/CS_URS_2025_01/162751114" TargetMode="External" /><Relationship Id="rId5" Type="http://schemas.openxmlformats.org/officeDocument/2006/relationships/hyperlink" Target="https://podminky.urs.cz/item/CS_URS_2025_01/171251201" TargetMode="External" /><Relationship Id="rId6" Type="http://schemas.openxmlformats.org/officeDocument/2006/relationships/hyperlink" Target="https://podminky.urs.cz/item/CS_URS_2025_01/171201231" TargetMode="External" /><Relationship Id="rId7" Type="http://schemas.openxmlformats.org/officeDocument/2006/relationships/hyperlink" Target="https://podminky.urs.cz/item/CS_URS_2025_01/212572111" TargetMode="External" /><Relationship Id="rId8" Type="http://schemas.openxmlformats.org/officeDocument/2006/relationships/hyperlink" Target="https://podminky.urs.cz/item/CS_URS_2025_01/212755214" TargetMode="External" /><Relationship Id="rId9" Type="http://schemas.openxmlformats.org/officeDocument/2006/relationships/hyperlink" Target="https://podminky.urs.cz/item/CS_URS_2025_01/279113143" TargetMode="External" /><Relationship Id="rId10" Type="http://schemas.openxmlformats.org/officeDocument/2006/relationships/hyperlink" Target="https://podminky.urs.cz/item/CS_URS_2025_01/279361821" TargetMode="External" /><Relationship Id="rId11" Type="http://schemas.openxmlformats.org/officeDocument/2006/relationships/hyperlink" Target="https://podminky.urs.cz/item/CS_URS_2025_01/564861011" TargetMode="External" /><Relationship Id="rId12" Type="http://schemas.openxmlformats.org/officeDocument/2006/relationships/hyperlink" Target="https://podminky.urs.cz/item/CS_URS_2025_01/596211110" TargetMode="External" /><Relationship Id="rId13" Type="http://schemas.openxmlformats.org/officeDocument/2006/relationships/hyperlink" Target="https://podminky.urs.cz/item/CS_URS_2025_01/637111112" TargetMode="External" /><Relationship Id="rId14" Type="http://schemas.openxmlformats.org/officeDocument/2006/relationships/hyperlink" Target="https://podminky.urs.cz/item/CS_URS_2025_01/637211124" TargetMode="External" /><Relationship Id="rId15" Type="http://schemas.openxmlformats.org/officeDocument/2006/relationships/hyperlink" Target="https://podminky.urs.cz/item/CS_URS_2025_01/961044111" TargetMode="External" /><Relationship Id="rId16" Type="http://schemas.openxmlformats.org/officeDocument/2006/relationships/hyperlink" Target="https://podminky.urs.cz/item/CS_URS_2025_01/978013191" TargetMode="External" /><Relationship Id="rId17" Type="http://schemas.openxmlformats.org/officeDocument/2006/relationships/hyperlink" Target="https://podminky.urs.cz/item/CS_URS_2025_01/979054451" TargetMode="External" /><Relationship Id="rId18" Type="http://schemas.openxmlformats.org/officeDocument/2006/relationships/hyperlink" Target="https://podminky.urs.cz/item/CS_URS_2025_01/916331112" TargetMode="External" /><Relationship Id="rId19" Type="http://schemas.openxmlformats.org/officeDocument/2006/relationships/hyperlink" Target="https://podminky.urs.cz/item/CS_URS_2025_01/997013211" TargetMode="External" /><Relationship Id="rId20" Type="http://schemas.openxmlformats.org/officeDocument/2006/relationships/hyperlink" Target="https://podminky.urs.cz/item/CS_URS_2025_01/997013501" TargetMode="External" /><Relationship Id="rId21" Type="http://schemas.openxmlformats.org/officeDocument/2006/relationships/hyperlink" Target="https://podminky.urs.cz/item/CS_URS_2025_01/997013509" TargetMode="External" /><Relationship Id="rId22" Type="http://schemas.openxmlformats.org/officeDocument/2006/relationships/hyperlink" Target="https://podminky.urs.cz/item/CS_URS_2025_01/997013601" TargetMode="External" /><Relationship Id="rId23" Type="http://schemas.openxmlformats.org/officeDocument/2006/relationships/hyperlink" Target="https://podminky.urs.cz/item/CS_URS_2025_01/998011008" TargetMode="External" /><Relationship Id="rId24" Type="http://schemas.openxmlformats.org/officeDocument/2006/relationships/hyperlink" Target="https://podminky.urs.cz/item/CS_URS_2025_01/711161212" TargetMode="External" /><Relationship Id="rId25" Type="http://schemas.openxmlformats.org/officeDocument/2006/relationships/hyperlink" Target="https://podminky.urs.cz/item/CS_URS_2025_01/711161384" TargetMode="External" /><Relationship Id="rId26" Type="http://schemas.openxmlformats.org/officeDocument/2006/relationships/hyperlink" Target="https://podminky.urs.cz/item/CS_URS_2025_01/711491271" TargetMode="External" /><Relationship Id="rId27" Type="http://schemas.openxmlformats.org/officeDocument/2006/relationships/hyperlink" Target="https://podminky.urs.cz/item/CS_URS_2025_01/998711111" TargetMode="External" /><Relationship Id="rId28" Type="http://schemas.openxmlformats.org/officeDocument/2006/relationships/hyperlink" Target="https://podminky.urs.cz/item/CS_URS_2025_01/713131141" TargetMode="External" /><Relationship Id="rId29" Type="http://schemas.openxmlformats.org/officeDocument/2006/relationships/hyperlink" Target="https://podminky.urs.cz/item/CS_URS_2025_01/998713111" TargetMode="External" /><Relationship Id="rId30" Type="http://schemas.openxmlformats.org/officeDocument/2006/relationships/hyperlink" Target="https://podminky.urs.cz/item/CS_URS_2025_01/721242804" TargetMode="External" /><Relationship Id="rId31" Type="http://schemas.openxmlformats.org/officeDocument/2006/relationships/hyperlink" Target="https://podminky.urs.cz/item/CS_URS_2025_01/721242106" TargetMode="External" /><Relationship Id="rId32" Type="http://schemas.openxmlformats.org/officeDocument/2006/relationships/hyperlink" Target="https://podminky.urs.cz/item/CS_URS_2025_01/998721111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administrativního domu K. H. Máchy 1275, Sokolov - SO2 zateplení spodní části stavby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K. H. Máchy 1275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15. 1. 2025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Jan Klícha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37.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Stavební úpravy admin...'!J28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'1 - Stavební úpravy admin...'!P87</f>
        <v>0</v>
      </c>
      <c r="AV55" s="121">
        <f>'1 - Stavební úpravy admin...'!J31</f>
        <v>0</v>
      </c>
      <c r="AW55" s="121">
        <f>'1 - Stavební úpravy admin...'!J32</f>
        <v>0</v>
      </c>
      <c r="AX55" s="121">
        <f>'1 - Stavební úpravy admin...'!J33</f>
        <v>0</v>
      </c>
      <c r="AY55" s="121">
        <f>'1 - Stavební úpravy admin...'!J34</f>
        <v>0</v>
      </c>
      <c r="AZ55" s="121">
        <f>'1 - Stavební úpravy admin...'!F31</f>
        <v>0</v>
      </c>
      <c r="BA55" s="121">
        <f>'1 - Stavební úpravy admin...'!F32</f>
        <v>0</v>
      </c>
      <c r="BB55" s="121">
        <f>'1 - Stavební úpravy admin...'!F33</f>
        <v>0</v>
      </c>
      <c r="BC55" s="121">
        <f>'1 - Stavební úpravy admin...'!F34</f>
        <v>0</v>
      </c>
      <c r="BD55" s="123">
        <f>'1 - Stavební úpravy admin...'!F35</f>
        <v>0</v>
      </c>
      <c r="BE55" s="7"/>
      <c r="BT55" s="124" t="s">
        <v>14</v>
      </c>
      <c r="BU55" s="124" t="s">
        <v>77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BTmp1cFf+NWtjxyAtcQEmB+XvoLFnI3vF9Qh1eSJuWo3vf0pTxgGH/4hQlx/330a7V8Lnt0R9hUNKw85qeOAVQ==" hashValue="/jm0cefoYhi6+LLgOGw6U/bRHnqV7qGU3v8eEcMfKlYuDmOM7SikH31igxeADZwXqNhQ/opCMVo7i+bCvahuww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tavební úpravy admi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78</v>
      </c>
    </row>
    <row r="4" s="1" customFormat="1" ht="24.96" customHeight="1">
      <c r="B4" s="22"/>
      <c r="D4" s="127" t="s">
        <v>79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30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15. 1. 2025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">
        <v>19</v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">
        <v>32</v>
      </c>
      <c r="F19" s="40"/>
      <c r="G19" s="40"/>
      <c r="H19" s="40"/>
      <c r="I19" s="129" t="s">
        <v>28</v>
      </c>
      <c r="J19" s="132" t="s">
        <v>19</v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tr">
        <f>IF('Rekapitulace stavby'!AN19="","",'Rekapitulace stavby'!AN19)</f>
        <v/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tr">
        <f>IF('Rekapitulace stavby'!E20="","",'Rekapitulace stavby'!E20)</f>
        <v xml:space="preserve"> </v>
      </c>
      <c r="F22" s="40"/>
      <c r="G22" s="40"/>
      <c r="H22" s="40"/>
      <c r="I22" s="129" t="s">
        <v>28</v>
      </c>
      <c r="J22" s="132" t="str">
        <f>IF('Rekapitulace stavby'!AN20="","",'Rekapitulace stavby'!AN20)</f>
        <v/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ROUND(J87,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ROUND((SUM(BE87:BE207)),  2)</f>
        <v>0</v>
      </c>
      <c r="G31" s="40"/>
      <c r="H31" s="40"/>
      <c r="I31" s="144">
        <v>0.20999999999999999</v>
      </c>
      <c r="J31" s="143">
        <f>ROUND(((SUM(BE87:BE207))*I31),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ROUND((SUM(BF87:BF207)),  2)</f>
        <v>0</v>
      </c>
      <c r="G32" s="40"/>
      <c r="H32" s="40"/>
      <c r="I32" s="144">
        <v>0.12</v>
      </c>
      <c r="J32" s="143">
        <f>ROUND(((SUM(BF87:BF207))*I32),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ROUND((SUM(BG87:BG207)),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ROUND((SUM(BH87:BH207)),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ROUND((SUM(BI87:BI207)),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80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30" customHeight="1">
      <c r="A46" s="40"/>
      <c r="B46" s="41"/>
      <c r="C46" s="42"/>
      <c r="D46" s="42"/>
      <c r="E46" s="71" t="str">
        <f>E7</f>
        <v>Stavební úpravy administrativního domu K. H. Máchy 1275, Sokolov - SO2 zateplení spodní části stavby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Sokolov, K. H. Máchy 1275</v>
      </c>
      <c r="G48" s="42"/>
      <c r="H48" s="42"/>
      <c r="I48" s="34" t="s">
        <v>23</v>
      </c>
      <c r="J48" s="74" t="str">
        <f>IF(J10="","",J10)</f>
        <v>15. 1. 2025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Sokolov</v>
      </c>
      <c r="G50" s="42"/>
      <c r="H50" s="42"/>
      <c r="I50" s="34" t="s">
        <v>31</v>
      </c>
      <c r="J50" s="38" t="str">
        <f>E19</f>
        <v>Ing. Jan Klícha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 xml:space="preserve"> 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81</v>
      </c>
      <c r="D53" s="157"/>
      <c r="E53" s="157"/>
      <c r="F53" s="157"/>
      <c r="G53" s="157"/>
      <c r="H53" s="157"/>
      <c r="I53" s="157"/>
      <c r="J53" s="158" t="s">
        <v>82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J87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83</v>
      </c>
    </row>
    <row r="56" s="9" customFormat="1" ht="24.96" customHeight="1">
      <c r="A56" s="9"/>
      <c r="B56" s="160"/>
      <c r="C56" s="161"/>
      <c r="D56" s="162" t="s">
        <v>84</v>
      </c>
      <c r="E56" s="163"/>
      <c r="F56" s="163"/>
      <c r="G56" s="163"/>
      <c r="H56" s="163"/>
      <c r="I56" s="163"/>
      <c r="J56" s="164">
        <f>J88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85</v>
      </c>
      <c r="E57" s="169"/>
      <c r="F57" s="169"/>
      <c r="G57" s="169"/>
      <c r="H57" s="169"/>
      <c r="I57" s="169"/>
      <c r="J57" s="170">
        <f>J89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86</v>
      </c>
      <c r="E58" s="169"/>
      <c r="F58" s="169"/>
      <c r="G58" s="169"/>
      <c r="H58" s="169"/>
      <c r="I58" s="169"/>
      <c r="J58" s="170">
        <f>J110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87</v>
      </c>
      <c r="E59" s="169"/>
      <c r="F59" s="169"/>
      <c r="G59" s="169"/>
      <c r="H59" s="169"/>
      <c r="I59" s="169"/>
      <c r="J59" s="170">
        <f>J126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88</v>
      </c>
      <c r="E60" s="169"/>
      <c r="F60" s="169"/>
      <c r="G60" s="169"/>
      <c r="H60" s="169"/>
      <c r="I60" s="169"/>
      <c r="J60" s="170">
        <f>J139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89</v>
      </c>
      <c r="E61" s="169"/>
      <c r="F61" s="169"/>
      <c r="G61" s="169"/>
      <c r="H61" s="169"/>
      <c r="I61" s="169"/>
      <c r="J61" s="170">
        <f>J145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90</v>
      </c>
      <c r="E62" s="169"/>
      <c r="F62" s="169"/>
      <c r="G62" s="169"/>
      <c r="H62" s="169"/>
      <c r="I62" s="169"/>
      <c r="J62" s="170">
        <f>J164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91</v>
      </c>
      <c r="E63" s="169"/>
      <c r="F63" s="169"/>
      <c r="G63" s="169"/>
      <c r="H63" s="169"/>
      <c r="I63" s="169"/>
      <c r="J63" s="170">
        <f>J174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0"/>
      <c r="C64" s="161"/>
      <c r="D64" s="162" t="s">
        <v>92</v>
      </c>
      <c r="E64" s="163"/>
      <c r="F64" s="163"/>
      <c r="G64" s="163"/>
      <c r="H64" s="163"/>
      <c r="I64" s="163"/>
      <c r="J64" s="164">
        <f>J177</f>
        <v>0</v>
      </c>
      <c r="K64" s="161"/>
      <c r="L64" s="16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6"/>
      <c r="C65" s="167"/>
      <c r="D65" s="168" t="s">
        <v>93</v>
      </c>
      <c r="E65" s="169"/>
      <c r="F65" s="169"/>
      <c r="G65" s="169"/>
      <c r="H65" s="169"/>
      <c r="I65" s="169"/>
      <c r="J65" s="170">
        <f>J178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94</v>
      </c>
      <c r="E66" s="169"/>
      <c r="F66" s="169"/>
      <c r="G66" s="169"/>
      <c r="H66" s="169"/>
      <c r="I66" s="169"/>
      <c r="J66" s="170">
        <f>J189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95</v>
      </c>
      <c r="E67" s="169"/>
      <c r="F67" s="169"/>
      <c r="G67" s="169"/>
      <c r="H67" s="169"/>
      <c r="I67" s="169"/>
      <c r="J67" s="170">
        <f>J196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96</v>
      </c>
      <c r="E68" s="169"/>
      <c r="F68" s="169"/>
      <c r="G68" s="169"/>
      <c r="H68" s="169"/>
      <c r="I68" s="169"/>
      <c r="J68" s="170">
        <f>J204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0"/>
      <c r="C69" s="161"/>
      <c r="D69" s="162" t="s">
        <v>97</v>
      </c>
      <c r="E69" s="163"/>
      <c r="F69" s="163"/>
      <c r="G69" s="163"/>
      <c r="H69" s="163"/>
      <c r="I69" s="163"/>
      <c r="J69" s="164">
        <f>J206</f>
        <v>0</v>
      </c>
      <c r="K69" s="161"/>
      <c r="L69" s="16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98</v>
      </c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30" customHeight="1">
      <c r="A79" s="40"/>
      <c r="B79" s="41"/>
      <c r="C79" s="42"/>
      <c r="D79" s="42"/>
      <c r="E79" s="71" t="str">
        <f>E7</f>
        <v>Stavební úpravy administrativního domu K. H. Máchy 1275, Sokolov - SO2 zateplení spodní části stavby</v>
      </c>
      <c r="F79" s="42"/>
      <c r="G79" s="42"/>
      <c r="H79" s="42"/>
      <c r="I79" s="42"/>
      <c r="J79" s="42"/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F10</f>
        <v>Sokolov, K. H. Máchy 1275</v>
      </c>
      <c r="G81" s="42"/>
      <c r="H81" s="42"/>
      <c r="I81" s="34" t="s">
        <v>23</v>
      </c>
      <c r="J81" s="74" t="str">
        <f>IF(J10="","",J10)</f>
        <v>15. 1. 2025</v>
      </c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E13</f>
        <v>Město Sokolov</v>
      </c>
      <c r="G83" s="42"/>
      <c r="H83" s="42"/>
      <c r="I83" s="34" t="s">
        <v>31</v>
      </c>
      <c r="J83" s="38" t="str">
        <f>E19</f>
        <v>Ing. Jan Klícha</v>
      </c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IF(E16="","",E16)</f>
        <v>Vyplň údaj</v>
      </c>
      <c r="G84" s="42"/>
      <c r="H84" s="42"/>
      <c r="I84" s="34" t="s">
        <v>34</v>
      </c>
      <c r="J84" s="38" t="str">
        <f>E22</f>
        <v xml:space="preserve"> </v>
      </c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2"/>
      <c r="B86" s="173"/>
      <c r="C86" s="174" t="s">
        <v>99</v>
      </c>
      <c r="D86" s="175" t="s">
        <v>57</v>
      </c>
      <c r="E86" s="175" t="s">
        <v>53</v>
      </c>
      <c r="F86" s="175" t="s">
        <v>54</v>
      </c>
      <c r="G86" s="175" t="s">
        <v>100</v>
      </c>
      <c r="H86" s="175" t="s">
        <v>101</v>
      </c>
      <c r="I86" s="175" t="s">
        <v>102</v>
      </c>
      <c r="J86" s="175" t="s">
        <v>82</v>
      </c>
      <c r="K86" s="176" t="s">
        <v>103</v>
      </c>
      <c r="L86" s="177"/>
      <c r="M86" s="94" t="s">
        <v>19</v>
      </c>
      <c r="N86" s="95" t="s">
        <v>42</v>
      </c>
      <c r="O86" s="95" t="s">
        <v>104</v>
      </c>
      <c r="P86" s="95" t="s">
        <v>105</v>
      </c>
      <c r="Q86" s="95" t="s">
        <v>106</v>
      </c>
      <c r="R86" s="95" t="s">
        <v>107</v>
      </c>
      <c r="S86" s="95" t="s">
        <v>108</v>
      </c>
      <c r="T86" s="96" t="s">
        <v>109</v>
      </c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</row>
    <row r="87" s="2" customFormat="1" ht="22.8" customHeight="1">
      <c r="A87" s="40"/>
      <c r="B87" s="41"/>
      <c r="C87" s="101" t="s">
        <v>110</v>
      </c>
      <c r="D87" s="42"/>
      <c r="E87" s="42"/>
      <c r="F87" s="42"/>
      <c r="G87" s="42"/>
      <c r="H87" s="42"/>
      <c r="I87" s="42"/>
      <c r="J87" s="178">
        <f>BK87</f>
        <v>0</v>
      </c>
      <c r="K87" s="42"/>
      <c r="L87" s="46"/>
      <c r="M87" s="97"/>
      <c r="N87" s="179"/>
      <c r="O87" s="98"/>
      <c r="P87" s="180">
        <f>P88+P177+P206</f>
        <v>0</v>
      </c>
      <c r="Q87" s="98"/>
      <c r="R87" s="180">
        <f>R88+R177+R206</f>
        <v>48.344350060000004</v>
      </c>
      <c r="S87" s="98"/>
      <c r="T87" s="181">
        <f>T88+T177+T206</f>
        <v>19.033840000000001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83</v>
      </c>
      <c r="BK87" s="182">
        <f>BK88+BK177+BK206</f>
        <v>0</v>
      </c>
    </row>
    <row r="88" s="12" customFormat="1" ht="25.92" customHeight="1">
      <c r="A88" s="12"/>
      <c r="B88" s="183"/>
      <c r="C88" s="184"/>
      <c r="D88" s="185" t="s">
        <v>71</v>
      </c>
      <c r="E88" s="186" t="s">
        <v>111</v>
      </c>
      <c r="F88" s="186" t="s">
        <v>112</v>
      </c>
      <c r="G88" s="184"/>
      <c r="H88" s="184"/>
      <c r="I88" s="187"/>
      <c r="J88" s="188">
        <f>BK88</f>
        <v>0</v>
      </c>
      <c r="K88" s="184"/>
      <c r="L88" s="189"/>
      <c r="M88" s="190"/>
      <c r="N88" s="191"/>
      <c r="O88" s="191"/>
      <c r="P88" s="192">
        <f>P89+P110+P126+P139+P145+P164+P174</f>
        <v>0</v>
      </c>
      <c r="Q88" s="191"/>
      <c r="R88" s="192">
        <f>R89+R110+R126+R139+R145+R164+R174</f>
        <v>46.530373660000002</v>
      </c>
      <c r="S88" s="191"/>
      <c r="T88" s="193">
        <f>T89+T110+T126+T139+T145+T164+T174</f>
        <v>18.933160000000001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14</v>
      </c>
      <c r="AT88" s="195" t="s">
        <v>71</v>
      </c>
      <c r="AU88" s="195" t="s">
        <v>72</v>
      </c>
      <c r="AY88" s="194" t="s">
        <v>113</v>
      </c>
      <c r="BK88" s="196">
        <f>BK89+BK110+BK126+BK139+BK145+BK164+BK174</f>
        <v>0</v>
      </c>
    </row>
    <row r="89" s="12" customFormat="1" ht="22.8" customHeight="1">
      <c r="A89" s="12"/>
      <c r="B89" s="183"/>
      <c r="C89" s="184"/>
      <c r="D89" s="185" t="s">
        <v>71</v>
      </c>
      <c r="E89" s="197" t="s">
        <v>14</v>
      </c>
      <c r="F89" s="197" t="s">
        <v>114</v>
      </c>
      <c r="G89" s="184"/>
      <c r="H89" s="184"/>
      <c r="I89" s="187"/>
      <c r="J89" s="198">
        <f>BK89</f>
        <v>0</v>
      </c>
      <c r="K89" s="184"/>
      <c r="L89" s="189"/>
      <c r="M89" s="190"/>
      <c r="N89" s="191"/>
      <c r="O89" s="191"/>
      <c r="P89" s="192">
        <f>SUM(P90:P109)</f>
        <v>0</v>
      </c>
      <c r="Q89" s="191"/>
      <c r="R89" s="192">
        <f>SUM(R90:R109)</f>
        <v>0</v>
      </c>
      <c r="S89" s="191"/>
      <c r="T89" s="193">
        <f>SUM(T90:T109)</f>
        <v>10.5885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4" t="s">
        <v>14</v>
      </c>
      <c r="AT89" s="195" t="s">
        <v>71</v>
      </c>
      <c r="AU89" s="195" t="s">
        <v>14</v>
      </c>
      <c r="AY89" s="194" t="s">
        <v>113</v>
      </c>
      <c r="BK89" s="196">
        <f>SUM(BK90:BK109)</f>
        <v>0</v>
      </c>
    </row>
    <row r="90" s="2" customFormat="1" ht="37.8" customHeight="1">
      <c r="A90" s="40"/>
      <c r="B90" s="41"/>
      <c r="C90" s="199" t="s">
        <v>14</v>
      </c>
      <c r="D90" s="199" t="s">
        <v>115</v>
      </c>
      <c r="E90" s="200" t="s">
        <v>116</v>
      </c>
      <c r="F90" s="201" t="s">
        <v>117</v>
      </c>
      <c r="G90" s="202" t="s">
        <v>118</v>
      </c>
      <c r="H90" s="203">
        <v>17.68</v>
      </c>
      <c r="I90" s="204"/>
      <c r="J90" s="205">
        <f>ROUND(I90*H90,2)</f>
        <v>0</v>
      </c>
      <c r="K90" s="201" t="s">
        <v>119</v>
      </c>
      <c r="L90" s="46"/>
      <c r="M90" s="206" t="s">
        <v>19</v>
      </c>
      <c r="N90" s="207" t="s">
        <v>43</v>
      </c>
      <c r="O90" s="86"/>
      <c r="P90" s="208">
        <f>O90*H90</f>
        <v>0</v>
      </c>
      <c r="Q90" s="208">
        <v>0</v>
      </c>
      <c r="R90" s="208">
        <f>Q90*H90</f>
        <v>0</v>
      </c>
      <c r="S90" s="208">
        <v>0.255</v>
      </c>
      <c r="T90" s="209">
        <f>S90*H90</f>
        <v>4.5084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0" t="s">
        <v>120</v>
      </c>
      <c r="AT90" s="210" t="s">
        <v>115</v>
      </c>
      <c r="AU90" s="210" t="s">
        <v>78</v>
      </c>
      <c r="AY90" s="19" t="s">
        <v>113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9" t="s">
        <v>14</v>
      </c>
      <c r="BK90" s="211">
        <f>ROUND(I90*H90,2)</f>
        <v>0</v>
      </c>
      <c r="BL90" s="19" t="s">
        <v>120</v>
      </c>
      <c r="BM90" s="210" t="s">
        <v>121</v>
      </c>
    </row>
    <row r="91" s="2" customFormat="1">
      <c r="A91" s="40"/>
      <c r="B91" s="41"/>
      <c r="C91" s="42"/>
      <c r="D91" s="212" t="s">
        <v>122</v>
      </c>
      <c r="E91" s="42"/>
      <c r="F91" s="213" t="s">
        <v>123</v>
      </c>
      <c r="G91" s="42"/>
      <c r="H91" s="42"/>
      <c r="I91" s="214"/>
      <c r="J91" s="42"/>
      <c r="K91" s="42"/>
      <c r="L91" s="46"/>
      <c r="M91" s="215"/>
      <c r="N91" s="216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122</v>
      </c>
      <c r="AU91" s="19" t="s">
        <v>78</v>
      </c>
    </row>
    <row r="92" s="13" customFormat="1">
      <c r="A92" s="13"/>
      <c r="B92" s="217"/>
      <c r="C92" s="218"/>
      <c r="D92" s="219" t="s">
        <v>124</v>
      </c>
      <c r="E92" s="220" t="s">
        <v>19</v>
      </c>
      <c r="F92" s="221" t="s">
        <v>125</v>
      </c>
      <c r="G92" s="218"/>
      <c r="H92" s="220" t="s">
        <v>19</v>
      </c>
      <c r="I92" s="222"/>
      <c r="J92" s="218"/>
      <c r="K92" s="218"/>
      <c r="L92" s="223"/>
      <c r="M92" s="224"/>
      <c r="N92" s="225"/>
      <c r="O92" s="225"/>
      <c r="P92" s="225"/>
      <c r="Q92" s="225"/>
      <c r="R92" s="225"/>
      <c r="S92" s="225"/>
      <c r="T92" s="22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7" t="s">
        <v>124</v>
      </c>
      <c r="AU92" s="227" t="s">
        <v>78</v>
      </c>
      <c r="AV92" s="13" t="s">
        <v>14</v>
      </c>
      <c r="AW92" s="13" t="s">
        <v>33</v>
      </c>
      <c r="AX92" s="13" t="s">
        <v>72</v>
      </c>
      <c r="AY92" s="227" t="s">
        <v>113</v>
      </c>
    </row>
    <row r="93" s="14" customFormat="1">
      <c r="A93" s="14"/>
      <c r="B93" s="228"/>
      <c r="C93" s="229"/>
      <c r="D93" s="219" t="s">
        <v>124</v>
      </c>
      <c r="E93" s="230" t="s">
        <v>19</v>
      </c>
      <c r="F93" s="231" t="s">
        <v>126</v>
      </c>
      <c r="G93" s="229"/>
      <c r="H93" s="232">
        <v>17.68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8" t="s">
        <v>124</v>
      </c>
      <c r="AU93" s="238" t="s">
        <v>78</v>
      </c>
      <c r="AV93" s="14" t="s">
        <v>78</v>
      </c>
      <c r="AW93" s="14" t="s">
        <v>33</v>
      </c>
      <c r="AX93" s="14" t="s">
        <v>14</v>
      </c>
      <c r="AY93" s="238" t="s">
        <v>113</v>
      </c>
    </row>
    <row r="94" s="2" customFormat="1" ht="37.8" customHeight="1">
      <c r="A94" s="40"/>
      <c r="B94" s="41"/>
      <c r="C94" s="199" t="s">
        <v>78</v>
      </c>
      <c r="D94" s="199" t="s">
        <v>115</v>
      </c>
      <c r="E94" s="200" t="s">
        <v>127</v>
      </c>
      <c r="F94" s="201" t="s">
        <v>128</v>
      </c>
      <c r="G94" s="202" t="s">
        <v>118</v>
      </c>
      <c r="H94" s="203">
        <v>23.385000000000002</v>
      </c>
      <c r="I94" s="204"/>
      <c r="J94" s="205">
        <f>ROUND(I94*H94,2)</f>
        <v>0</v>
      </c>
      <c r="K94" s="201" t="s">
        <v>119</v>
      </c>
      <c r="L94" s="46"/>
      <c r="M94" s="206" t="s">
        <v>19</v>
      </c>
      <c r="N94" s="207" t="s">
        <v>43</v>
      </c>
      <c r="O94" s="86"/>
      <c r="P94" s="208">
        <f>O94*H94</f>
        <v>0</v>
      </c>
      <c r="Q94" s="208">
        <v>0</v>
      </c>
      <c r="R94" s="208">
        <f>Q94*H94</f>
        <v>0</v>
      </c>
      <c r="S94" s="208">
        <v>0.26000000000000001</v>
      </c>
      <c r="T94" s="209">
        <f>S94*H94</f>
        <v>6.0801000000000007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0" t="s">
        <v>120</v>
      </c>
      <c r="AT94" s="210" t="s">
        <v>115</v>
      </c>
      <c r="AU94" s="210" t="s">
        <v>78</v>
      </c>
      <c r="AY94" s="19" t="s">
        <v>113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9" t="s">
        <v>14</v>
      </c>
      <c r="BK94" s="211">
        <f>ROUND(I94*H94,2)</f>
        <v>0</v>
      </c>
      <c r="BL94" s="19" t="s">
        <v>120</v>
      </c>
      <c r="BM94" s="210" t="s">
        <v>129</v>
      </c>
    </row>
    <row r="95" s="2" customFormat="1">
      <c r="A95" s="40"/>
      <c r="B95" s="41"/>
      <c r="C95" s="42"/>
      <c r="D95" s="212" t="s">
        <v>122</v>
      </c>
      <c r="E95" s="42"/>
      <c r="F95" s="213" t="s">
        <v>130</v>
      </c>
      <c r="G95" s="42"/>
      <c r="H95" s="42"/>
      <c r="I95" s="214"/>
      <c r="J95" s="42"/>
      <c r="K95" s="42"/>
      <c r="L95" s="46"/>
      <c r="M95" s="215"/>
      <c r="N95" s="216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122</v>
      </c>
      <c r="AU95" s="19" t="s">
        <v>78</v>
      </c>
    </row>
    <row r="96" s="13" customFormat="1">
      <c r="A96" s="13"/>
      <c r="B96" s="217"/>
      <c r="C96" s="218"/>
      <c r="D96" s="219" t="s">
        <v>124</v>
      </c>
      <c r="E96" s="220" t="s">
        <v>19</v>
      </c>
      <c r="F96" s="221" t="s">
        <v>131</v>
      </c>
      <c r="G96" s="218"/>
      <c r="H96" s="220" t="s">
        <v>19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7" t="s">
        <v>124</v>
      </c>
      <c r="AU96" s="227" t="s">
        <v>78</v>
      </c>
      <c r="AV96" s="13" t="s">
        <v>14</v>
      </c>
      <c r="AW96" s="13" t="s">
        <v>33</v>
      </c>
      <c r="AX96" s="13" t="s">
        <v>72</v>
      </c>
      <c r="AY96" s="227" t="s">
        <v>113</v>
      </c>
    </row>
    <row r="97" s="14" customFormat="1">
      <c r="A97" s="14"/>
      <c r="B97" s="228"/>
      <c r="C97" s="229"/>
      <c r="D97" s="219" t="s">
        <v>124</v>
      </c>
      <c r="E97" s="230" t="s">
        <v>19</v>
      </c>
      <c r="F97" s="231" t="s">
        <v>132</v>
      </c>
      <c r="G97" s="229"/>
      <c r="H97" s="232">
        <v>17.984999999999999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8" t="s">
        <v>124</v>
      </c>
      <c r="AU97" s="238" t="s">
        <v>78</v>
      </c>
      <c r="AV97" s="14" t="s">
        <v>78</v>
      </c>
      <c r="AW97" s="14" t="s">
        <v>33</v>
      </c>
      <c r="AX97" s="14" t="s">
        <v>72</v>
      </c>
      <c r="AY97" s="238" t="s">
        <v>113</v>
      </c>
    </row>
    <row r="98" s="14" customFormat="1">
      <c r="A98" s="14"/>
      <c r="B98" s="228"/>
      <c r="C98" s="229"/>
      <c r="D98" s="219" t="s">
        <v>124</v>
      </c>
      <c r="E98" s="230" t="s">
        <v>19</v>
      </c>
      <c r="F98" s="231" t="s">
        <v>133</v>
      </c>
      <c r="G98" s="229"/>
      <c r="H98" s="232">
        <v>5.4000000000000004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8" t="s">
        <v>124</v>
      </c>
      <c r="AU98" s="238" t="s">
        <v>78</v>
      </c>
      <c r="AV98" s="14" t="s">
        <v>78</v>
      </c>
      <c r="AW98" s="14" t="s">
        <v>33</v>
      </c>
      <c r="AX98" s="14" t="s">
        <v>72</v>
      </c>
      <c r="AY98" s="238" t="s">
        <v>113</v>
      </c>
    </row>
    <row r="99" s="15" customFormat="1">
      <c r="A99" s="15"/>
      <c r="B99" s="239"/>
      <c r="C99" s="240"/>
      <c r="D99" s="219" t="s">
        <v>124</v>
      </c>
      <c r="E99" s="241" t="s">
        <v>19</v>
      </c>
      <c r="F99" s="242" t="s">
        <v>134</v>
      </c>
      <c r="G99" s="240"/>
      <c r="H99" s="243">
        <v>23.384999999999998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49" t="s">
        <v>124</v>
      </c>
      <c r="AU99" s="249" t="s">
        <v>78</v>
      </c>
      <c r="AV99" s="15" t="s">
        <v>120</v>
      </c>
      <c r="AW99" s="15" t="s">
        <v>33</v>
      </c>
      <c r="AX99" s="15" t="s">
        <v>14</v>
      </c>
      <c r="AY99" s="249" t="s">
        <v>113</v>
      </c>
    </row>
    <row r="100" s="2" customFormat="1" ht="24.15" customHeight="1">
      <c r="A100" s="40"/>
      <c r="B100" s="41"/>
      <c r="C100" s="199" t="s">
        <v>135</v>
      </c>
      <c r="D100" s="199" t="s">
        <v>115</v>
      </c>
      <c r="E100" s="200" t="s">
        <v>136</v>
      </c>
      <c r="F100" s="201" t="s">
        <v>137</v>
      </c>
      <c r="G100" s="202" t="s">
        <v>138</v>
      </c>
      <c r="H100" s="203">
        <v>149.66800000000001</v>
      </c>
      <c r="I100" s="204"/>
      <c r="J100" s="205">
        <f>ROUND(I100*H100,2)</f>
        <v>0</v>
      </c>
      <c r="K100" s="201" t="s">
        <v>119</v>
      </c>
      <c r="L100" s="46"/>
      <c r="M100" s="206" t="s">
        <v>19</v>
      </c>
      <c r="N100" s="207" t="s">
        <v>43</v>
      </c>
      <c r="O100" s="86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0" t="s">
        <v>120</v>
      </c>
      <c r="AT100" s="210" t="s">
        <v>115</v>
      </c>
      <c r="AU100" s="210" t="s">
        <v>78</v>
      </c>
      <c r="AY100" s="19" t="s">
        <v>113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9" t="s">
        <v>14</v>
      </c>
      <c r="BK100" s="211">
        <f>ROUND(I100*H100,2)</f>
        <v>0</v>
      </c>
      <c r="BL100" s="19" t="s">
        <v>120</v>
      </c>
      <c r="BM100" s="210" t="s">
        <v>139</v>
      </c>
    </row>
    <row r="101" s="2" customFormat="1">
      <c r="A101" s="40"/>
      <c r="B101" s="41"/>
      <c r="C101" s="42"/>
      <c r="D101" s="212" t="s">
        <v>122</v>
      </c>
      <c r="E101" s="42"/>
      <c r="F101" s="213" t="s">
        <v>140</v>
      </c>
      <c r="G101" s="42"/>
      <c r="H101" s="42"/>
      <c r="I101" s="214"/>
      <c r="J101" s="42"/>
      <c r="K101" s="42"/>
      <c r="L101" s="46"/>
      <c r="M101" s="215"/>
      <c r="N101" s="216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122</v>
      </c>
      <c r="AU101" s="19" t="s">
        <v>78</v>
      </c>
    </row>
    <row r="102" s="14" customFormat="1">
      <c r="A102" s="14"/>
      <c r="B102" s="228"/>
      <c r="C102" s="229"/>
      <c r="D102" s="219" t="s">
        <v>124</v>
      </c>
      <c r="E102" s="230" t="s">
        <v>19</v>
      </c>
      <c r="F102" s="231" t="s">
        <v>141</v>
      </c>
      <c r="G102" s="229"/>
      <c r="H102" s="232">
        <v>149.66800000000001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8" t="s">
        <v>124</v>
      </c>
      <c r="AU102" s="238" t="s">
        <v>78</v>
      </c>
      <c r="AV102" s="14" t="s">
        <v>78</v>
      </c>
      <c r="AW102" s="14" t="s">
        <v>33</v>
      </c>
      <c r="AX102" s="14" t="s">
        <v>14</v>
      </c>
      <c r="AY102" s="238" t="s">
        <v>113</v>
      </c>
    </row>
    <row r="103" s="2" customFormat="1" ht="37.8" customHeight="1">
      <c r="A103" s="40"/>
      <c r="B103" s="41"/>
      <c r="C103" s="199" t="s">
        <v>120</v>
      </c>
      <c r="D103" s="199" t="s">
        <v>115</v>
      </c>
      <c r="E103" s="200" t="s">
        <v>142</v>
      </c>
      <c r="F103" s="201" t="s">
        <v>143</v>
      </c>
      <c r="G103" s="202" t="s">
        <v>138</v>
      </c>
      <c r="H103" s="203">
        <v>149.66800000000001</v>
      </c>
      <c r="I103" s="204"/>
      <c r="J103" s="205">
        <f>ROUND(I103*H103,2)</f>
        <v>0</v>
      </c>
      <c r="K103" s="201" t="s">
        <v>119</v>
      </c>
      <c r="L103" s="46"/>
      <c r="M103" s="206" t="s">
        <v>19</v>
      </c>
      <c r="N103" s="207" t="s">
        <v>43</v>
      </c>
      <c r="O103" s="86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0" t="s">
        <v>120</v>
      </c>
      <c r="AT103" s="210" t="s">
        <v>115</v>
      </c>
      <c r="AU103" s="210" t="s">
        <v>78</v>
      </c>
      <c r="AY103" s="19" t="s">
        <v>113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9" t="s">
        <v>14</v>
      </c>
      <c r="BK103" s="211">
        <f>ROUND(I103*H103,2)</f>
        <v>0</v>
      </c>
      <c r="BL103" s="19" t="s">
        <v>120</v>
      </c>
      <c r="BM103" s="210" t="s">
        <v>144</v>
      </c>
    </row>
    <row r="104" s="2" customFormat="1">
      <c r="A104" s="40"/>
      <c r="B104" s="41"/>
      <c r="C104" s="42"/>
      <c r="D104" s="212" t="s">
        <v>122</v>
      </c>
      <c r="E104" s="42"/>
      <c r="F104" s="213" t="s">
        <v>145</v>
      </c>
      <c r="G104" s="42"/>
      <c r="H104" s="42"/>
      <c r="I104" s="214"/>
      <c r="J104" s="42"/>
      <c r="K104" s="42"/>
      <c r="L104" s="46"/>
      <c r="M104" s="215"/>
      <c r="N104" s="216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122</v>
      </c>
      <c r="AU104" s="19" t="s">
        <v>78</v>
      </c>
    </row>
    <row r="105" s="2" customFormat="1" ht="24.15" customHeight="1">
      <c r="A105" s="40"/>
      <c r="B105" s="41"/>
      <c r="C105" s="199" t="s">
        <v>146</v>
      </c>
      <c r="D105" s="199" t="s">
        <v>115</v>
      </c>
      <c r="E105" s="200" t="s">
        <v>147</v>
      </c>
      <c r="F105" s="201" t="s">
        <v>148</v>
      </c>
      <c r="G105" s="202" t="s">
        <v>138</v>
      </c>
      <c r="H105" s="203">
        <v>149.66800000000001</v>
      </c>
      <c r="I105" s="204"/>
      <c r="J105" s="205">
        <f>ROUND(I105*H105,2)</f>
        <v>0</v>
      </c>
      <c r="K105" s="201" t="s">
        <v>119</v>
      </c>
      <c r="L105" s="46"/>
      <c r="M105" s="206" t="s">
        <v>19</v>
      </c>
      <c r="N105" s="207" t="s">
        <v>43</v>
      </c>
      <c r="O105" s="86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0" t="s">
        <v>120</v>
      </c>
      <c r="AT105" s="210" t="s">
        <v>115</v>
      </c>
      <c r="AU105" s="210" t="s">
        <v>78</v>
      </c>
      <c r="AY105" s="19" t="s">
        <v>113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9" t="s">
        <v>14</v>
      </c>
      <c r="BK105" s="211">
        <f>ROUND(I105*H105,2)</f>
        <v>0</v>
      </c>
      <c r="BL105" s="19" t="s">
        <v>120</v>
      </c>
      <c r="BM105" s="210" t="s">
        <v>149</v>
      </c>
    </row>
    <row r="106" s="2" customFormat="1">
      <c r="A106" s="40"/>
      <c r="B106" s="41"/>
      <c r="C106" s="42"/>
      <c r="D106" s="212" t="s">
        <v>122</v>
      </c>
      <c r="E106" s="42"/>
      <c r="F106" s="213" t="s">
        <v>150</v>
      </c>
      <c r="G106" s="42"/>
      <c r="H106" s="42"/>
      <c r="I106" s="214"/>
      <c r="J106" s="42"/>
      <c r="K106" s="42"/>
      <c r="L106" s="46"/>
      <c r="M106" s="215"/>
      <c r="N106" s="216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122</v>
      </c>
      <c r="AU106" s="19" t="s">
        <v>78</v>
      </c>
    </row>
    <row r="107" s="2" customFormat="1" ht="24.15" customHeight="1">
      <c r="A107" s="40"/>
      <c r="B107" s="41"/>
      <c r="C107" s="199" t="s">
        <v>151</v>
      </c>
      <c r="D107" s="199" t="s">
        <v>115</v>
      </c>
      <c r="E107" s="200" t="s">
        <v>152</v>
      </c>
      <c r="F107" s="201" t="s">
        <v>153</v>
      </c>
      <c r="G107" s="202" t="s">
        <v>154</v>
      </c>
      <c r="H107" s="203">
        <v>269.40199999999999</v>
      </c>
      <c r="I107" s="204"/>
      <c r="J107" s="205">
        <f>ROUND(I107*H107,2)</f>
        <v>0</v>
      </c>
      <c r="K107" s="201" t="s">
        <v>119</v>
      </c>
      <c r="L107" s="46"/>
      <c r="M107" s="206" t="s">
        <v>19</v>
      </c>
      <c r="N107" s="207" t="s">
        <v>43</v>
      </c>
      <c r="O107" s="86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0" t="s">
        <v>120</v>
      </c>
      <c r="AT107" s="210" t="s">
        <v>115</v>
      </c>
      <c r="AU107" s="210" t="s">
        <v>78</v>
      </c>
      <c r="AY107" s="19" t="s">
        <v>113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9" t="s">
        <v>14</v>
      </c>
      <c r="BK107" s="211">
        <f>ROUND(I107*H107,2)</f>
        <v>0</v>
      </c>
      <c r="BL107" s="19" t="s">
        <v>120</v>
      </c>
      <c r="BM107" s="210" t="s">
        <v>155</v>
      </c>
    </row>
    <row r="108" s="2" customFormat="1">
      <c r="A108" s="40"/>
      <c r="B108" s="41"/>
      <c r="C108" s="42"/>
      <c r="D108" s="212" t="s">
        <v>122</v>
      </c>
      <c r="E108" s="42"/>
      <c r="F108" s="213" t="s">
        <v>156</v>
      </c>
      <c r="G108" s="42"/>
      <c r="H108" s="42"/>
      <c r="I108" s="214"/>
      <c r="J108" s="42"/>
      <c r="K108" s="42"/>
      <c r="L108" s="46"/>
      <c r="M108" s="215"/>
      <c r="N108" s="216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122</v>
      </c>
      <c r="AU108" s="19" t="s">
        <v>78</v>
      </c>
    </row>
    <row r="109" s="14" customFormat="1">
      <c r="A109" s="14"/>
      <c r="B109" s="228"/>
      <c r="C109" s="229"/>
      <c r="D109" s="219" t="s">
        <v>124</v>
      </c>
      <c r="E109" s="230" t="s">
        <v>19</v>
      </c>
      <c r="F109" s="231" t="s">
        <v>157</v>
      </c>
      <c r="G109" s="229"/>
      <c r="H109" s="232">
        <v>269.40199999999999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8" t="s">
        <v>124</v>
      </c>
      <c r="AU109" s="238" t="s">
        <v>78</v>
      </c>
      <c r="AV109" s="14" t="s">
        <v>78</v>
      </c>
      <c r="AW109" s="14" t="s">
        <v>33</v>
      </c>
      <c r="AX109" s="14" t="s">
        <v>14</v>
      </c>
      <c r="AY109" s="238" t="s">
        <v>113</v>
      </c>
    </row>
    <row r="110" s="12" customFormat="1" ht="22.8" customHeight="1">
      <c r="A110" s="12"/>
      <c r="B110" s="183"/>
      <c r="C110" s="184"/>
      <c r="D110" s="185" t="s">
        <v>71</v>
      </c>
      <c r="E110" s="197" t="s">
        <v>78</v>
      </c>
      <c r="F110" s="197" t="s">
        <v>158</v>
      </c>
      <c r="G110" s="184"/>
      <c r="H110" s="184"/>
      <c r="I110" s="187"/>
      <c r="J110" s="198">
        <f>BK110</f>
        <v>0</v>
      </c>
      <c r="K110" s="184"/>
      <c r="L110" s="189"/>
      <c r="M110" s="190"/>
      <c r="N110" s="191"/>
      <c r="O110" s="191"/>
      <c r="P110" s="192">
        <f>SUM(P111:P125)</f>
        <v>0</v>
      </c>
      <c r="Q110" s="191"/>
      <c r="R110" s="192">
        <f>SUM(R111:R125)</f>
        <v>18.040207000000002</v>
      </c>
      <c r="S110" s="191"/>
      <c r="T110" s="193">
        <f>SUM(T111:T125)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4" t="s">
        <v>14</v>
      </c>
      <c r="AT110" s="195" t="s">
        <v>71</v>
      </c>
      <c r="AU110" s="195" t="s">
        <v>14</v>
      </c>
      <c r="AY110" s="194" t="s">
        <v>113</v>
      </c>
      <c r="BK110" s="196">
        <f>SUM(BK111:BK125)</f>
        <v>0</v>
      </c>
    </row>
    <row r="111" s="2" customFormat="1" ht="16.5" customHeight="1">
      <c r="A111" s="40"/>
      <c r="B111" s="41"/>
      <c r="C111" s="199" t="s">
        <v>159</v>
      </c>
      <c r="D111" s="199" t="s">
        <v>115</v>
      </c>
      <c r="E111" s="200" t="s">
        <v>160</v>
      </c>
      <c r="F111" s="201" t="s">
        <v>161</v>
      </c>
      <c r="G111" s="202" t="s">
        <v>138</v>
      </c>
      <c r="H111" s="203">
        <v>8.8040000000000003</v>
      </c>
      <c r="I111" s="204"/>
      <c r="J111" s="205">
        <f>ROUND(I111*H111,2)</f>
        <v>0</v>
      </c>
      <c r="K111" s="201" t="s">
        <v>119</v>
      </c>
      <c r="L111" s="46"/>
      <c r="M111" s="206" t="s">
        <v>19</v>
      </c>
      <c r="N111" s="207" t="s">
        <v>43</v>
      </c>
      <c r="O111" s="86"/>
      <c r="P111" s="208">
        <f>O111*H111</f>
        <v>0</v>
      </c>
      <c r="Q111" s="208">
        <v>1.9199999999999999</v>
      </c>
      <c r="R111" s="208">
        <f>Q111*H111</f>
        <v>16.903680000000001</v>
      </c>
      <c r="S111" s="208">
        <v>0</v>
      </c>
      <c r="T111" s="20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0" t="s">
        <v>120</v>
      </c>
      <c r="AT111" s="210" t="s">
        <v>115</v>
      </c>
      <c r="AU111" s="210" t="s">
        <v>78</v>
      </c>
      <c r="AY111" s="19" t="s">
        <v>113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9" t="s">
        <v>14</v>
      </c>
      <c r="BK111" s="211">
        <f>ROUND(I111*H111,2)</f>
        <v>0</v>
      </c>
      <c r="BL111" s="19" t="s">
        <v>120</v>
      </c>
      <c r="BM111" s="210" t="s">
        <v>162</v>
      </c>
    </row>
    <row r="112" s="2" customFormat="1">
      <c r="A112" s="40"/>
      <c r="B112" s="41"/>
      <c r="C112" s="42"/>
      <c r="D112" s="212" t="s">
        <v>122</v>
      </c>
      <c r="E112" s="42"/>
      <c r="F112" s="213" t="s">
        <v>163</v>
      </c>
      <c r="G112" s="42"/>
      <c r="H112" s="42"/>
      <c r="I112" s="214"/>
      <c r="J112" s="42"/>
      <c r="K112" s="42"/>
      <c r="L112" s="46"/>
      <c r="M112" s="215"/>
      <c r="N112" s="216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122</v>
      </c>
      <c r="AU112" s="19" t="s">
        <v>78</v>
      </c>
    </row>
    <row r="113" s="14" customFormat="1">
      <c r="A113" s="14"/>
      <c r="B113" s="228"/>
      <c r="C113" s="229"/>
      <c r="D113" s="219" t="s">
        <v>124</v>
      </c>
      <c r="E113" s="230" t="s">
        <v>19</v>
      </c>
      <c r="F113" s="231" t="s">
        <v>164</v>
      </c>
      <c r="G113" s="229"/>
      <c r="H113" s="232">
        <v>8.8040000000000003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8" t="s">
        <v>124</v>
      </c>
      <c r="AU113" s="238" t="s">
        <v>78</v>
      </c>
      <c r="AV113" s="14" t="s">
        <v>78</v>
      </c>
      <c r="AW113" s="14" t="s">
        <v>33</v>
      </c>
      <c r="AX113" s="14" t="s">
        <v>14</v>
      </c>
      <c r="AY113" s="238" t="s">
        <v>113</v>
      </c>
    </row>
    <row r="114" s="2" customFormat="1" ht="16.5" customHeight="1">
      <c r="A114" s="40"/>
      <c r="B114" s="41"/>
      <c r="C114" s="199" t="s">
        <v>165</v>
      </c>
      <c r="D114" s="199" t="s">
        <v>115</v>
      </c>
      <c r="E114" s="200" t="s">
        <v>166</v>
      </c>
      <c r="F114" s="201" t="s">
        <v>167</v>
      </c>
      <c r="G114" s="202" t="s">
        <v>168</v>
      </c>
      <c r="H114" s="203">
        <v>88.040000000000006</v>
      </c>
      <c r="I114" s="204"/>
      <c r="J114" s="205">
        <f>ROUND(I114*H114,2)</f>
        <v>0</v>
      </c>
      <c r="K114" s="201" t="s">
        <v>119</v>
      </c>
      <c r="L114" s="46"/>
      <c r="M114" s="206" t="s">
        <v>19</v>
      </c>
      <c r="N114" s="207" t="s">
        <v>43</v>
      </c>
      <c r="O114" s="86"/>
      <c r="P114" s="208">
        <f>O114*H114</f>
        <v>0</v>
      </c>
      <c r="Q114" s="208">
        <v>0.00048999999999999998</v>
      </c>
      <c r="R114" s="208">
        <f>Q114*H114</f>
        <v>0.0431396</v>
      </c>
      <c r="S114" s="208">
        <v>0</v>
      </c>
      <c r="T114" s="20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0" t="s">
        <v>120</v>
      </c>
      <c r="AT114" s="210" t="s">
        <v>115</v>
      </c>
      <c r="AU114" s="210" t="s">
        <v>78</v>
      </c>
      <c r="AY114" s="19" t="s">
        <v>113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9" t="s">
        <v>14</v>
      </c>
      <c r="BK114" s="211">
        <f>ROUND(I114*H114,2)</f>
        <v>0</v>
      </c>
      <c r="BL114" s="19" t="s">
        <v>120</v>
      </c>
      <c r="BM114" s="210" t="s">
        <v>169</v>
      </c>
    </row>
    <row r="115" s="2" customFormat="1">
      <c r="A115" s="40"/>
      <c r="B115" s="41"/>
      <c r="C115" s="42"/>
      <c r="D115" s="212" t="s">
        <v>122</v>
      </c>
      <c r="E115" s="42"/>
      <c r="F115" s="213" t="s">
        <v>170</v>
      </c>
      <c r="G115" s="42"/>
      <c r="H115" s="42"/>
      <c r="I115" s="214"/>
      <c r="J115" s="42"/>
      <c r="K115" s="42"/>
      <c r="L115" s="46"/>
      <c r="M115" s="215"/>
      <c r="N115" s="216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122</v>
      </c>
      <c r="AU115" s="19" t="s">
        <v>78</v>
      </c>
    </row>
    <row r="116" s="14" customFormat="1">
      <c r="A116" s="14"/>
      <c r="B116" s="228"/>
      <c r="C116" s="229"/>
      <c r="D116" s="219" t="s">
        <v>124</v>
      </c>
      <c r="E116" s="230" t="s">
        <v>19</v>
      </c>
      <c r="F116" s="231" t="s">
        <v>171</v>
      </c>
      <c r="G116" s="229"/>
      <c r="H116" s="232">
        <v>88.040000000000006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8" t="s">
        <v>124</v>
      </c>
      <c r="AU116" s="238" t="s">
        <v>78</v>
      </c>
      <c r="AV116" s="14" t="s">
        <v>78</v>
      </c>
      <c r="AW116" s="14" t="s">
        <v>33</v>
      </c>
      <c r="AX116" s="14" t="s">
        <v>14</v>
      </c>
      <c r="AY116" s="238" t="s">
        <v>113</v>
      </c>
    </row>
    <row r="117" s="2" customFormat="1" ht="24.15" customHeight="1">
      <c r="A117" s="40"/>
      <c r="B117" s="41"/>
      <c r="C117" s="199" t="s">
        <v>172</v>
      </c>
      <c r="D117" s="199" t="s">
        <v>115</v>
      </c>
      <c r="E117" s="200" t="s">
        <v>173</v>
      </c>
      <c r="F117" s="201" t="s">
        <v>174</v>
      </c>
      <c r="G117" s="202" t="s">
        <v>138</v>
      </c>
      <c r="H117" s="203">
        <v>107.233</v>
      </c>
      <c r="I117" s="204"/>
      <c r="J117" s="205">
        <f>ROUND(I117*H117,2)</f>
        <v>0</v>
      </c>
      <c r="K117" s="201" t="s">
        <v>19</v>
      </c>
      <c r="L117" s="46"/>
      <c r="M117" s="206" t="s">
        <v>19</v>
      </c>
      <c r="N117" s="207" t="s">
        <v>43</v>
      </c>
      <c r="O117" s="86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0" t="s">
        <v>120</v>
      </c>
      <c r="AT117" s="210" t="s">
        <v>115</v>
      </c>
      <c r="AU117" s="210" t="s">
        <v>78</v>
      </c>
      <c r="AY117" s="19" t="s">
        <v>113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9" t="s">
        <v>14</v>
      </c>
      <c r="BK117" s="211">
        <f>ROUND(I117*H117,2)</f>
        <v>0</v>
      </c>
      <c r="BL117" s="19" t="s">
        <v>120</v>
      </c>
      <c r="BM117" s="210" t="s">
        <v>175</v>
      </c>
    </row>
    <row r="118" s="14" customFormat="1">
      <c r="A118" s="14"/>
      <c r="B118" s="228"/>
      <c r="C118" s="229"/>
      <c r="D118" s="219" t="s">
        <v>124</v>
      </c>
      <c r="E118" s="230" t="s">
        <v>19</v>
      </c>
      <c r="F118" s="231" t="s">
        <v>176</v>
      </c>
      <c r="G118" s="229"/>
      <c r="H118" s="232">
        <v>107.233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8" t="s">
        <v>124</v>
      </c>
      <c r="AU118" s="238" t="s">
        <v>78</v>
      </c>
      <c r="AV118" s="14" t="s">
        <v>78</v>
      </c>
      <c r="AW118" s="14" t="s">
        <v>33</v>
      </c>
      <c r="AX118" s="14" t="s">
        <v>14</v>
      </c>
      <c r="AY118" s="238" t="s">
        <v>113</v>
      </c>
    </row>
    <row r="119" s="2" customFormat="1" ht="24.15" customHeight="1">
      <c r="A119" s="40"/>
      <c r="B119" s="41"/>
      <c r="C119" s="199" t="s">
        <v>177</v>
      </c>
      <c r="D119" s="199" t="s">
        <v>115</v>
      </c>
      <c r="E119" s="200" t="s">
        <v>178</v>
      </c>
      <c r="F119" s="201" t="s">
        <v>179</v>
      </c>
      <c r="G119" s="202" t="s">
        <v>118</v>
      </c>
      <c r="H119" s="203">
        <v>1.75</v>
      </c>
      <c r="I119" s="204"/>
      <c r="J119" s="205">
        <f>ROUND(I119*H119,2)</f>
        <v>0</v>
      </c>
      <c r="K119" s="201" t="s">
        <v>119</v>
      </c>
      <c r="L119" s="46"/>
      <c r="M119" s="206" t="s">
        <v>19</v>
      </c>
      <c r="N119" s="207" t="s">
        <v>43</v>
      </c>
      <c r="O119" s="86"/>
      <c r="P119" s="208">
        <f>O119*H119</f>
        <v>0</v>
      </c>
      <c r="Q119" s="208">
        <v>0.61207999999999996</v>
      </c>
      <c r="R119" s="208">
        <f>Q119*H119</f>
        <v>1.07114</v>
      </c>
      <c r="S119" s="208">
        <v>0</v>
      </c>
      <c r="T119" s="20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0" t="s">
        <v>120</v>
      </c>
      <c r="AT119" s="210" t="s">
        <v>115</v>
      </c>
      <c r="AU119" s="210" t="s">
        <v>78</v>
      </c>
      <c r="AY119" s="19" t="s">
        <v>113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9" t="s">
        <v>14</v>
      </c>
      <c r="BK119" s="211">
        <f>ROUND(I119*H119,2)</f>
        <v>0</v>
      </c>
      <c r="BL119" s="19" t="s">
        <v>120</v>
      </c>
      <c r="BM119" s="210" t="s">
        <v>180</v>
      </c>
    </row>
    <row r="120" s="2" customFormat="1">
      <c r="A120" s="40"/>
      <c r="B120" s="41"/>
      <c r="C120" s="42"/>
      <c r="D120" s="212" t="s">
        <v>122</v>
      </c>
      <c r="E120" s="42"/>
      <c r="F120" s="213" t="s">
        <v>181</v>
      </c>
      <c r="G120" s="42"/>
      <c r="H120" s="42"/>
      <c r="I120" s="214"/>
      <c r="J120" s="42"/>
      <c r="K120" s="42"/>
      <c r="L120" s="46"/>
      <c r="M120" s="215"/>
      <c r="N120" s="21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122</v>
      </c>
      <c r="AU120" s="19" t="s">
        <v>78</v>
      </c>
    </row>
    <row r="121" s="13" customFormat="1">
      <c r="A121" s="13"/>
      <c r="B121" s="217"/>
      <c r="C121" s="218"/>
      <c r="D121" s="219" t="s">
        <v>124</v>
      </c>
      <c r="E121" s="220" t="s">
        <v>19</v>
      </c>
      <c r="F121" s="221" t="s">
        <v>182</v>
      </c>
      <c r="G121" s="218"/>
      <c r="H121" s="220" t="s">
        <v>19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124</v>
      </c>
      <c r="AU121" s="227" t="s">
        <v>78</v>
      </c>
      <c r="AV121" s="13" t="s">
        <v>14</v>
      </c>
      <c r="AW121" s="13" t="s">
        <v>33</v>
      </c>
      <c r="AX121" s="13" t="s">
        <v>72</v>
      </c>
      <c r="AY121" s="227" t="s">
        <v>113</v>
      </c>
    </row>
    <row r="122" s="14" customFormat="1">
      <c r="A122" s="14"/>
      <c r="B122" s="228"/>
      <c r="C122" s="229"/>
      <c r="D122" s="219" t="s">
        <v>124</v>
      </c>
      <c r="E122" s="230" t="s">
        <v>19</v>
      </c>
      <c r="F122" s="231" t="s">
        <v>183</v>
      </c>
      <c r="G122" s="229"/>
      <c r="H122" s="232">
        <v>1.75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8" t="s">
        <v>124</v>
      </c>
      <c r="AU122" s="238" t="s">
        <v>78</v>
      </c>
      <c r="AV122" s="14" t="s">
        <v>78</v>
      </c>
      <c r="AW122" s="14" t="s">
        <v>33</v>
      </c>
      <c r="AX122" s="14" t="s">
        <v>14</v>
      </c>
      <c r="AY122" s="238" t="s">
        <v>113</v>
      </c>
    </row>
    <row r="123" s="2" customFormat="1" ht="33" customHeight="1">
      <c r="A123" s="40"/>
      <c r="B123" s="41"/>
      <c r="C123" s="199" t="s">
        <v>184</v>
      </c>
      <c r="D123" s="199" t="s">
        <v>115</v>
      </c>
      <c r="E123" s="200" t="s">
        <v>185</v>
      </c>
      <c r="F123" s="201" t="s">
        <v>186</v>
      </c>
      <c r="G123" s="202" t="s">
        <v>154</v>
      </c>
      <c r="H123" s="203">
        <v>0.021000000000000001</v>
      </c>
      <c r="I123" s="204"/>
      <c r="J123" s="205">
        <f>ROUND(I123*H123,2)</f>
        <v>0</v>
      </c>
      <c r="K123" s="201" t="s">
        <v>119</v>
      </c>
      <c r="L123" s="46"/>
      <c r="M123" s="206" t="s">
        <v>19</v>
      </c>
      <c r="N123" s="207" t="s">
        <v>43</v>
      </c>
      <c r="O123" s="86"/>
      <c r="P123" s="208">
        <f>O123*H123</f>
        <v>0</v>
      </c>
      <c r="Q123" s="208">
        <v>1.0593999999999999</v>
      </c>
      <c r="R123" s="208">
        <f>Q123*H123</f>
        <v>0.022247400000000001</v>
      </c>
      <c r="S123" s="208">
        <v>0</v>
      </c>
      <c r="T123" s="20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0" t="s">
        <v>120</v>
      </c>
      <c r="AT123" s="210" t="s">
        <v>115</v>
      </c>
      <c r="AU123" s="210" t="s">
        <v>78</v>
      </c>
      <c r="AY123" s="19" t="s">
        <v>113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9" t="s">
        <v>14</v>
      </c>
      <c r="BK123" s="211">
        <f>ROUND(I123*H123,2)</f>
        <v>0</v>
      </c>
      <c r="BL123" s="19" t="s">
        <v>120</v>
      </c>
      <c r="BM123" s="210" t="s">
        <v>187</v>
      </c>
    </row>
    <row r="124" s="2" customFormat="1">
      <c r="A124" s="40"/>
      <c r="B124" s="41"/>
      <c r="C124" s="42"/>
      <c r="D124" s="212" t="s">
        <v>122</v>
      </c>
      <c r="E124" s="42"/>
      <c r="F124" s="213" t="s">
        <v>188</v>
      </c>
      <c r="G124" s="42"/>
      <c r="H124" s="42"/>
      <c r="I124" s="214"/>
      <c r="J124" s="42"/>
      <c r="K124" s="42"/>
      <c r="L124" s="46"/>
      <c r="M124" s="215"/>
      <c r="N124" s="21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122</v>
      </c>
      <c r="AU124" s="19" t="s">
        <v>78</v>
      </c>
    </row>
    <row r="125" s="14" customFormat="1">
      <c r="A125" s="14"/>
      <c r="B125" s="228"/>
      <c r="C125" s="229"/>
      <c r="D125" s="219" t="s">
        <v>124</v>
      </c>
      <c r="E125" s="230" t="s">
        <v>19</v>
      </c>
      <c r="F125" s="231" t="s">
        <v>189</v>
      </c>
      <c r="G125" s="229"/>
      <c r="H125" s="232">
        <v>0.021000000000000001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8" t="s">
        <v>124</v>
      </c>
      <c r="AU125" s="238" t="s">
        <v>78</v>
      </c>
      <c r="AV125" s="14" t="s">
        <v>78</v>
      </c>
      <c r="AW125" s="14" t="s">
        <v>33</v>
      </c>
      <c r="AX125" s="14" t="s">
        <v>14</v>
      </c>
      <c r="AY125" s="238" t="s">
        <v>113</v>
      </c>
    </row>
    <row r="126" s="12" customFormat="1" ht="22.8" customHeight="1">
      <c r="A126" s="12"/>
      <c r="B126" s="183"/>
      <c r="C126" s="184"/>
      <c r="D126" s="185" t="s">
        <v>71</v>
      </c>
      <c r="E126" s="197" t="s">
        <v>146</v>
      </c>
      <c r="F126" s="197" t="s">
        <v>190</v>
      </c>
      <c r="G126" s="184"/>
      <c r="H126" s="184"/>
      <c r="I126" s="187"/>
      <c r="J126" s="198">
        <f>BK126</f>
        <v>0</v>
      </c>
      <c r="K126" s="184"/>
      <c r="L126" s="189"/>
      <c r="M126" s="190"/>
      <c r="N126" s="191"/>
      <c r="O126" s="191"/>
      <c r="P126" s="192">
        <f>SUM(P127:P138)</f>
        <v>0</v>
      </c>
      <c r="Q126" s="191"/>
      <c r="R126" s="192">
        <f>SUM(R127:R138)</f>
        <v>1.8381996599999999</v>
      </c>
      <c r="S126" s="191"/>
      <c r="T126" s="193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4" t="s">
        <v>14</v>
      </c>
      <c r="AT126" s="195" t="s">
        <v>71</v>
      </c>
      <c r="AU126" s="195" t="s">
        <v>14</v>
      </c>
      <c r="AY126" s="194" t="s">
        <v>113</v>
      </c>
      <c r="BK126" s="196">
        <f>SUM(BK127:BK138)</f>
        <v>0</v>
      </c>
    </row>
    <row r="127" s="2" customFormat="1" ht="21.75" customHeight="1">
      <c r="A127" s="40"/>
      <c r="B127" s="41"/>
      <c r="C127" s="199" t="s">
        <v>8</v>
      </c>
      <c r="D127" s="199" t="s">
        <v>115</v>
      </c>
      <c r="E127" s="200" t="s">
        <v>191</v>
      </c>
      <c r="F127" s="201" t="s">
        <v>192</v>
      </c>
      <c r="G127" s="202" t="s">
        <v>118</v>
      </c>
      <c r="H127" s="203">
        <v>20.603000000000002</v>
      </c>
      <c r="I127" s="204"/>
      <c r="J127" s="205">
        <f>ROUND(I127*H127,2)</f>
        <v>0</v>
      </c>
      <c r="K127" s="201" t="s">
        <v>119</v>
      </c>
      <c r="L127" s="46"/>
      <c r="M127" s="206" t="s">
        <v>19</v>
      </c>
      <c r="N127" s="207" t="s">
        <v>43</v>
      </c>
      <c r="O127" s="86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0" t="s">
        <v>120</v>
      </c>
      <c r="AT127" s="210" t="s">
        <v>115</v>
      </c>
      <c r="AU127" s="210" t="s">
        <v>78</v>
      </c>
      <c r="AY127" s="19" t="s">
        <v>113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9" t="s">
        <v>14</v>
      </c>
      <c r="BK127" s="211">
        <f>ROUND(I127*H127,2)</f>
        <v>0</v>
      </c>
      <c r="BL127" s="19" t="s">
        <v>120</v>
      </c>
      <c r="BM127" s="210" t="s">
        <v>193</v>
      </c>
    </row>
    <row r="128" s="2" customFormat="1">
      <c r="A128" s="40"/>
      <c r="B128" s="41"/>
      <c r="C128" s="42"/>
      <c r="D128" s="212" t="s">
        <v>122</v>
      </c>
      <c r="E128" s="42"/>
      <c r="F128" s="213" t="s">
        <v>194</v>
      </c>
      <c r="G128" s="42"/>
      <c r="H128" s="42"/>
      <c r="I128" s="214"/>
      <c r="J128" s="42"/>
      <c r="K128" s="42"/>
      <c r="L128" s="46"/>
      <c r="M128" s="215"/>
      <c r="N128" s="216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122</v>
      </c>
      <c r="AU128" s="19" t="s">
        <v>78</v>
      </c>
    </row>
    <row r="129" s="13" customFormat="1">
      <c r="A129" s="13"/>
      <c r="B129" s="217"/>
      <c r="C129" s="218"/>
      <c r="D129" s="219" t="s">
        <v>124</v>
      </c>
      <c r="E129" s="220" t="s">
        <v>19</v>
      </c>
      <c r="F129" s="221" t="s">
        <v>195</v>
      </c>
      <c r="G129" s="218"/>
      <c r="H129" s="220" t="s">
        <v>19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7" t="s">
        <v>124</v>
      </c>
      <c r="AU129" s="227" t="s">
        <v>78</v>
      </c>
      <c r="AV129" s="13" t="s">
        <v>14</v>
      </c>
      <c r="AW129" s="13" t="s">
        <v>33</v>
      </c>
      <c r="AX129" s="13" t="s">
        <v>72</v>
      </c>
      <c r="AY129" s="227" t="s">
        <v>113</v>
      </c>
    </row>
    <row r="130" s="14" customFormat="1">
      <c r="A130" s="14"/>
      <c r="B130" s="228"/>
      <c r="C130" s="229"/>
      <c r="D130" s="219" t="s">
        <v>124</v>
      </c>
      <c r="E130" s="230" t="s">
        <v>19</v>
      </c>
      <c r="F130" s="231" t="s">
        <v>196</v>
      </c>
      <c r="G130" s="229"/>
      <c r="H130" s="232">
        <v>16.067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8" t="s">
        <v>124</v>
      </c>
      <c r="AU130" s="238" t="s">
        <v>78</v>
      </c>
      <c r="AV130" s="14" t="s">
        <v>78</v>
      </c>
      <c r="AW130" s="14" t="s">
        <v>33</v>
      </c>
      <c r="AX130" s="14" t="s">
        <v>72</v>
      </c>
      <c r="AY130" s="238" t="s">
        <v>113</v>
      </c>
    </row>
    <row r="131" s="14" customFormat="1">
      <c r="A131" s="14"/>
      <c r="B131" s="228"/>
      <c r="C131" s="229"/>
      <c r="D131" s="219" t="s">
        <v>124</v>
      </c>
      <c r="E131" s="230" t="s">
        <v>19</v>
      </c>
      <c r="F131" s="231" t="s">
        <v>197</v>
      </c>
      <c r="G131" s="229"/>
      <c r="H131" s="232">
        <v>4.5359999999999996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8" t="s">
        <v>124</v>
      </c>
      <c r="AU131" s="238" t="s">
        <v>78</v>
      </c>
      <c r="AV131" s="14" t="s">
        <v>78</v>
      </c>
      <c r="AW131" s="14" t="s">
        <v>33</v>
      </c>
      <c r="AX131" s="14" t="s">
        <v>72</v>
      </c>
      <c r="AY131" s="238" t="s">
        <v>113</v>
      </c>
    </row>
    <row r="132" s="15" customFormat="1">
      <c r="A132" s="15"/>
      <c r="B132" s="239"/>
      <c r="C132" s="240"/>
      <c r="D132" s="219" t="s">
        <v>124</v>
      </c>
      <c r="E132" s="241" t="s">
        <v>19</v>
      </c>
      <c r="F132" s="242" t="s">
        <v>134</v>
      </c>
      <c r="G132" s="240"/>
      <c r="H132" s="243">
        <v>20.603000000000002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49" t="s">
        <v>124</v>
      </c>
      <c r="AU132" s="249" t="s">
        <v>78</v>
      </c>
      <c r="AV132" s="15" t="s">
        <v>120</v>
      </c>
      <c r="AW132" s="15" t="s">
        <v>33</v>
      </c>
      <c r="AX132" s="15" t="s">
        <v>14</v>
      </c>
      <c r="AY132" s="249" t="s">
        <v>113</v>
      </c>
    </row>
    <row r="133" s="2" customFormat="1" ht="37.8" customHeight="1">
      <c r="A133" s="40"/>
      <c r="B133" s="41"/>
      <c r="C133" s="199" t="s">
        <v>198</v>
      </c>
      <c r="D133" s="199" t="s">
        <v>115</v>
      </c>
      <c r="E133" s="200" t="s">
        <v>199</v>
      </c>
      <c r="F133" s="201" t="s">
        <v>200</v>
      </c>
      <c r="G133" s="202" t="s">
        <v>118</v>
      </c>
      <c r="H133" s="203">
        <v>20.603000000000002</v>
      </c>
      <c r="I133" s="204"/>
      <c r="J133" s="205">
        <f>ROUND(I133*H133,2)</f>
        <v>0</v>
      </c>
      <c r="K133" s="201" t="s">
        <v>119</v>
      </c>
      <c r="L133" s="46"/>
      <c r="M133" s="206" t="s">
        <v>19</v>
      </c>
      <c r="N133" s="207" t="s">
        <v>43</v>
      </c>
      <c r="O133" s="86"/>
      <c r="P133" s="208">
        <f>O133*H133</f>
        <v>0</v>
      </c>
      <c r="Q133" s="208">
        <v>0.089219999999999994</v>
      </c>
      <c r="R133" s="208">
        <f>Q133*H133</f>
        <v>1.8381996599999999</v>
      </c>
      <c r="S133" s="208">
        <v>0</v>
      </c>
      <c r="T133" s="20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0" t="s">
        <v>120</v>
      </c>
      <c r="AT133" s="210" t="s">
        <v>115</v>
      </c>
      <c r="AU133" s="210" t="s">
        <v>78</v>
      </c>
      <c r="AY133" s="19" t="s">
        <v>113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9" t="s">
        <v>14</v>
      </c>
      <c r="BK133" s="211">
        <f>ROUND(I133*H133,2)</f>
        <v>0</v>
      </c>
      <c r="BL133" s="19" t="s">
        <v>120</v>
      </c>
      <c r="BM133" s="210" t="s">
        <v>201</v>
      </c>
    </row>
    <row r="134" s="2" customFormat="1">
      <c r="A134" s="40"/>
      <c r="B134" s="41"/>
      <c r="C134" s="42"/>
      <c r="D134" s="212" t="s">
        <v>122</v>
      </c>
      <c r="E134" s="42"/>
      <c r="F134" s="213" t="s">
        <v>202</v>
      </c>
      <c r="G134" s="42"/>
      <c r="H134" s="42"/>
      <c r="I134" s="214"/>
      <c r="J134" s="42"/>
      <c r="K134" s="42"/>
      <c r="L134" s="46"/>
      <c r="M134" s="215"/>
      <c r="N134" s="21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122</v>
      </c>
      <c r="AU134" s="19" t="s">
        <v>78</v>
      </c>
    </row>
    <row r="135" s="13" customFormat="1">
      <c r="A135" s="13"/>
      <c r="B135" s="217"/>
      <c r="C135" s="218"/>
      <c r="D135" s="219" t="s">
        <v>124</v>
      </c>
      <c r="E135" s="220" t="s">
        <v>19</v>
      </c>
      <c r="F135" s="221" t="s">
        <v>203</v>
      </c>
      <c r="G135" s="218"/>
      <c r="H135" s="220" t="s">
        <v>19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7" t="s">
        <v>124</v>
      </c>
      <c r="AU135" s="227" t="s">
        <v>78</v>
      </c>
      <c r="AV135" s="13" t="s">
        <v>14</v>
      </c>
      <c r="AW135" s="13" t="s">
        <v>33</v>
      </c>
      <c r="AX135" s="13" t="s">
        <v>72</v>
      </c>
      <c r="AY135" s="227" t="s">
        <v>113</v>
      </c>
    </row>
    <row r="136" s="14" customFormat="1">
      <c r="A136" s="14"/>
      <c r="B136" s="228"/>
      <c r="C136" s="229"/>
      <c r="D136" s="219" t="s">
        <v>124</v>
      </c>
      <c r="E136" s="230" t="s">
        <v>19</v>
      </c>
      <c r="F136" s="231" t="s">
        <v>196</v>
      </c>
      <c r="G136" s="229"/>
      <c r="H136" s="232">
        <v>16.067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8" t="s">
        <v>124</v>
      </c>
      <c r="AU136" s="238" t="s">
        <v>78</v>
      </c>
      <c r="AV136" s="14" t="s">
        <v>78</v>
      </c>
      <c r="AW136" s="14" t="s">
        <v>33</v>
      </c>
      <c r="AX136" s="14" t="s">
        <v>72</v>
      </c>
      <c r="AY136" s="238" t="s">
        <v>113</v>
      </c>
    </row>
    <row r="137" s="14" customFormat="1">
      <c r="A137" s="14"/>
      <c r="B137" s="228"/>
      <c r="C137" s="229"/>
      <c r="D137" s="219" t="s">
        <v>124</v>
      </c>
      <c r="E137" s="230" t="s">
        <v>19</v>
      </c>
      <c r="F137" s="231" t="s">
        <v>197</v>
      </c>
      <c r="G137" s="229"/>
      <c r="H137" s="232">
        <v>4.5359999999999996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8" t="s">
        <v>124</v>
      </c>
      <c r="AU137" s="238" t="s">
        <v>78</v>
      </c>
      <c r="AV137" s="14" t="s">
        <v>78</v>
      </c>
      <c r="AW137" s="14" t="s">
        <v>33</v>
      </c>
      <c r="AX137" s="14" t="s">
        <v>72</v>
      </c>
      <c r="AY137" s="238" t="s">
        <v>113</v>
      </c>
    </row>
    <row r="138" s="15" customFormat="1">
      <c r="A138" s="15"/>
      <c r="B138" s="239"/>
      <c r="C138" s="240"/>
      <c r="D138" s="219" t="s">
        <v>124</v>
      </c>
      <c r="E138" s="241" t="s">
        <v>19</v>
      </c>
      <c r="F138" s="242" t="s">
        <v>134</v>
      </c>
      <c r="G138" s="240"/>
      <c r="H138" s="243">
        <v>20.603000000000002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49" t="s">
        <v>124</v>
      </c>
      <c r="AU138" s="249" t="s">
        <v>78</v>
      </c>
      <c r="AV138" s="15" t="s">
        <v>120</v>
      </c>
      <c r="AW138" s="15" t="s">
        <v>33</v>
      </c>
      <c r="AX138" s="15" t="s">
        <v>14</v>
      </c>
      <c r="AY138" s="249" t="s">
        <v>113</v>
      </c>
    </row>
    <row r="139" s="12" customFormat="1" ht="22.8" customHeight="1">
      <c r="A139" s="12"/>
      <c r="B139" s="183"/>
      <c r="C139" s="184"/>
      <c r="D139" s="185" t="s">
        <v>71</v>
      </c>
      <c r="E139" s="197" t="s">
        <v>151</v>
      </c>
      <c r="F139" s="197" t="s">
        <v>204</v>
      </c>
      <c r="G139" s="184"/>
      <c r="H139" s="184"/>
      <c r="I139" s="187"/>
      <c r="J139" s="198">
        <f>BK139</f>
        <v>0</v>
      </c>
      <c r="K139" s="184"/>
      <c r="L139" s="189"/>
      <c r="M139" s="190"/>
      <c r="N139" s="191"/>
      <c r="O139" s="191"/>
      <c r="P139" s="192">
        <f>SUM(P140:P144)</f>
        <v>0</v>
      </c>
      <c r="Q139" s="191"/>
      <c r="R139" s="192">
        <f>SUM(R140:R144)</f>
        <v>17.853341999999998</v>
      </c>
      <c r="S139" s="191"/>
      <c r="T139" s="193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4" t="s">
        <v>14</v>
      </c>
      <c r="AT139" s="195" t="s">
        <v>71</v>
      </c>
      <c r="AU139" s="195" t="s">
        <v>14</v>
      </c>
      <c r="AY139" s="194" t="s">
        <v>113</v>
      </c>
      <c r="BK139" s="196">
        <f>SUM(BK140:BK144)</f>
        <v>0</v>
      </c>
    </row>
    <row r="140" s="2" customFormat="1" ht="24.15" customHeight="1">
      <c r="A140" s="40"/>
      <c r="B140" s="41"/>
      <c r="C140" s="199" t="s">
        <v>205</v>
      </c>
      <c r="D140" s="199" t="s">
        <v>115</v>
      </c>
      <c r="E140" s="200" t="s">
        <v>206</v>
      </c>
      <c r="F140" s="201" t="s">
        <v>207</v>
      </c>
      <c r="G140" s="202" t="s">
        <v>118</v>
      </c>
      <c r="H140" s="203">
        <v>132.71000000000001</v>
      </c>
      <c r="I140" s="204"/>
      <c r="J140" s="205">
        <f>ROUND(I140*H140,2)</f>
        <v>0</v>
      </c>
      <c r="K140" s="201" t="s">
        <v>19</v>
      </c>
      <c r="L140" s="46"/>
      <c r="M140" s="206" t="s">
        <v>19</v>
      </c>
      <c r="N140" s="207" t="s">
        <v>43</v>
      </c>
      <c r="O140" s="86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0" t="s">
        <v>120</v>
      </c>
      <c r="AT140" s="210" t="s">
        <v>115</v>
      </c>
      <c r="AU140" s="210" t="s">
        <v>78</v>
      </c>
      <c r="AY140" s="19" t="s">
        <v>113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9" t="s">
        <v>14</v>
      </c>
      <c r="BK140" s="211">
        <f>ROUND(I140*H140,2)</f>
        <v>0</v>
      </c>
      <c r="BL140" s="19" t="s">
        <v>120</v>
      </c>
      <c r="BM140" s="210" t="s">
        <v>208</v>
      </c>
    </row>
    <row r="141" s="2" customFormat="1" ht="16.5" customHeight="1">
      <c r="A141" s="40"/>
      <c r="B141" s="41"/>
      <c r="C141" s="199" t="s">
        <v>209</v>
      </c>
      <c r="D141" s="199" t="s">
        <v>115</v>
      </c>
      <c r="E141" s="200" t="s">
        <v>210</v>
      </c>
      <c r="F141" s="201" t="s">
        <v>211</v>
      </c>
      <c r="G141" s="202" t="s">
        <v>118</v>
      </c>
      <c r="H141" s="203">
        <v>33.539999999999999</v>
      </c>
      <c r="I141" s="204"/>
      <c r="J141" s="205">
        <f>ROUND(I141*H141,2)</f>
        <v>0</v>
      </c>
      <c r="K141" s="201" t="s">
        <v>119</v>
      </c>
      <c r="L141" s="46"/>
      <c r="M141" s="206" t="s">
        <v>19</v>
      </c>
      <c r="N141" s="207" t="s">
        <v>43</v>
      </c>
      <c r="O141" s="86"/>
      <c r="P141" s="208">
        <f>O141*H141</f>
        <v>0</v>
      </c>
      <c r="Q141" s="208">
        <v>0.27560000000000001</v>
      </c>
      <c r="R141" s="208">
        <f>Q141*H141</f>
        <v>9.2436240000000005</v>
      </c>
      <c r="S141" s="208">
        <v>0</v>
      </c>
      <c r="T141" s="20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0" t="s">
        <v>120</v>
      </c>
      <c r="AT141" s="210" t="s">
        <v>115</v>
      </c>
      <c r="AU141" s="210" t="s">
        <v>78</v>
      </c>
      <c r="AY141" s="19" t="s">
        <v>113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9" t="s">
        <v>14</v>
      </c>
      <c r="BK141" s="211">
        <f>ROUND(I141*H141,2)</f>
        <v>0</v>
      </c>
      <c r="BL141" s="19" t="s">
        <v>120</v>
      </c>
      <c r="BM141" s="210" t="s">
        <v>212</v>
      </c>
    </row>
    <row r="142" s="2" customFormat="1">
      <c r="A142" s="40"/>
      <c r="B142" s="41"/>
      <c r="C142" s="42"/>
      <c r="D142" s="212" t="s">
        <v>122</v>
      </c>
      <c r="E142" s="42"/>
      <c r="F142" s="213" t="s">
        <v>213</v>
      </c>
      <c r="G142" s="42"/>
      <c r="H142" s="42"/>
      <c r="I142" s="214"/>
      <c r="J142" s="42"/>
      <c r="K142" s="42"/>
      <c r="L142" s="46"/>
      <c r="M142" s="215"/>
      <c r="N142" s="216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122</v>
      </c>
      <c r="AU142" s="19" t="s">
        <v>78</v>
      </c>
    </row>
    <row r="143" s="2" customFormat="1" ht="21.75" customHeight="1">
      <c r="A143" s="40"/>
      <c r="B143" s="41"/>
      <c r="C143" s="199" t="s">
        <v>214</v>
      </c>
      <c r="D143" s="199" t="s">
        <v>115</v>
      </c>
      <c r="E143" s="200" t="s">
        <v>215</v>
      </c>
      <c r="F143" s="201" t="s">
        <v>216</v>
      </c>
      <c r="G143" s="202" t="s">
        <v>118</v>
      </c>
      <c r="H143" s="203">
        <v>33.539999999999999</v>
      </c>
      <c r="I143" s="204"/>
      <c r="J143" s="205">
        <f>ROUND(I143*H143,2)</f>
        <v>0</v>
      </c>
      <c r="K143" s="201" t="s">
        <v>119</v>
      </c>
      <c r="L143" s="46"/>
      <c r="M143" s="206" t="s">
        <v>19</v>
      </c>
      <c r="N143" s="207" t="s">
        <v>43</v>
      </c>
      <c r="O143" s="86"/>
      <c r="P143" s="208">
        <f>O143*H143</f>
        <v>0</v>
      </c>
      <c r="Q143" s="208">
        <v>0.25669999999999998</v>
      </c>
      <c r="R143" s="208">
        <f>Q143*H143</f>
        <v>8.6097179999999991</v>
      </c>
      <c r="S143" s="208">
        <v>0</v>
      </c>
      <c r="T143" s="20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0" t="s">
        <v>120</v>
      </c>
      <c r="AT143" s="210" t="s">
        <v>115</v>
      </c>
      <c r="AU143" s="210" t="s">
        <v>78</v>
      </c>
      <c r="AY143" s="19" t="s">
        <v>113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9" t="s">
        <v>14</v>
      </c>
      <c r="BK143" s="211">
        <f>ROUND(I143*H143,2)</f>
        <v>0</v>
      </c>
      <c r="BL143" s="19" t="s">
        <v>120</v>
      </c>
      <c r="BM143" s="210" t="s">
        <v>217</v>
      </c>
    </row>
    <row r="144" s="2" customFormat="1">
      <c r="A144" s="40"/>
      <c r="B144" s="41"/>
      <c r="C144" s="42"/>
      <c r="D144" s="212" t="s">
        <v>122</v>
      </c>
      <c r="E144" s="42"/>
      <c r="F144" s="213" t="s">
        <v>218</v>
      </c>
      <c r="G144" s="42"/>
      <c r="H144" s="42"/>
      <c r="I144" s="214"/>
      <c r="J144" s="42"/>
      <c r="K144" s="42"/>
      <c r="L144" s="46"/>
      <c r="M144" s="215"/>
      <c r="N144" s="21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122</v>
      </c>
      <c r="AU144" s="19" t="s">
        <v>78</v>
      </c>
    </row>
    <row r="145" s="12" customFormat="1" ht="22.8" customHeight="1">
      <c r="A145" s="12"/>
      <c r="B145" s="183"/>
      <c r="C145" s="184"/>
      <c r="D145" s="185" t="s">
        <v>71</v>
      </c>
      <c r="E145" s="197" t="s">
        <v>172</v>
      </c>
      <c r="F145" s="197" t="s">
        <v>219</v>
      </c>
      <c r="G145" s="184"/>
      <c r="H145" s="184"/>
      <c r="I145" s="187"/>
      <c r="J145" s="198">
        <f>BK145</f>
        <v>0</v>
      </c>
      <c r="K145" s="184"/>
      <c r="L145" s="189"/>
      <c r="M145" s="190"/>
      <c r="N145" s="191"/>
      <c r="O145" s="191"/>
      <c r="P145" s="192">
        <f>SUM(P146:P163)</f>
        <v>0</v>
      </c>
      <c r="Q145" s="191"/>
      <c r="R145" s="192">
        <f>SUM(R146:R163)</f>
        <v>8.7986249999999995</v>
      </c>
      <c r="S145" s="191"/>
      <c r="T145" s="193">
        <f>SUM(T146:T163)</f>
        <v>8.3446600000000011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4" t="s">
        <v>14</v>
      </c>
      <c r="AT145" s="195" t="s">
        <v>71</v>
      </c>
      <c r="AU145" s="195" t="s">
        <v>14</v>
      </c>
      <c r="AY145" s="194" t="s">
        <v>113</v>
      </c>
      <c r="BK145" s="196">
        <f>SUM(BK146:BK163)</f>
        <v>0</v>
      </c>
    </row>
    <row r="146" s="2" customFormat="1" ht="16.5" customHeight="1">
      <c r="A146" s="40"/>
      <c r="B146" s="41"/>
      <c r="C146" s="199" t="s">
        <v>220</v>
      </c>
      <c r="D146" s="199" t="s">
        <v>115</v>
      </c>
      <c r="E146" s="200" t="s">
        <v>221</v>
      </c>
      <c r="F146" s="201" t="s">
        <v>222</v>
      </c>
      <c r="G146" s="202" t="s">
        <v>118</v>
      </c>
      <c r="H146" s="203">
        <v>34.049999999999997</v>
      </c>
      <c r="I146" s="204"/>
      <c r="J146" s="205">
        <f>ROUND(I146*H146,2)</f>
        <v>0</v>
      </c>
      <c r="K146" s="201" t="s">
        <v>19</v>
      </c>
      <c r="L146" s="46"/>
      <c r="M146" s="206" t="s">
        <v>19</v>
      </c>
      <c r="N146" s="207" t="s">
        <v>43</v>
      </c>
      <c r="O146" s="86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0" t="s">
        <v>120</v>
      </c>
      <c r="AT146" s="210" t="s">
        <v>115</v>
      </c>
      <c r="AU146" s="210" t="s">
        <v>78</v>
      </c>
      <c r="AY146" s="19" t="s">
        <v>113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9" t="s">
        <v>14</v>
      </c>
      <c r="BK146" s="211">
        <f>ROUND(I146*H146,2)</f>
        <v>0</v>
      </c>
      <c r="BL146" s="19" t="s">
        <v>120</v>
      </c>
      <c r="BM146" s="210" t="s">
        <v>223</v>
      </c>
    </row>
    <row r="147" s="2" customFormat="1" ht="16.5" customHeight="1">
      <c r="A147" s="40"/>
      <c r="B147" s="41"/>
      <c r="C147" s="199" t="s">
        <v>224</v>
      </c>
      <c r="D147" s="199" t="s">
        <v>115</v>
      </c>
      <c r="E147" s="200" t="s">
        <v>225</v>
      </c>
      <c r="F147" s="201" t="s">
        <v>226</v>
      </c>
      <c r="G147" s="202" t="s">
        <v>138</v>
      </c>
      <c r="H147" s="203">
        <v>1.1200000000000001</v>
      </c>
      <c r="I147" s="204"/>
      <c r="J147" s="205">
        <f>ROUND(I147*H147,2)</f>
        <v>0</v>
      </c>
      <c r="K147" s="201" t="s">
        <v>119</v>
      </c>
      <c r="L147" s="46"/>
      <c r="M147" s="206" t="s">
        <v>19</v>
      </c>
      <c r="N147" s="207" t="s">
        <v>43</v>
      </c>
      <c r="O147" s="86"/>
      <c r="P147" s="208">
        <f>O147*H147</f>
        <v>0</v>
      </c>
      <c r="Q147" s="208">
        <v>0</v>
      </c>
      <c r="R147" s="208">
        <f>Q147*H147</f>
        <v>0</v>
      </c>
      <c r="S147" s="208">
        <v>2</v>
      </c>
      <c r="T147" s="209">
        <f>S147*H147</f>
        <v>2.2400000000000002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0" t="s">
        <v>120</v>
      </c>
      <c r="AT147" s="210" t="s">
        <v>115</v>
      </c>
      <c r="AU147" s="210" t="s">
        <v>78</v>
      </c>
      <c r="AY147" s="19" t="s">
        <v>113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9" t="s">
        <v>14</v>
      </c>
      <c r="BK147" s="211">
        <f>ROUND(I147*H147,2)</f>
        <v>0</v>
      </c>
      <c r="BL147" s="19" t="s">
        <v>120</v>
      </c>
      <c r="BM147" s="210" t="s">
        <v>227</v>
      </c>
    </row>
    <row r="148" s="2" customFormat="1">
      <c r="A148" s="40"/>
      <c r="B148" s="41"/>
      <c r="C148" s="42"/>
      <c r="D148" s="212" t="s">
        <v>122</v>
      </c>
      <c r="E148" s="42"/>
      <c r="F148" s="213" t="s">
        <v>228</v>
      </c>
      <c r="G148" s="42"/>
      <c r="H148" s="42"/>
      <c r="I148" s="214"/>
      <c r="J148" s="42"/>
      <c r="K148" s="42"/>
      <c r="L148" s="46"/>
      <c r="M148" s="215"/>
      <c r="N148" s="216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122</v>
      </c>
      <c r="AU148" s="19" t="s">
        <v>78</v>
      </c>
    </row>
    <row r="149" s="13" customFormat="1">
      <c r="A149" s="13"/>
      <c r="B149" s="217"/>
      <c r="C149" s="218"/>
      <c r="D149" s="219" t="s">
        <v>124</v>
      </c>
      <c r="E149" s="220" t="s">
        <v>19</v>
      </c>
      <c r="F149" s="221" t="s">
        <v>229</v>
      </c>
      <c r="G149" s="218"/>
      <c r="H149" s="220" t="s">
        <v>19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7" t="s">
        <v>124</v>
      </c>
      <c r="AU149" s="227" t="s">
        <v>78</v>
      </c>
      <c r="AV149" s="13" t="s">
        <v>14</v>
      </c>
      <c r="AW149" s="13" t="s">
        <v>33</v>
      </c>
      <c r="AX149" s="13" t="s">
        <v>72</v>
      </c>
      <c r="AY149" s="227" t="s">
        <v>113</v>
      </c>
    </row>
    <row r="150" s="14" customFormat="1">
      <c r="A150" s="14"/>
      <c r="B150" s="228"/>
      <c r="C150" s="229"/>
      <c r="D150" s="219" t="s">
        <v>124</v>
      </c>
      <c r="E150" s="230" t="s">
        <v>19</v>
      </c>
      <c r="F150" s="231" t="s">
        <v>230</v>
      </c>
      <c r="G150" s="229"/>
      <c r="H150" s="232">
        <v>1.1200000000000001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8" t="s">
        <v>124</v>
      </c>
      <c r="AU150" s="238" t="s">
        <v>78</v>
      </c>
      <c r="AV150" s="14" t="s">
        <v>78</v>
      </c>
      <c r="AW150" s="14" t="s">
        <v>33</v>
      </c>
      <c r="AX150" s="14" t="s">
        <v>14</v>
      </c>
      <c r="AY150" s="238" t="s">
        <v>113</v>
      </c>
    </row>
    <row r="151" s="2" customFormat="1" ht="24.15" customHeight="1">
      <c r="A151" s="40"/>
      <c r="B151" s="41"/>
      <c r="C151" s="199" t="s">
        <v>231</v>
      </c>
      <c r="D151" s="199" t="s">
        <v>115</v>
      </c>
      <c r="E151" s="200" t="s">
        <v>232</v>
      </c>
      <c r="F151" s="201" t="s">
        <v>233</v>
      </c>
      <c r="G151" s="202" t="s">
        <v>118</v>
      </c>
      <c r="H151" s="203">
        <v>132.71000000000001</v>
      </c>
      <c r="I151" s="204"/>
      <c r="J151" s="205">
        <f>ROUND(I151*H151,2)</f>
        <v>0</v>
      </c>
      <c r="K151" s="201" t="s">
        <v>119</v>
      </c>
      <c r="L151" s="46"/>
      <c r="M151" s="206" t="s">
        <v>19</v>
      </c>
      <c r="N151" s="207" t="s">
        <v>43</v>
      </c>
      <c r="O151" s="86"/>
      <c r="P151" s="208">
        <f>O151*H151</f>
        <v>0</v>
      </c>
      <c r="Q151" s="208">
        <v>0</v>
      </c>
      <c r="R151" s="208">
        <f>Q151*H151</f>
        <v>0</v>
      </c>
      <c r="S151" s="208">
        <v>0.045999999999999999</v>
      </c>
      <c r="T151" s="209">
        <f>S151*H151</f>
        <v>6.10466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0" t="s">
        <v>120</v>
      </c>
      <c r="AT151" s="210" t="s">
        <v>115</v>
      </c>
      <c r="AU151" s="210" t="s">
        <v>78</v>
      </c>
      <c r="AY151" s="19" t="s">
        <v>113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9" t="s">
        <v>14</v>
      </c>
      <c r="BK151" s="211">
        <f>ROUND(I151*H151,2)</f>
        <v>0</v>
      </c>
      <c r="BL151" s="19" t="s">
        <v>120</v>
      </c>
      <c r="BM151" s="210" t="s">
        <v>234</v>
      </c>
    </row>
    <row r="152" s="2" customFormat="1">
      <c r="A152" s="40"/>
      <c r="B152" s="41"/>
      <c r="C152" s="42"/>
      <c r="D152" s="212" t="s">
        <v>122</v>
      </c>
      <c r="E152" s="42"/>
      <c r="F152" s="213" t="s">
        <v>235</v>
      </c>
      <c r="G152" s="42"/>
      <c r="H152" s="42"/>
      <c r="I152" s="214"/>
      <c r="J152" s="42"/>
      <c r="K152" s="42"/>
      <c r="L152" s="46"/>
      <c r="M152" s="215"/>
      <c r="N152" s="216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122</v>
      </c>
      <c r="AU152" s="19" t="s">
        <v>78</v>
      </c>
    </row>
    <row r="153" s="2" customFormat="1" ht="33" customHeight="1">
      <c r="A153" s="40"/>
      <c r="B153" s="41"/>
      <c r="C153" s="199" t="s">
        <v>236</v>
      </c>
      <c r="D153" s="199" t="s">
        <v>115</v>
      </c>
      <c r="E153" s="200" t="s">
        <v>237</v>
      </c>
      <c r="F153" s="201" t="s">
        <v>238</v>
      </c>
      <c r="G153" s="202" t="s">
        <v>118</v>
      </c>
      <c r="H153" s="203">
        <v>20.603000000000002</v>
      </c>
      <c r="I153" s="204"/>
      <c r="J153" s="205">
        <f>ROUND(I153*H153,2)</f>
        <v>0</v>
      </c>
      <c r="K153" s="201" t="s">
        <v>119</v>
      </c>
      <c r="L153" s="46"/>
      <c r="M153" s="206" t="s">
        <v>19</v>
      </c>
      <c r="N153" s="207" t="s">
        <v>43</v>
      </c>
      <c r="O153" s="86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0" t="s">
        <v>120</v>
      </c>
      <c r="AT153" s="210" t="s">
        <v>115</v>
      </c>
      <c r="AU153" s="210" t="s">
        <v>78</v>
      </c>
      <c r="AY153" s="19" t="s">
        <v>113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9" t="s">
        <v>14</v>
      </c>
      <c r="BK153" s="211">
        <f>ROUND(I153*H153,2)</f>
        <v>0</v>
      </c>
      <c r="BL153" s="19" t="s">
        <v>120</v>
      </c>
      <c r="BM153" s="210" t="s">
        <v>239</v>
      </c>
    </row>
    <row r="154" s="2" customFormat="1">
      <c r="A154" s="40"/>
      <c r="B154" s="41"/>
      <c r="C154" s="42"/>
      <c r="D154" s="212" t="s">
        <v>122</v>
      </c>
      <c r="E154" s="42"/>
      <c r="F154" s="213" t="s">
        <v>240</v>
      </c>
      <c r="G154" s="42"/>
      <c r="H154" s="42"/>
      <c r="I154" s="214"/>
      <c r="J154" s="42"/>
      <c r="K154" s="42"/>
      <c r="L154" s="46"/>
      <c r="M154" s="215"/>
      <c r="N154" s="216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122</v>
      </c>
      <c r="AU154" s="19" t="s">
        <v>78</v>
      </c>
    </row>
    <row r="155" s="13" customFormat="1">
      <c r="A155" s="13"/>
      <c r="B155" s="217"/>
      <c r="C155" s="218"/>
      <c r="D155" s="219" t="s">
        <v>124</v>
      </c>
      <c r="E155" s="220" t="s">
        <v>19</v>
      </c>
      <c r="F155" s="221" t="s">
        <v>241</v>
      </c>
      <c r="G155" s="218"/>
      <c r="H155" s="220" t="s">
        <v>19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7" t="s">
        <v>124</v>
      </c>
      <c r="AU155" s="227" t="s">
        <v>78</v>
      </c>
      <c r="AV155" s="13" t="s">
        <v>14</v>
      </c>
      <c r="AW155" s="13" t="s">
        <v>33</v>
      </c>
      <c r="AX155" s="13" t="s">
        <v>72</v>
      </c>
      <c r="AY155" s="227" t="s">
        <v>113</v>
      </c>
    </row>
    <row r="156" s="14" customFormat="1">
      <c r="A156" s="14"/>
      <c r="B156" s="228"/>
      <c r="C156" s="229"/>
      <c r="D156" s="219" t="s">
        <v>124</v>
      </c>
      <c r="E156" s="230" t="s">
        <v>19</v>
      </c>
      <c r="F156" s="231" t="s">
        <v>196</v>
      </c>
      <c r="G156" s="229"/>
      <c r="H156" s="232">
        <v>16.067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8" t="s">
        <v>124</v>
      </c>
      <c r="AU156" s="238" t="s">
        <v>78</v>
      </c>
      <c r="AV156" s="14" t="s">
        <v>78</v>
      </c>
      <c r="AW156" s="14" t="s">
        <v>33</v>
      </c>
      <c r="AX156" s="14" t="s">
        <v>72</v>
      </c>
      <c r="AY156" s="238" t="s">
        <v>113</v>
      </c>
    </row>
    <row r="157" s="14" customFormat="1">
      <c r="A157" s="14"/>
      <c r="B157" s="228"/>
      <c r="C157" s="229"/>
      <c r="D157" s="219" t="s">
        <v>124</v>
      </c>
      <c r="E157" s="230" t="s">
        <v>19</v>
      </c>
      <c r="F157" s="231" t="s">
        <v>197</v>
      </c>
      <c r="G157" s="229"/>
      <c r="H157" s="232">
        <v>4.5359999999999996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8" t="s">
        <v>124</v>
      </c>
      <c r="AU157" s="238" t="s">
        <v>78</v>
      </c>
      <c r="AV157" s="14" t="s">
        <v>78</v>
      </c>
      <c r="AW157" s="14" t="s">
        <v>33</v>
      </c>
      <c r="AX157" s="14" t="s">
        <v>72</v>
      </c>
      <c r="AY157" s="238" t="s">
        <v>113</v>
      </c>
    </row>
    <row r="158" s="15" customFormat="1">
      <c r="A158" s="15"/>
      <c r="B158" s="239"/>
      <c r="C158" s="240"/>
      <c r="D158" s="219" t="s">
        <v>124</v>
      </c>
      <c r="E158" s="241" t="s">
        <v>19</v>
      </c>
      <c r="F158" s="242" t="s">
        <v>134</v>
      </c>
      <c r="G158" s="240"/>
      <c r="H158" s="243">
        <v>20.603000000000002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49" t="s">
        <v>124</v>
      </c>
      <c r="AU158" s="249" t="s">
        <v>78</v>
      </c>
      <c r="AV158" s="15" t="s">
        <v>120</v>
      </c>
      <c r="AW158" s="15" t="s">
        <v>33</v>
      </c>
      <c r="AX158" s="15" t="s">
        <v>14</v>
      </c>
      <c r="AY158" s="249" t="s">
        <v>113</v>
      </c>
    </row>
    <row r="159" s="2" customFormat="1" ht="24.15" customHeight="1">
      <c r="A159" s="40"/>
      <c r="B159" s="41"/>
      <c r="C159" s="199" t="s">
        <v>7</v>
      </c>
      <c r="D159" s="199" t="s">
        <v>115</v>
      </c>
      <c r="E159" s="200" t="s">
        <v>242</v>
      </c>
      <c r="F159" s="201" t="s">
        <v>243</v>
      </c>
      <c r="G159" s="202" t="s">
        <v>168</v>
      </c>
      <c r="H159" s="203">
        <v>67.5</v>
      </c>
      <c r="I159" s="204"/>
      <c r="J159" s="205">
        <f>ROUND(I159*H159,2)</f>
        <v>0</v>
      </c>
      <c r="K159" s="201" t="s">
        <v>119</v>
      </c>
      <c r="L159" s="46"/>
      <c r="M159" s="206" t="s">
        <v>19</v>
      </c>
      <c r="N159" s="207" t="s">
        <v>43</v>
      </c>
      <c r="O159" s="86"/>
      <c r="P159" s="208">
        <f>O159*H159</f>
        <v>0</v>
      </c>
      <c r="Q159" s="208">
        <v>0.10095</v>
      </c>
      <c r="R159" s="208">
        <f>Q159*H159</f>
        <v>6.8141249999999998</v>
      </c>
      <c r="S159" s="208">
        <v>0</v>
      </c>
      <c r="T159" s="20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0" t="s">
        <v>120</v>
      </c>
      <c r="AT159" s="210" t="s">
        <v>115</v>
      </c>
      <c r="AU159" s="210" t="s">
        <v>78</v>
      </c>
      <c r="AY159" s="19" t="s">
        <v>113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9" t="s">
        <v>14</v>
      </c>
      <c r="BK159" s="211">
        <f>ROUND(I159*H159,2)</f>
        <v>0</v>
      </c>
      <c r="BL159" s="19" t="s">
        <v>120</v>
      </c>
      <c r="BM159" s="210" t="s">
        <v>244</v>
      </c>
    </row>
    <row r="160" s="2" customFormat="1">
      <c r="A160" s="40"/>
      <c r="B160" s="41"/>
      <c r="C160" s="42"/>
      <c r="D160" s="212" t="s">
        <v>122</v>
      </c>
      <c r="E160" s="42"/>
      <c r="F160" s="213" t="s">
        <v>245</v>
      </c>
      <c r="G160" s="42"/>
      <c r="H160" s="42"/>
      <c r="I160" s="214"/>
      <c r="J160" s="42"/>
      <c r="K160" s="42"/>
      <c r="L160" s="46"/>
      <c r="M160" s="215"/>
      <c r="N160" s="216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122</v>
      </c>
      <c r="AU160" s="19" t="s">
        <v>78</v>
      </c>
    </row>
    <row r="161" s="2" customFormat="1" ht="16.5" customHeight="1">
      <c r="A161" s="40"/>
      <c r="B161" s="41"/>
      <c r="C161" s="250" t="s">
        <v>246</v>
      </c>
      <c r="D161" s="250" t="s">
        <v>247</v>
      </c>
      <c r="E161" s="251" t="s">
        <v>248</v>
      </c>
      <c r="F161" s="252" t="s">
        <v>249</v>
      </c>
      <c r="G161" s="253" t="s">
        <v>168</v>
      </c>
      <c r="H161" s="254">
        <v>70.875</v>
      </c>
      <c r="I161" s="255"/>
      <c r="J161" s="256">
        <f>ROUND(I161*H161,2)</f>
        <v>0</v>
      </c>
      <c r="K161" s="252" t="s">
        <v>119</v>
      </c>
      <c r="L161" s="257"/>
      <c r="M161" s="258" t="s">
        <v>19</v>
      </c>
      <c r="N161" s="259" t="s">
        <v>43</v>
      </c>
      <c r="O161" s="86"/>
      <c r="P161" s="208">
        <f>O161*H161</f>
        <v>0</v>
      </c>
      <c r="Q161" s="208">
        <v>0.028000000000000001</v>
      </c>
      <c r="R161" s="208">
        <f>Q161*H161</f>
        <v>1.9844999999999999</v>
      </c>
      <c r="S161" s="208">
        <v>0</v>
      </c>
      <c r="T161" s="20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0" t="s">
        <v>165</v>
      </c>
      <c r="AT161" s="210" t="s">
        <v>247</v>
      </c>
      <c r="AU161" s="210" t="s">
        <v>78</v>
      </c>
      <c r="AY161" s="19" t="s">
        <v>113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9" t="s">
        <v>14</v>
      </c>
      <c r="BK161" s="211">
        <f>ROUND(I161*H161,2)</f>
        <v>0</v>
      </c>
      <c r="BL161" s="19" t="s">
        <v>120</v>
      </c>
      <c r="BM161" s="210" t="s">
        <v>250</v>
      </c>
    </row>
    <row r="162" s="14" customFormat="1">
      <c r="A162" s="14"/>
      <c r="B162" s="228"/>
      <c r="C162" s="229"/>
      <c r="D162" s="219" t="s">
        <v>124</v>
      </c>
      <c r="E162" s="229"/>
      <c r="F162" s="231" t="s">
        <v>251</v>
      </c>
      <c r="G162" s="229"/>
      <c r="H162" s="232">
        <v>70.875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8" t="s">
        <v>124</v>
      </c>
      <c r="AU162" s="238" t="s">
        <v>78</v>
      </c>
      <c r="AV162" s="14" t="s">
        <v>78</v>
      </c>
      <c r="AW162" s="14" t="s">
        <v>4</v>
      </c>
      <c r="AX162" s="14" t="s">
        <v>14</v>
      </c>
      <c r="AY162" s="238" t="s">
        <v>113</v>
      </c>
    </row>
    <row r="163" s="2" customFormat="1" ht="16.5" customHeight="1">
      <c r="A163" s="40"/>
      <c r="B163" s="41"/>
      <c r="C163" s="199" t="s">
        <v>252</v>
      </c>
      <c r="D163" s="199" t="s">
        <v>115</v>
      </c>
      <c r="E163" s="200" t="s">
        <v>253</v>
      </c>
      <c r="F163" s="201" t="s">
        <v>254</v>
      </c>
      <c r="G163" s="202" t="s">
        <v>255</v>
      </c>
      <c r="H163" s="203">
        <v>7</v>
      </c>
      <c r="I163" s="204"/>
      <c r="J163" s="205">
        <f>ROUND(I163*H163,2)</f>
        <v>0</v>
      </c>
      <c r="K163" s="201" t="s">
        <v>19</v>
      </c>
      <c r="L163" s="46"/>
      <c r="M163" s="206" t="s">
        <v>19</v>
      </c>
      <c r="N163" s="207" t="s">
        <v>43</v>
      </c>
      <c r="O163" s="86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0" t="s">
        <v>120</v>
      </c>
      <c r="AT163" s="210" t="s">
        <v>115</v>
      </c>
      <c r="AU163" s="210" t="s">
        <v>78</v>
      </c>
      <c r="AY163" s="19" t="s">
        <v>113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9" t="s">
        <v>14</v>
      </c>
      <c r="BK163" s="211">
        <f>ROUND(I163*H163,2)</f>
        <v>0</v>
      </c>
      <c r="BL163" s="19" t="s">
        <v>120</v>
      </c>
      <c r="BM163" s="210" t="s">
        <v>256</v>
      </c>
    </row>
    <row r="164" s="12" customFormat="1" ht="22.8" customHeight="1">
      <c r="A164" s="12"/>
      <c r="B164" s="183"/>
      <c r="C164" s="184"/>
      <c r="D164" s="185" t="s">
        <v>71</v>
      </c>
      <c r="E164" s="197" t="s">
        <v>257</v>
      </c>
      <c r="F164" s="197" t="s">
        <v>258</v>
      </c>
      <c r="G164" s="184"/>
      <c r="H164" s="184"/>
      <c r="I164" s="187"/>
      <c r="J164" s="198">
        <f>BK164</f>
        <v>0</v>
      </c>
      <c r="K164" s="184"/>
      <c r="L164" s="189"/>
      <c r="M164" s="190"/>
      <c r="N164" s="191"/>
      <c r="O164" s="191"/>
      <c r="P164" s="192">
        <f>SUM(P165:P173)</f>
        <v>0</v>
      </c>
      <c r="Q164" s="191"/>
      <c r="R164" s="192">
        <f>SUM(R165:R173)</f>
        <v>0</v>
      </c>
      <c r="S164" s="191"/>
      <c r="T164" s="193">
        <f>SUM(T165:T173)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4" t="s">
        <v>14</v>
      </c>
      <c r="AT164" s="195" t="s">
        <v>71</v>
      </c>
      <c r="AU164" s="195" t="s">
        <v>14</v>
      </c>
      <c r="AY164" s="194" t="s">
        <v>113</v>
      </c>
      <c r="BK164" s="196">
        <f>SUM(BK165:BK173)</f>
        <v>0</v>
      </c>
    </row>
    <row r="165" s="2" customFormat="1" ht="24.15" customHeight="1">
      <c r="A165" s="40"/>
      <c r="B165" s="41"/>
      <c r="C165" s="199" t="s">
        <v>259</v>
      </c>
      <c r="D165" s="199" t="s">
        <v>115</v>
      </c>
      <c r="E165" s="200" t="s">
        <v>260</v>
      </c>
      <c r="F165" s="201" t="s">
        <v>261</v>
      </c>
      <c r="G165" s="202" t="s">
        <v>154</v>
      </c>
      <c r="H165" s="203">
        <v>19.033999999999999</v>
      </c>
      <c r="I165" s="204"/>
      <c r="J165" s="205">
        <f>ROUND(I165*H165,2)</f>
        <v>0</v>
      </c>
      <c r="K165" s="201" t="s">
        <v>119</v>
      </c>
      <c r="L165" s="46"/>
      <c r="M165" s="206" t="s">
        <v>19</v>
      </c>
      <c r="N165" s="207" t="s">
        <v>43</v>
      </c>
      <c r="O165" s="86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0" t="s">
        <v>120</v>
      </c>
      <c r="AT165" s="210" t="s">
        <v>115</v>
      </c>
      <c r="AU165" s="210" t="s">
        <v>78</v>
      </c>
      <c r="AY165" s="19" t="s">
        <v>113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9" t="s">
        <v>14</v>
      </c>
      <c r="BK165" s="211">
        <f>ROUND(I165*H165,2)</f>
        <v>0</v>
      </c>
      <c r="BL165" s="19" t="s">
        <v>120</v>
      </c>
      <c r="BM165" s="210" t="s">
        <v>262</v>
      </c>
    </row>
    <row r="166" s="2" customFormat="1">
      <c r="A166" s="40"/>
      <c r="B166" s="41"/>
      <c r="C166" s="42"/>
      <c r="D166" s="212" t="s">
        <v>122</v>
      </c>
      <c r="E166" s="42"/>
      <c r="F166" s="213" t="s">
        <v>263</v>
      </c>
      <c r="G166" s="42"/>
      <c r="H166" s="42"/>
      <c r="I166" s="214"/>
      <c r="J166" s="42"/>
      <c r="K166" s="42"/>
      <c r="L166" s="46"/>
      <c r="M166" s="215"/>
      <c r="N166" s="216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122</v>
      </c>
      <c r="AU166" s="19" t="s">
        <v>78</v>
      </c>
    </row>
    <row r="167" s="2" customFormat="1" ht="21.75" customHeight="1">
      <c r="A167" s="40"/>
      <c r="B167" s="41"/>
      <c r="C167" s="199" t="s">
        <v>264</v>
      </c>
      <c r="D167" s="199" t="s">
        <v>115</v>
      </c>
      <c r="E167" s="200" t="s">
        <v>265</v>
      </c>
      <c r="F167" s="201" t="s">
        <v>266</v>
      </c>
      <c r="G167" s="202" t="s">
        <v>154</v>
      </c>
      <c r="H167" s="203">
        <v>19.033999999999999</v>
      </c>
      <c r="I167" s="204"/>
      <c r="J167" s="205">
        <f>ROUND(I167*H167,2)</f>
        <v>0</v>
      </c>
      <c r="K167" s="201" t="s">
        <v>119</v>
      </c>
      <c r="L167" s="46"/>
      <c r="M167" s="206" t="s">
        <v>19</v>
      </c>
      <c r="N167" s="207" t="s">
        <v>43</v>
      </c>
      <c r="O167" s="86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0" t="s">
        <v>120</v>
      </c>
      <c r="AT167" s="210" t="s">
        <v>115</v>
      </c>
      <c r="AU167" s="210" t="s">
        <v>78</v>
      </c>
      <c r="AY167" s="19" t="s">
        <v>113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9" t="s">
        <v>14</v>
      </c>
      <c r="BK167" s="211">
        <f>ROUND(I167*H167,2)</f>
        <v>0</v>
      </c>
      <c r="BL167" s="19" t="s">
        <v>120</v>
      </c>
      <c r="BM167" s="210" t="s">
        <v>267</v>
      </c>
    </row>
    <row r="168" s="2" customFormat="1">
      <c r="A168" s="40"/>
      <c r="B168" s="41"/>
      <c r="C168" s="42"/>
      <c r="D168" s="212" t="s">
        <v>122</v>
      </c>
      <c r="E168" s="42"/>
      <c r="F168" s="213" t="s">
        <v>268</v>
      </c>
      <c r="G168" s="42"/>
      <c r="H168" s="42"/>
      <c r="I168" s="214"/>
      <c r="J168" s="42"/>
      <c r="K168" s="42"/>
      <c r="L168" s="46"/>
      <c r="M168" s="215"/>
      <c r="N168" s="216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122</v>
      </c>
      <c r="AU168" s="19" t="s">
        <v>78</v>
      </c>
    </row>
    <row r="169" s="2" customFormat="1" ht="24.15" customHeight="1">
      <c r="A169" s="40"/>
      <c r="B169" s="41"/>
      <c r="C169" s="199" t="s">
        <v>269</v>
      </c>
      <c r="D169" s="199" t="s">
        <v>115</v>
      </c>
      <c r="E169" s="200" t="s">
        <v>270</v>
      </c>
      <c r="F169" s="201" t="s">
        <v>271</v>
      </c>
      <c r="G169" s="202" t="s">
        <v>154</v>
      </c>
      <c r="H169" s="203">
        <v>133.238</v>
      </c>
      <c r="I169" s="204"/>
      <c r="J169" s="205">
        <f>ROUND(I169*H169,2)</f>
        <v>0</v>
      </c>
      <c r="K169" s="201" t="s">
        <v>119</v>
      </c>
      <c r="L169" s="46"/>
      <c r="M169" s="206" t="s">
        <v>19</v>
      </c>
      <c r="N169" s="207" t="s">
        <v>43</v>
      </c>
      <c r="O169" s="86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0" t="s">
        <v>120</v>
      </c>
      <c r="AT169" s="210" t="s">
        <v>115</v>
      </c>
      <c r="AU169" s="210" t="s">
        <v>78</v>
      </c>
      <c r="AY169" s="19" t="s">
        <v>113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9" t="s">
        <v>14</v>
      </c>
      <c r="BK169" s="211">
        <f>ROUND(I169*H169,2)</f>
        <v>0</v>
      </c>
      <c r="BL169" s="19" t="s">
        <v>120</v>
      </c>
      <c r="BM169" s="210" t="s">
        <v>272</v>
      </c>
    </row>
    <row r="170" s="2" customFormat="1">
      <c r="A170" s="40"/>
      <c r="B170" s="41"/>
      <c r="C170" s="42"/>
      <c r="D170" s="212" t="s">
        <v>122</v>
      </c>
      <c r="E170" s="42"/>
      <c r="F170" s="213" t="s">
        <v>273</v>
      </c>
      <c r="G170" s="42"/>
      <c r="H170" s="42"/>
      <c r="I170" s="214"/>
      <c r="J170" s="42"/>
      <c r="K170" s="42"/>
      <c r="L170" s="46"/>
      <c r="M170" s="215"/>
      <c r="N170" s="216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122</v>
      </c>
      <c r="AU170" s="19" t="s">
        <v>78</v>
      </c>
    </row>
    <row r="171" s="14" customFormat="1">
      <c r="A171" s="14"/>
      <c r="B171" s="228"/>
      <c r="C171" s="229"/>
      <c r="D171" s="219" t="s">
        <v>124</v>
      </c>
      <c r="E171" s="230" t="s">
        <v>19</v>
      </c>
      <c r="F171" s="231" t="s">
        <v>274</v>
      </c>
      <c r="G171" s="229"/>
      <c r="H171" s="232">
        <v>133.238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8" t="s">
        <v>124</v>
      </c>
      <c r="AU171" s="238" t="s">
        <v>78</v>
      </c>
      <c r="AV171" s="14" t="s">
        <v>78</v>
      </c>
      <c r="AW171" s="14" t="s">
        <v>33</v>
      </c>
      <c r="AX171" s="14" t="s">
        <v>14</v>
      </c>
      <c r="AY171" s="238" t="s">
        <v>113</v>
      </c>
    </row>
    <row r="172" s="2" customFormat="1" ht="24.15" customHeight="1">
      <c r="A172" s="40"/>
      <c r="B172" s="41"/>
      <c r="C172" s="199" t="s">
        <v>275</v>
      </c>
      <c r="D172" s="199" t="s">
        <v>115</v>
      </c>
      <c r="E172" s="200" t="s">
        <v>276</v>
      </c>
      <c r="F172" s="201" t="s">
        <v>277</v>
      </c>
      <c r="G172" s="202" t="s">
        <v>154</v>
      </c>
      <c r="H172" s="203">
        <v>19.033999999999999</v>
      </c>
      <c r="I172" s="204"/>
      <c r="J172" s="205">
        <f>ROUND(I172*H172,2)</f>
        <v>0</v>
      </c>
      <c r="K172" s="201" t="s">
        <v>119</v>
      </c>
      <c r="L172" s="46"/>
      <c r="M172" s="206" t="s">
        <v>19</v>
      </c>
      <c r="N172" s="207" t="s">
        <v>43</v>
      </c>
      <c r="O172" s="86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0" t="s">
        <v>120</v>
      </c>
      <c r="AT172" s="210" t="s">
        <v>115</v>
      </c>
      <c r="AU172" s="210" t="s">
        <v>78</v>
      </c>
      <c r="AY172" s="19" t="s">
        <v>113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9" t="s">
        <v>14</v>
      </c>
      <c r="BK172" s="211">
        <f>ROUND(I172*H172,2)</f>
        <v>0</v>
      </c>
      <c r="BL172" s="19" t="s">
        <v>120</v>
      </c>
      <c r="BM172" s="210" t="s">
        <v>278</v>
      </c>
    </row>
    <row r="173" s="2" customFormat="1">
      <c r="A173" s="40"/>
      <c r="B173" s="41"/>
      <c r="C173" s="42"/>
      <c r="D173" s="212" t="s">
        <v>122</v>
      </c>
      <c r="E173" s="42"/>
      <c r="F173" s="213" t="s">
        <v>279</v>
      </c>
      <c r="G173" s="42"/>
      <c r="H173" s="42"/>
      <c r="I173" s="214"/>
      <c r="J173" s="42"/>
      <c r="K173" s="42"/>
      <c r="L173" s="46"/>
      <c r="M173" s="215"/>
      <c r="N173" s="216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122</v>
      </c>
      <c r="AU173" s="19" t="s">
        <v>78</v>
      </c>
    </row>
    <row r="174" s="12" customFormat="1" ht="22.8" customHeight="1">
      <c r="A174" s="12"/>
      <c r="B174" s="183"/>
      <c r="C174" s="184"/>
      <c r="D174" s="185" t="s">
        <v>71</v>
      </c>
      <c r="E174" s="197" t="s">
        <v>280</v>
      </c>
      <c r="F174" s="197" t="s">
        <v>281</v>
      </c>
      <c r="G174" s="184"/>
      <c r="H174" s="184"/>
      <c r="I174" s="187"/>
      <c r="J174" s="198">
        <f>BK174</f>
        <v>0</v>
      </c>
      <c r="K174" s="184"/>
      <c r="L174" s="189"/>
      <c r="M174" s="190"/>
      <c r="N174" s="191"/>
      <c r="O174" s="191"/>
      <c r="P174" s="192">
        <f>SUM(P175:P176)</f>
        <v>0</v>
      </c>
      <c r="Q174" s="191"/>
      <c r="R174" s="192">
        <f>SUM(R175:R176)</f>
        <v>0</v>
      </c>
      <c r="S174" s="191"/>
      <c r="T174" s="193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4" t="s">
        <v>14</v>
      </c>
      <c r="AT174" s="195" t="s">
        <v>71</v>
      </c>
      <c r="AU174" s="195" t="s">
        <v>14</v>
      </c>
      <c r="AY174" s="194" t="s">
        <v>113</v>
      </c>
      <c r="BK174" s="196">
        <f>SUM(BK175:BK176)</f>
        <v>0</v>
      </c>
    </row>
    <row r="175" s="2" customFormat="1" ht="37.8" customHeight="1">
      <c r="A175" s="40"/>
      <c r="B175" s="41"/>
      <c r="C175" s="199" t="s">
        <v>282</v>
      </c>
      <c r="D175" s="199" t="s">
        <v>115</v>
      </c>
      <c r="E175" s="200" t="s">
        <v>283</v>
      </c>
      <c r="F175" s="201" t="s">
        <v>284</v>
      </c>
      <c r="G175" s="202" t="s">
        <v>154</v>
      </c>
      <c r="H175" s="203">
        <v>46.530000000000001</v>
      </c>
      <c r="I175" s="204"/>
      <c r="J175" s="205">
        <f>ROUND(I175*H175,2)</f>
        <v>0</v>
      </c>
      <c r="K175" s="201" t="s">
        <v>119</v>
      </c>
      <c r="L175" s="46"/>
      <c r="M175" s="206" t="s">
        <v>19</v>
      </c>
      <c r="N175" s="207" t="s">
        <v>43</v>
      </c>
      <c r="O175" s="86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0" t="s">
        <v>120</v>
      </c>
      <c r="AT175" s="210" t="s">
        <v>115</v>
      </c>
      <c r="AU175" s="210" t="s">
        <v>78</v>
      </c>
      <c r="AY175" s="19" t="s">
        <v>113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9" t="s">
        <v>14</v>
      </c>
      <c r="BK175" s="211">
        <f>ROUND(I175*H175,2)</f>
        <v>0</v>
      </c>
      <c r="BL175" s="19" t="s">
        <v>120</v>
      </c>
      <c r="BM175" s="210" t="s">
        <v>285</v>
      </c>
    </row>
    <row r="176" s="2" customFormat="1">
      <c r="A176" s="40"/>
      <c r="B176" s="41"/>
      <c r="C176" s="42"/>
      <c r="D176" s="212" t="s">
        <v>122</v>
      </c>
      <c r="E176" s="42"/>
      <c r="F176" s="213" t="s">
        <v>286</v>
      </c>
      <c r="G176" s="42"/>
      <c r="H176" s="42"/>
      <c r="I176" s="214"/>
      <c r="J176" s="42"/>
      <c r="K176" s="42"/>
      <c r="L176" s="46"/>
      <c r="M176" s="215"/>
      <c r="N176" s="216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122</v>
      </c>
      <c r="AU176" s="19" t="s">
        <v>78</v>
      </c>
    </row>
    <row r="177" s="12" customFormat="1" ht="25.92" customHeight="1">
      <c r="A177" s="12"/>
      <c r="B177" s="183"/>
      <c r="C177" s="184"/>
      <c r="D177" s="185" t="s">
        <v>71</v>
      </c>
      <c r="E177" s="186" t="s">
        <v>287</v>
      </c>
      <c r="F177" s="186" t="s">
        <v>288</v>
      </c>
      <c r="G177" s="184"/>
      <c r="H177" s="184"/>
      <c r="I177" s="187"/>
      <c r="J177" s="188">
        <f>BK177</f>
        <v>0</v>
      </c>
      <c r="K177" s="184"/>
      <c r="L177" s="189"/>
      <c r="M177" s="190"/>
      <c r="N177" s="191"/>
      <c r="O177" s="191"/>
      <c r="P177" s="192">
        <f>P178+P189+P196+P204</f>
        <v>0</v>
      </c>
      <c r="Q177" s="191"/>
      <c r="R177" s="192">
        <f>R178+R189+R196+R204</f>
        <v>1.8139764</v>
      </c>
      <c r="S177" s="191"/>
      <c r="T177" s="193">
        <f>T178+T189+T196+T204</f>
        <v>0.10068000000000001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4" t="s">
        <v>78</v>
      </c>
      <c r="AT177" s="195" t="s">
        <v>71</v>
      </c>
      <c r="AU177" s="195" t="s">
        <v>72</v>
      </c>
      <c r="AY177" s="194" t="s">
        <v>113</v>
      </c>
      <c r="BK177" s="196">
        <f>BK178+BK189+BK196+BK204</f>
        <v>0</v>
      </c>
    </row>
    <row r="178" s="12" customFormat="1" ht="22.8" customHeight="1">
      <c r="A178" s="12"/>
      <c r="B178" s="183"/>
      <c r="C178" s="184"/>
      <c r="D178" s="185" t="s">
        <v>71</v>
      </c>
      <c r="E178" s="197" t="s">
        <v>289</v>
      </c>
      <c r="F178" s="197" t="s">
        <v>290</v>
      </c>
      <c r="G178" s="184"/>
      <c r="H178" s="184"/>
      <c r="I178" s="187"/>
      <c r="J178" s="198">
        <f>BK178</f>
        <v>0</v>
      </c>
      <c r="K178" s="184"/>
      <c r="L178" s="189"/>
      <c r="M178" s="190"/>
      <c r="N178" s="191"/>
      <c r="O178" s="191"/>
      <c r="P178" s="192">
        <f>SUM(P179:P188)</f>
        <v>0</v>
      </c>
      <c r="Q178" s="191"/>
      <c r="R178" s="192">
        <f>SUM(R179:R188)</f>
        <v>0.212142</v>
      </c>
      <c r="S178" s="191"/>
      <c r="T178" s="193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4" t="s">
        <v>78</v>
      </c>
      <c r="AT178" s="195" t="s">
        <v>71</v>
      </c>
      <c r="AU178" s="195" t="s">
        <v>14</v>
      </c>
      <c r="AY178" s="194" t="s">
        <v>113</v>
      </c>
      <c r="BK178" s="196">
        <f>SUM(BK179:BK188)</f>
        <v>0</v>
      </c>
    </row>
    <row r="179" s="2" customFormat="1" ht="24.15" customHeight="1">
      <c r="A179" s="40"/>
      <c r="B179" s="41"/>
      <c r="C179" s="199" t="s">
        <v>291</v>
      </c>
      <c r="D179" s="199" t="s">
        <v>115</v>
      </c>
      <c r="E179" s="200" t="s">
        <v>292</v>
      </c>
      <c r="F179" s="201" t="s">
        <v>293</v>
      </c>
      <c r="G179" s="202" t="s">
        <v>118</v>
      </c>
      <c r="H179" s="203">
        <v>181.411</v>
      </c>
      <c r="I179" s="204"/>
      <c r="J179" s="205">
        <f>ROUND(I179*H179,2)</f>
        <v>0</v>
      </c>
      <c r="K179" s="201" t="s">
        <v>119</v>
      </c>
      <c r="L179" s="46"/>
      <c r="M179" s="206" t="s">
        <v>19</v>
      </c>
      <c r="N179" s="207" t="s">
        <v>43</v>
      </c>
      <c r="O179" s="86"/>
      <c r="P179" s="208">
        <f>O179*H179</f>
        <v>0</v>
      </c>
      <c r="Q179" s="208">
        <v>0.00040000000000000002</v>
      </c>
      <c r="R179" s="208">
        <f>Q179*H179</f>
        <v>0.072564400000000001</v>
      </c>
      <c r="S179" s="208">
        <v>0</v>
      </c>
      <c r="T179" s="20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0" t="s">
        <v>214</v>
      </c>
      <c r="AT179" s="210" t="s">
        <v>115</v>
      </c>
      <c r="AU179" s="210" t="s">
        <v>78</v>
      </c>
      <c r="AY179" s="19" t="s">
        <v>113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9" t="s">
        <v>14</v>
      </c>
      <c r="BK179" s="211">
        <f>ROUND(I179*H179,2)</f>
        <v>0</v>
      </c>
      <c r="BL179" s="19" t="s">
        <v>214</v>
      </c>
      <c r="BM179" s="210" t="s">
        <v>294</v>
      </c>
    </row>
    <row r="180" s="2" customFormat="1">
      <c r="A180" s="40"/>
      <c r="B180" s="41"/>
      <c r="C180" s="42"/>
      <c r="D180" s="212" t="s">
        <v>122</v>
      </c>
      <c r="E180" s="42"/>
      <c r="F180" s="213" t="s">
        <v>295</v>
      </c>
      <c r="G180" s="42"/>
      <c r="H180" s="42"/>
      <c r="I180" s="214"/>
      <c r="J180" s="42"/>
      <c r="K180" s="42"/>
      <c r="L180" s="46"/>
      <c r="M180" s="215"/>
      <c r="N180" s="216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122</v>
      </c>
      <c r="AU180" s="19" t="s">
        <v>78</v>
      </c>
    </row>
    <row r="181" s="2" customFormat="1" ht="21.75" customHeight="1">
      <c r="A181" s="40"/>
      <c r="B181" s="41"/>
      <c r="C181" s="199" t="s">
        <v>296</v>
      </c>
      <c r="D181" s="199" t="s">
        <v>115</v>
      </c>
      <c r="E181" s="200" t="s">
        <v>297</v>
      </c>
      <c r="F181" s="201" t="s">
        <v>298</v>
      </c>
      <c r="G181" s="202" t="s">
        <v>168</v>
      </c>
      <c r="H181" s="203">
        <v>89.900000000000006</v>
      </c>
      <c r="I181" s="204"/>
      <c r="J181" s="205">
        <f>ROUND(I181*H181,2)</f>
        <v>0</v>
      </c>
      <c r="K181" s="201" t="s">
        <v>119</v>
      </c>
      <c r="L181" s="46"/>
      <c r="M181" s="206" t="s">
        <v>19</v>
      </c>
      <c r="N181" s="207" t="s">
        <v>43</v>
      </c>
      <c r="O181" s="86"/>
      <c r="P181" s="208">
        <f>O181*H181</f>
        <v>0</v>
      </c>
      <c r="Q181" s="208">
        <v>0.00016000000000000001</v>
      </c>
      <c r="R181" s="208">
        <f>Q181*H181</f>
        <v>0.014384000000000003</v>
      </c>
      <c r="S181" s="208">
        <v>0</v>
      </c>
      <c r="T181" s="20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0" t="s">
        <v>214</v>
      </c>
      <c r="AT181" s="210" t="s">
        <v>115</v>
      </c>
      <c r="AU181" s="210" t="s">
        <v>78</v>
      </c>
      <c r="AY181" s="19" t="s">
        <v>113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9" t="s">
        <v>14</v>
      </c>
      <c r="BK181" s="211">
        <f>ROUND(I181*H181,2)</f>
        <v>0</v>
      </c>
      <c r="BL181" s="19" t="s">
        <v>214</v>
      </c>
      <c r="BM181" s="210" t="s">
        <v>299</v>
      </c>
    </row>
    <row r="182" s="2" customFormat="1">
      <c r="A182" s="40"/>
      <c r="B182" s="41"/>
      <c r="C182" s="42"/>
      <c r="D182" s="212" t="s">
        <v>122</v>
      </c>
      <c r="E182" s="42"/>
      <c r="F182" s="213" t="s">
        <v>300</v>
      </c>
      <c r="G182" s="42"/>
      <c r="H182" s="42"/>
      <c r="I182" s="214"/>
      <c r="J182" s="42"/>
      <c r="K182" s="42"/>
      <c r="L182" s="46"/>
      <c r="M182" s="215"/>
      <c r="N182" s="216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122</v>
      </c>
      <c r="AU182" s="19" t="s">
        <v>78</v>
      </c>
    </row>
    <row r="183" s="2" customFormat="1" ht="16.5" customHeight="1">
      <c r="A183" s="40"/>
      <c r="B183" s="41"/>
      <c r="C183" s="199" t="s">
        <v>301</v>
      </c>
      <c r="D183" s="199" t="s">
        <v>115</v>
      </c>
      <c r="E183" s="200" t="s">
        <v>302</v>
      </c>
      <c r="F183" s="201" t="s">
        <v>303</v>
      </c>
      <c r="G183" s="202" t="s">
        <v>118</v>
      </c>
      <c r="H183" s="203">
        <v>362.88</v>
      </c>
      <c r="I183" s="204"/>
      <c r="J183" s="205">
        <f>ROUND(I183*H183,2)</f>
        <v>0</v>
      </c>
      <c r="K183" s="201" t="s">
        <v>119</v>
      </c>
      <c r="L183" s="46"/>
      <c r="M183" s="206" t="s">
        <v>19</v>
      </c>
      <c r="N183" s="207" t="s">
        <v>43</v>
      </c>
      <c r="O183" s="86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0" t="s">
        <v>214</v>
      </c>
      <c r="AT183" s="210" t="s">
        <v>115</v>
      </c>
      <c r="AU183" s="210" t="s">
        <v>78</v>
      </c>
      <c r="AY183" s="19" t="s">
        <v>113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9" t="s">
        <v>14</v>
      </c>
      <c r="BK183" s="211">
        <f>ROUND(I183*H183,2)</f>
        <v>0</v>
      </c>
      <c r="BL183" s="19" t="s">
        <v>214</v>
      </c>
      <c r="BM183" s="210" t="s">
        <v>304</v>
      </c>
    </row>
    <row r="184" s="2" customFormat="1">
      <c r="A184" s="40"/>
      <c r="B184" s="41"/>
      <c r="C184" s="42"/>
      <c r="D184" s="212" t="s">
        <v>122</v>
      </c>
      <c r="E184" s="42"/>
      <c r="F184" s="213" t="s">
        <v>305</v>
      </c>
      <c r="G184" s="42"/>
      <c r="H184" s="42"/>
      <c r="I184" s="214"/>
      <c r="J184" s="42"/>
      <c r="K184" s="42"/>
      <c r="L184" s="46"/>
      <c r="M184" s="215"/>
      <c r="N184" s="216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122</v>
      </c>
      <c r="AU184" s="19" t="s">
        <v>78</v>
      </c>
    </row>
    <row r="185" s="2" customFormat="1" ht="16.5" customHeight="1">
      <c r="A185" s="40"/>
      <c r="B185" s="41"/>
      <c r="C185" s="250" t="s">
        <v>306</v>
      </c>
      <c r="D185" s="250" t="s">
        <v>247</v>
      </c>
      <c r="E185" s="251" t="s">
        <v>307</v>
      </c>
      <c r="F185" s="252" t="s">
        <v>308</v>
      </c>
      <c r="G185" s="253" t="s">
        <v>118</v>
      </c>
      <c r="H185" s="254">
        <v>417.31200000000001</v>
      </c>
      <c r="I185" s="255"/>
      <c r="J185" s="256">
        <f>ROUND(I185*H185,2)</f>
        <v>0</v>
      </c>
      <c r="K185" s="252" t="s">
        <v>119</v>
      </c>
      <c r="L185" s="257"/>
      <c r="M185" s="258" t="s">
        <v>19</v>
      </c>
      <c r="N185" s="259" t="s">
        <v>43</v>
      </c>
      <c r="O185" s="86"/>
      <c r="P185" s="208">
        <f>O185*H185</f>
        <v>0</v>
      </c>
      <c r="Q185" s="208">
        <v>0.00029999999999999997</v>
      </c>
      <c r="R185" s="208">
        <f>Q185*H185</f>
        <v>0.12519359999999999</v>
      </c>
      <c r="S185" s="208">
        <v>0</v>
      </c>
      <c r="T185" s="20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0" t="s">
        <v>306</v>
      </c>
      <c r="AT185" s="210" t="s">
        <v>247</v>
      </c>
      <c r="AU185" s="210" t="s">
        <v>78</v>
      </c>
      <c r="AY185" s="19" t="s">
        <v>113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9" t="s">
        <v>14</v>
      </c>
      <c r="BK185" s="211">
        <f>ROUND(I185*H185,2)</f>
        <v>0</v>
      </c>
      <c r="BL185" s="19" t="s">
        <v>214</v>
      </c>
      <c r="BM185" s="210" t="s">
        <v>309</v>
      </c>
    </row>
    <row r="186" s="14" customFormat="1">
      <c r="A186" s="14"/>
      <c r="B186" s="228"/>
      <c r="C186" s="229"/>
      <c r="D186" s="219" t="s">
        <v>124</v>
      </c>
      <c r="E186" s="229"/>
      <c r="F186" s="231" t="s">
        <v>310</v>
      </c>
      <c r="G186" s="229"/>
      <c r="H186" s="232">
        <v>417.31200000000001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8" t="s">
        <v>124</v>
      </c>
      <c r="AU186" s="238" t="s">
        <v>78</v>
      </c>
      <c r="AV186" s="14" t="s">
        <v>78</v>
      </c>
      <c r="AW186" s="14" t="s">
        <v>4</v>
      </c>
      <c r="AX186" s="14" t="s">
        <v>14</v>
      </c>
      <c r="AY186" s="238" t="s">
        <v>113</v>
      </c>
    </row>
    <row r="187" s="2" customFormat="1" ht="33" customHeight="1">
      <c r="A187" s="40"/>
      <c r="B187" s="41"/>
      <c r="C187" s="199" t="s">
        <v>311</v>
      </c>
      <c r="D187" s="199" t="s">
        <v>115</v>
      </c>
      <c r="E187" s="200" t="s">
        <v>312</v>
      </c>
      <c r="F187" s="201" t="s">
        <v>313</v>
      </c>
      <c r="G187" s="202" t="s">
        <v>154</v>
      </c>
      <c r="H187" s="203">
        <v>0.21199999999999999</v>
      </c>
      <c r="I187" s="204"/>
      <c r="J187" s="205">
        <f>ROUND(I187*H187,2)</f>
        <v>0</v>
      </c>
      <c r="K187" s="201" t="s">
        <v>119</v>
      </c>
      <c r="L187" s="46"/>
      <c r="M187" s="206" t="s">
        <v>19</v>
      </c>
      <c r="N187" s="207" t="s">
        <v>43</v>
      </c>
      <c r="O187" s="86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0" t="s">
        <v>214</v>
      </c>
      <c r="AT187" s="210" t="s">
        <v>115</v>
      </c>
      <c r="AU187" s="210" t="s">
        <v>78</v>
      </c>
      <c r="AY187" s="19" t="s">
        <v>113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9" t="s">
        <v>14</v>
      </c>
      <c r="BK187" s="211">
        <f>ROUND(I187*H187,2)</f>
        <v>0</v>
      </c>
      <c r="BL187" s="19" t="s">
        <v>214</v>
      </c>
      <c r="BM187" s="210" t="s">
        <v>314</v>
      </c>
    </row>
    <row r="188" s="2" customFormat="1">
      <c r="A188" s="40"/>
      <c r="B188" s="41"/>
      <c r="C188" s="42"/>
      <c r="D188" s="212" t="s">
        <v>122</v>
      </c>
      <c r="E188" s="42"/>
      <c r="F188" s="213" t="s">
        <v>315</v>
      </c>
      <c r="G188" s="42"/>
      <c r="H188" s="42"/>
      <c r="I188" s="214"/>
      <c r="J188" s="42"/>
      <c r="K188" s="42"/>
      <c r="L188" s="46"/>
      <c r="M188" s="215"/>
      <c r="N188" s="216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122</v>
      </c>
      <c r="AU188" s="19" t="s">
        <v>78</v>
      </c>
    </row>
    <row r="189" s="12" customFormat="1" ht="22.8" customHeight="1">
      <c r="A189" s="12"/>
      <c r="B189" s="183"/>
      <c r="C189" s="184"/>
      <c r="D189" s="185" t="s">
        <v>71</v>
      </c>
      <c r="E189" s="197" t="s">
        <v>316</v>
      </c>
      <c r="F189" s="197" t="s">
        <v>317</v>
      </c>
      <c r="G189" s="184"/>
      <c r="H189" s="184"/>
      <c r="I189" s="187"/>
      <c r="J189" s="198">
        <f>BK189</f>
        <v>0</v>
      </c>
      <c r="K189" s="184"/>
      <c r="L189" s="189"/>
      <c r="M189" s="190"/>
      <c r="N189" s="191"/>
      <c r="O189" s="191"/>
      <c r="P189" s="192">
        <f>SUM(P190:P195)</f>
        <v>0</v>
      </c>
      <c r="Q189" s="191"/>
      <c r="R189" s="192">
        <f>SUM(R190:R195)</f>
        <v>1.5958344</v>
      </c>
      <c r="S189" s="191"/>
      <c r="T189" s="193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4" t="s">
        <v>78</v>
      </c>
      <c r="AT189" s="195" t="s">
        <v>71</v>
      </c>
      <c r="AU189" s="195" t="s">
        <v>14</v>
      </c>
      <c r="AY189" s="194" t="s">
        <v>113</v>
      </c>
      <c r="BK189" s="196">
        <f>SUM(BK190:BK195)</f>
        <v>0</v>
      </c>
    </row>
    <row r="190" s="2" customFormat="1" ht="24.15" customHeight="1">
      <c r="A190" s="40"/>
      <c r="B190" s="41"/>
      <c r="C190" s="199" t="s">
        <v>318</v>
      </c>
      <c r="D190" s="199" t="s">
        <v>115</v>
      </c>
      <c r="E190" s="200" t="s">
        <v>319</v>
      </c>
      <c r="F190" s="201" t="s">
        <v>320</v>
      </c>
      <c r="G190" s="202" t="s">
        <v>118</v>
      </c>
      <c r="H190" s="203">
        <v>144.55000000000001</v>
      </c>
      <c r="I190" s="204"/>
      <c r="J190" s="205">
        <f>ROUND(I190*H190,2)</f>
        <v>0</v>
      </c>
      <c r="K190" s="201" t="s">
        <v>119</v>
      </c>
      <c r="L190" s="46"/>
      <c r="M190" s="206" t="s">
        <v>19</v>
      </c>
      <c r="N190" s="207" t="s">
        <v>43</v>
      </c>
      <c r="O190" s="86"/>
      <c r="P190" s="208">
        <f>O190*H190</f>
        <v>0</v>
      </c>
      <c r="Q190" s="208">
        <v>0.0060000000000000001</v>
      </c>
      <c r="R190" s="208">
        <f>Q190*H190</f>
        <v>0.86730000000000007</v>
      </c>
      <c r="S190" s="208">
        <v>0</v>
      </c>
      <c r="T190" s="20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0" t="s">
        <v>214</v>
      </c>
      <c r="AT190" s="210" t="s">
        <v>115</v>
      </c>
      <c r="AU190" s="210" t="s">
        <v>78</v>
      </c>
      <c r="AY190" s="19" t="s">
        <v>113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9" t="s">
        <v>14</v>
      </c>
      <c r="BK190" s="211">
        <f>ROUND(I190*H190,2)</f>
        <v>0</v>
      </c>
      <c r="BL190" s="19" t="s">
        <v>214</v>
      </c>
      <c r="BM190" s="210" t="s">
        <v>321</v>
      </c>
    </row>
    <row r="191" s="2" customFormat="1">
      <c r="A191" s="40"/>
      <c r="B191" s="41"/>
      <c r="C191" s="42"/>
      <c r="D191" s="212" t="s">
        <v>122</v>
      </c>
      <c r="E191" s="42"/>
      <c r="F191" s="213" t="s">
        <v>322</v>
      </c>
      <c r="G191" s="42"/>
      <c r="H191" s="42"/>
      <c r="I191" s="214"/>
      <c r="J191" s="42"/>
      <c r="K191" s="42"/>
      <c r="L191" s="46"/>
      <c r="M191" s="215"/>
      <c r="N191" s="21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122</v>
      </c>
      <c r="AU191" s="19" t="s">
        <v>78</v>
      </c>
    </row>
    <row r="192" s="2" customFormat="1" ht="16.5" customHeight="1">
      <c r="A192" s="40"/>
      <c r="B192" s="41"/>
      <c r="C192" s="250" t="s">
        <v>323</v>
      </c>
      <c r="D192" s="250" t="s">
        <v>247</v>
      </c>
      <c r="E192" s="251" t="s">
        <v>324</v>
      </c>
      <c r="F192" s="252" t="s">
        <v>325</v>
      </c>
      <c r="G192" s="253" t="s">
        <v>118</v>
      </c>
      <c r="H192" s="254">
        <v>151.77799999999999</v>
      </c>
      <c r="I192" s="255"/>
      <c r="J192" s="256">
        <f>ROUND(I192*H192,2)</f>
        <v>0</v>
      </c>
      <c r="K192" s="252" t="s">
        <v>119</v>
      </c>
      <c r="L192" s="257"/>
      <c r="M192" s="258" t="s">
        <v>19</v>
      </c>
      <c r="N192" s="259" t="s">
        <v>43</v>
      </c>
      <c r="O192" s="86"/>
      <c r="P192" s="208">
        <f>O192*H192</f>
        <v>0</v>
      </c>
      <c r="Q192" s="208">
        <v>0.0047999999999999996</v>
      </c>
      <c r="R192" s="208">
        <f>Q192*H192</f>
        <v>0.72853439999999992</v>
      </c>
      <c r="S192" s="208">
        <v>0</v>
      </c>
      <c r="T192" s="20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306</v>
      </c>
      <c r="AT192" s="210" t="s">
        <v>247</v>
      </c>
      <c r="AU192" s="210" t="s">
        <v>78</v>
      </c>
      <c r="AY192" s="19" t="s">
        <v>113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9" t="s">
        <v>14</v>
      </c>
      <c r="BK192" s="211">
        <f>ROUND(I192*H192,2)</f>
        <v>0</v>
      </c>
      <c r="BL192" s="19" t="s">
        <v>214</v>
      </c>
      <c r="BM192" s="210" t="s">
        <v>326</v>
      </c>
    </row>
    <row r="193" s="14" customFormat="1">
      <c r="A193" s="14"/>
      <c r="B193" s="228"/>
      <c r="C193" s="229"/>
      <c r="D193" s="219" t="s">
        <v>124</v>
      </c>
      <c r="E193" s="229"/>
      <c r="F193" s="231" t="s">
        <v>327</v>
      </c>
      <c r="G193" s="229"/>
      <c r="H193" s="232">
        <v>151.77799999999999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8" t="s">
        <v>124</v>
      </c>
      <c r="AU193" s="238" t="s">
        <v>78</v>
      </c>
      <c r="AV193" s="14" t="s">
        <v>78</v>
      </c>
      <c r="AW193" s="14" t="s">
        <v>4</v>
      </c>
      <c r="AX193" s="14" t="s">
        <v>14</v>
      </c>
      <c r="AY193" s="238" t="s">
        <v>113</v>
      </c>
    </row>
    <row r="194" s="2" customFormat="1" ht="24.15" customHeight="1">
      <c r="A194" s="40"/>
      <c r="B194" s="41"/>
      <c r="C194" s="199" t="s">
        <v>328</v>
      </c>
      <c r="D194" s="199" t="s">
        <v>115</v>
      </c>
      <c r="E194" s="200" t="s">
        <v>329</v>
      </c>
      <c r="F194" s="201" t="s">
        <v>330</v>
      </c>
      <c r="G194" s="202" t="s">
        <v>154</v>
      </c>
      <c r="H194" s="203">
        <v>1.5960000000000001</v>
      </c>
      <c r="I194" s="204"/>
      <c r="J194" s="205">
        <f>ROUND(I194*H194,2)</f>
        <v>0</v>
      </c>
      <c r="K194" s="201" t="s">
        <v>119</v>
      </c>
      <c r="L194" s="46"/>
      <c r="M194" s="206" t="s">
        <v>19</v>
      </c>
      <c r="N194" s="207" t="s">
        <v>43</v>
      </c>
      <c r="O194" s="86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0" t="s">
        <v>214</v>
      </c>
      <c r="AT194" s="210" t="s">
        <v>115</v>
      </c>
      <c r="AU194" s="210" t="s">
        <v>78</v>
      </c>
      <c r="AY194" s="19" t="s">
        <v>113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9" t="s">
        <v>14</v>
      </c>
      <c r="BK194" s="211">
        <f>ROUND(I194*H194,2)</f>
        <v>0</v>
      </c>
      <c r="BL194" s="19" t="s">
        <v>214</v>
      </c>
      <c r="BM194" s="210" t="s">
        <v>331</v>
      </c>
    </row>
    <row r="195" s="2" customFormat="1">
      <c r="A195" s="40"/>
      <c r="B195" s="41"/>
      <c r="C195" s="42"/>
      <c r="D195" s="212" t="s">
        <v>122</v>
      </c>
      <c r="E195" s="42"/>
      <c r="F195" s="213" t="s">
        <v>332</v>
      </c>
      <c r="G195" s="42"/>
      <c r="H195" s="42"/>
      <c r="I195" s="214"/>
      <c r="J195" s="42"/>
      <c r="K195" s="42"/>
      <c r="L195" s="46"/>
      <c r="M195" s="215"/>
      <c r="N195" s="216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122</v>
      </c>
      <c r="AU195" s="19" t="s">
        <v>78</v>
      </c>
    </row>
    <row r="196" s="12" customFormat="1" ht="22.8" customHeight="1">
      <c r="A196" s="12"/>
      <c r="B196" s="183"/>
      <c r="C196" s="184"/>
      <c r="D196" s="185" t="s">
        <v>71</v>
      </c>
      <c r="E196" s="197" t="s">
        <v>333</v>
      </c>
      <c r="F196" s="197" t="s">
        <v>334</v>
      </c>
      <c r="G196" s="184"/>
      <c r="H196" s="184"/>
      <c r="I196" s="187"/>
      <c r="J196" s="198">
        <f>BK196</f>
        <v>0</v>
      </c>
      <c r="K196" s="184"/>
      <c r="L196" s="189"/>
      <c r="M196" s="190"/>
      <c r="N196" s="191"/>
      <c r="O196" s="191"/>
      <c r="P196" s="192">
        <f>SUM(P197:P203)</f>
        <v>0</v>
      </c>
      <c r="Q196" s="191"/>
      <c r="R196" s="192">
        <f>SUM(R197:R203)</f>
        <v>0.0060000000000000001</v>
      </c>
      <c r="S196" s="191"/>
      <c r="T196" s="193">
        <f>SUM(T197:T203)</f>
        <v>0.10068000000000001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4" t="s">
        <v>78</v>
      </c>
      <c r="AT196" s="195" t="s">
        <v>71</v>
      </c>
      <c r="AU196" s="195" t="s">
        <v>14</v>
      </c>
      <c r="AY196" s="194" t="s">
        <v>113</v>
      </c>
      <c r="BK196" s="196">
        <f>SUM(BK197:BK203)</f>
        <v>0</v>
      </c>
    </row>
    <row r="197" s="2" customFormat="1" ht="16.5" customHeight="1">
      <c r="A197" s="40"/>
      <c r="B197" s="41"/>
      <c r="C197" s="199" t="s">
        <v>335</v>
      </c>
      <c r="D197" s="199" t="s">
        <v>115</v>
      </c>
      <c r="E197" s="200" t="s">
        <v>336</v>
      </c>
      <c r="F197" s="201" t="s">
        <v>337</v>
      </c>
      <c r="G197" s="202" t="s">
        <v>255</v>
      </c>
      <c r="H197" s="203">
        <v>4</v>
      </c>
      <c r="I197" s="204"/>
      <c r="J197" s="205">
        <f>ROUND(I197*H197,2)</f>
        <v>0</v>
      </c>
      <c r="K197" s="201" t="s">
        <v>119</v>
      </c>
      <c r="L197" s="46"/>
      <c r="M197" s="206" t="s">
        <v>19</v>
      </c>
      <c r="N197" s="207" t="s">
        <v>43</v>
      </c>
      <c r="O197" s="86"/>
      <c r="P197" s="208">
        <f>O197*H197</f>
        <v>0</v>
      </c>
      <c r="Q197" s="208">
        <v>0</v>
      </c>
      <c r="R197" s="208">
        <f>Q197*H197</f>
        <v>0</v>
      </c>
      <c r="S197" s="208">
        <v>0.025170000000000001</v>
      </c>
      <c r="T197" s="209">
        <f>S197*H197</f>
        <v>0.10068000000000001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0" t="s">
        <v>214</v>
      </c>
      <c r="AT197" s="210" t="s">
        <v>115</v>
      </c>
      <c r="AU197" s="210" t="s">
        <v>78</v>
      </c>
      <c r="AY197" s="19" t="s">
        <v>113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9" t="s">
        <v>14</v>
      </c>
      <c r="BK197" s="211">
        <f>ROUND(I197*H197,2)</f>
        <v>0</v>
      </c>
      <c r="BL197" s="19" t="s">
        <v>214</v>
      </c>
      <c r="BM197" s="210" t="s">
        <v>338</v>
      </c>
    </row>
    <row r="198" s="2" customFormat="1">
      <c r="A198" s="40"/>
      <c r="B198" s="41"/>
      <c r="C198" s="42"/>
      <c r="D198" s="212" t="s">
        <v>122</v>
      </c>
      <c r="E198" s="42"/>
      <c r="F198" s="213" t="s">
        <v>339</v>
      </c>
      <c r="G198" s="42"/>
      <c r="H198" s="42"/>
      <c r="I198" s="214"/>
      <c r="J198" s="42"/>
      <c r="K198" s="42"/>
      <c r="L198" s="46"/>
      <c r="M198" s="215"/>
      <c r="N198" s="216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122</v>
      </c>
      <c r="AU198" s="19" t="s">
        <v>78</v>
      </c>
    </row>
    <row r="199" s="2" customFormat="1" ht="16.5" customHeight="1">
      <c r="A199" s="40"/>
      <c r="B199" s="41"/>
      <c r="C199" s="199" t="s">
        <v>340</v>
      </c>
      <c r="D199" s="199" t="s">
        <v>115</v>
      </c>
      <c r="E199" s="200" t="s">
        <v>341</v>
      </c>
      <c r="F199" s="201" t="s">
        <v>342</v>
      </c>
      <c r="G199" s="202" t="s">
        <v>255</v>
      </c>
      <c r="H199" s="203">
        <v>4</v>
      </c>
      <c r="I199" s="204"/>
      <c r="J199" s="205">
        <f>ROUND(I199*H199,2)</f>
        <v>0</v>
      </c>
      <c r="K199" s="201" t="s">
        <v>119</v>
      </c>
      <c r="L199" s="46"/>
      <c r="M199" s="206" t="s">
        <v>19</v>
      </c>
      <c r="N199" s="207" t="s">
        <v>43</v>
      </c>
      <c r="O199" s="86"/>
      <c r="P199" s="208">
        <f>O199*H199</f>
        <v>0</v>
      </c>
      <c r="Q199" s="208">
        <v>0.0015</v>
      </c>
      <c r="R199" s="208">
        <f>Q199*H199</f>
        <v>0.0060000000000000001</v>
      </c>
      <c r="S199" s="208">
        <v>0</v>
      </c>
      <c r="T199" s="20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0" t="s">
        <v>214</v>
      </c>
      <c r="AT199" s="210" t="s">
        <v>115</v>
      </c>
      <c r="AU199" s="210" t="s">
        <v>78</v>
      </c>
      <c r="AY199" s="19" t="s">
        <v>113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9" t="s">
        <v>14</v>
      </c>
      <c r="BK199" s="211">
        <f>ROUND(I199*H199,2)</f>
        <v>0</v>
      </c>
      <c r="BL199" s="19" t="s">
        <v>214</v>
      </c>
      <c r="BM199" s="210" t="s">
        <v>343</v>
      </c>
    </row>
    <row r="200" s="2" customFormat="1">
      <c r="A200" s="40"/>
      <c r="B200" s="41"/>
      <c r="C200" s="42"/>
      <c r="D200" s="212" t="s">
        <v>122</v>
      </c>
      <c r="E200" s="42"/>
      <c r="F200" s="213" t="s">
        <v>344</v>
      </c>
      <c r="G200" s="42"/>
      <c r="H200" s="42"/>
      <c r="I200" s="214"/>
      <c r="J200" s="42"/>
      <c r="K200" s="42"/>
      <c r="L200" s="46"/>
      <c r="M200" s="215"/>
      <c r="N200" s="216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122</v>
      </c>
      <c r="AU200" s="19" t="s">
        <v>78</v>
      </c>
    </row>
    <row r="201" s="2" customFormat="1" ht="16.5" customHeight="1">
      <c r="A201" s="40"/>
      <c r="B201" s="41"/>
      <c r="C201" s="199" t="s">
        <v>345</v>
      </c>
      <c r="D201" s="199" t="s">
        <v>115</v>
      </c>
      <c r="E201" s="200" t="s">
        <v>346</v>
      </c>
      <c r="F201" s="201" t="s">
        <v>347</v>
      </c>
      <c r="G201" s="202" t="s">
        <v>348</v>
      </c>
      <c r="H201" s="203">
        <v>1</v>
      </c>
      <c r="I201" s="204"/>
      <c r="J201" s="205">
        <f>ROUND(I201*H201,2)</f>
        <v>0</v>
      </c>
      <c r="K201" s="201" t="s">
        <v>19</v>
      </c>
      <c r="L201" s="46"/>
      <c r="M201" s="206" t="s">
        <v>19</v>
      </c>
      <c r="N201" s="207" t="s">
        <v>43</v>
      </c>
      <c r="O201" s="86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0" t="s">
        <v>214</v>
      </c>
      <c r="AT201" s="210" t="s">
        <v>115</v>
      </c>
      <c r="AU201" s="210" t="s">
        <v>78</v>
      </c>
      <c r="AY201" s="19" t="s">
        <v>113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9" t="s">
        <v>14</v>
      </c>
      <c r="BK201" s="211">
        <f>ROUND(I201*H201,2)</f>
        <v>0</v>
      </c>
      <c r="BL201" s="19" t="s">
        <v>214</v>
      </c>
      <c r="BM201" s="210" t="s">
        <v>349</v>
      </c>
    </row>
    <row r="202" s="2" customFormat="1" ht="24.15" customHeight="1">
      <c r="A202" s="40"/>
      <c r="B202" s="41"/>
      <c r="C202" s="199" t="s">
        <v>350</v>
      </c>
      <c r="D202" s="199" t="s">
        <v>115</v>
      </c>
      <c r="E202" s="200" t="s">
        <v>351</v>
      </c>
      <c r="F202" s="201" t="s">
        <v>352</v>
      </c>
      <c r="G202" s="202" t="s">
        <v>154</v>
      </c>
      <c r="H202" s="203">
        <v>0.0060000000000000001</v>
      </c>
      <c r="I202" s="204"/>
      <c r="J202" s="205">
        <f>ROUND(I202*H202,2)</f>
        <v>0</v>
      </c>
      <c r="K202" s="201" t="s">
        <v>119</v>
      </c>
      <c r="L202" s="46"/>
      <c r="M202" s="206" t="s">
        <v>19</v>
      </c>
      <c r="N202" s="207" t="s">
        <v>43</v>
      </c>
      <c r="O202" s="86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0" t="s">
        <v>214</v>
      </c>
      <c r="AT202" s="210" t="s">
        <v>115</v>
      </c>
      <c r="AU202" s="210" t="s">
        <v>78</v>
      </c>
      <c r="AY202" s="19" t="s">
        <v>113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9" t="s">
        <v>14</v>
      </c>
      <c r="BK202" s="211">
        <f>ROUND(I202*H202,2)</f>
        <v>0</v>
      </c>
      <c r="BL202" s="19" t="s">
        <v>214</v>
      </c>
      <c r="BM202" s="210" t="s">
        <v>353</v>
      </c>
    </row>
    <row r="203" s="2" customFormat="1">
      <c r="A203" s="40"/>
      <c r="B203" s="41"/>
      <c r="C203" s="42"/>
      <c r="D203" s="212" t="s">
        <v>122</v>
      </c>
      <c r="E203" s="42"/>
      <c r="F203" s="213" t="s">
        <v>354</v>
      </c>
      <c r="G203" s="42"/>
      <c r="H203" s="42"/>
      <c r="I203" s="214"/>
      <c r="J203" s="42"/>
      <c r="K203" s="42"/>
      <c r="L203" s="46"/>
      <c r="M203" s="215"/>
      <c r="N203" s="216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122</v>
      </c>
      <c r="AU203" s="19" t="s">
        <v>78</v>
      </c>
    </row>
    <row r="204" s="12" customFormat="1" ht="22.8" customHeight="1">
      <c r="A204" s="12"/>
      <c r="B204" s="183"/>
      <c r="C204" s="184"/>
      <c r="D204" s="185" t="s">
        <v>71</v>
      </c>
      <c r="E204" s="197" t="s">
        <v>355</v>
      </c>
      <c r="F204" s="197" t="s">
        <v>356</v>
      </c>
      <c r="G204" s="184"/>
      <c r="H204" s="184"/>
      <c r="I204" s="187"/>
      <c r="J204" s="198">
        <f>BK204</f>
        <v>0</v>
      </c>
      <c r="K204" s="184"/>
      <c r="L204" s="189"/>
      <c r="M204" s="190"/>
      <c r="N204" s="191"/>
      <c r="O204" s="191"/>
      <c r="P204" s="192">
        <f>P205</f>
        <v>0</v>
      </c>
      <c r="Q204" s="191"/>
      <c r="R204" s="192">
        <f>R205</f>
        <v>0</v>
      </c>
      <c r="S204" s="191"/>
      <c r="T204" s="193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94" t="s">
        <v>78</v>
      </c>
      <c r="AT204" s="195" t="s">
        <v>71</v>
      </c>
      <c r="AU204" s="195" t="s">
        <v>14</v>
      </c>
      <c r="AY204" s="194" t="s">
        <v>113</v>
      </c>
      <c r="BK204" s="196">
        <f>BK205</f>
        <v>0</v>
      </c>
    </row>
    <row r="205" s="2" customFormat="1" ht="16.5" customHeight="1">
      <c r="A205" s="40"/>
      <c r="B205" s="41"/>
      <c r="C205" s="199" t="s">
        <v>357</v>
      </c>
      <c r="D205" s="199" t="s">
        <v>115</v>
      </c>
      <c r="E205" s="200" t="s">
        <v>358</v>
      </c>
      <c r="F205" s="201" t="s">
        <v>359</v>
      </c>
      <c r="G205" s="202" t="s">
        <v>360</v>
      </c>
      <c r="H205" s="203">
        <v>1</v>
      </c>
      <c r="I205" s="204"/>
      <c r="J205" s="205">
        <f>ROUND(I205*H205,2)</f>
        <v>0</v>
      </c>
      <c r="K205" s="201" t="s">
        <v>19</v>
      </c>
      <c r="L205" s="46"/>
      <c r="M205" s="206" t="s">
        <v>19</v>
      </c>
      <c r="N205" s="207" t="s">
        <v>43</v>
      </c>
      <c r="O205" s="86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0" t="s">
        <v>214</v>
      </c>
      <c r="AT205" s="210" t="s">
        <v>115</v>
      </c>
      <c r="AU205" s="210" t="s">
        <v>78</v>
      </c>
      <c r="AY205" s="19" t="s">
        <v>113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9" t="s">
        <v>14</v>
      </c>
      <c r="BK205" s="211">
        <f>ROUND(I205*H205,2)</f>
        <v>0</v>
      </c>
      <c r="BL205" s="19" t="s">
        <v>214</v>
      </c>
      <c r="BM205" s="210" t="s">
        <v>361</v>
      </c>
    </row>
    <row r="206" s="12" customFormat="1" ht="25.92" customHeight="1">
      <c r="A206" s="12"/>
      <c r="B206" s="183"/>
      <c r="C206" s="184"/>
      <c r="D206" s="185" t="s">
        <v>71</v>
      </c>
      <c r="E206" s="186" t="s">
        <v>362</v>
      </c>
      <c r="F206" s="186" t="s">
        <v>363</v>
      </c>
      <c r="G206" s="184"/>
      <c r="H206" s="184"/>
      <c r="I206" s="187"/>
      <c r="J206" s="188">
        <f>BK206</f>
        <v>0</v>
      </c>
      <c r="K206" s="184"/>
      <c r="L206" s="189"/>
      <c r="M206" s="190"/>
      <c r="N206" s="191"/>
      <c r="O206" s="191"/>
      <c r="P206" s="192">
        <f>P207</f>
        <v>0</v>
      </c>
      <c r="Q206" s="191"/>
      <c r="R206" s="192">
        <f>R207</f>
        <v>0</v>
      </c>
      <c r="S206" s="191"/>
      <c r="T206" s="193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4" t="s">
        <v>146</v>
      </c>
      <c r="AT206" s="195" t="s">
        <v>71</v>
      </c>
      <c r="AU206" s="195" t="s">
        <v>72</v>
      </c>
      <c r="AY206" s="194" t="s">
        <v>113</v>
      </c>
      <c r="BK206" s="196">
        <f>BK207</f>
        <v>0</v>
      </c>
    </row>
    <row r="207" s="2" customFormat="1" ht="16.5" customHeight="1">
      <c r="A207" s="40"/>
      <c r="B207" s="41"/>
      <c r="C207" s="199" t="s">
        <v>364</v>
      </c>
      <c r="D207" s="199" t="s">
        <v>115</v>
      </c>
      <c r="E207" s="200" t="s">
        <v>365</v>
      </c>
      <c r="F207" s="201" t="s">
        <v>363</v>
      </c>
      <c r="G207" s="202" t="s">
        <v>366</v>
      </c>
      <c r="H207" s="260"/>
      <c r="I207" s="204"/>
      <c r="J207" s="205">
        <f>ROUND(I207*H207,2)</f>
        <v>0</v>
      </c>
      <c r="K207" s="201" t="s">
        <v>19</v>
      </c>
      <c r="L207" s="46"/>
      <c r="M207" s="261" t="s">
        <v>19</v>
      </c>
      <c r="N207" s="262" t="s">
        <v>43</v>
      </c>
      <c r="O207" s="263"/>
      <c r="P207" s="264">
        <f>O207*H207</f>
        <v>0</v>
      </c>
      <c r="Q207" s="264">
        <v>0</v>
      </c>
      <c r="R207" s="264">
        <f>Q207*H207</f>
        <v>0</v>
      </c>
      <c r="S207" s="264">
        <v>0</v>
      </c>
      <c r="T207" s="26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0" t="s">
        <v>120</v>
      </c>
      <c r="AT207" s="210" t="s">
        <v>115</v>
      </c>
      <c r="AU207" s="210" t="s">
        <v>14</v>
      </c>
      <c r="AY207" s="19" t="s">
        <v>113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9" t="s">
        <v>14</v>
      </c>
      <c r="BK207" s="211">
        <f>ROUND(I207*H207,2)</f>
        <v>0</v>
      </c>
      <c r="BL207" s="19" t="s">
        <v>120</v>
      </c>
      <c r="BM207" s="210" t="s">
        <v>367</v>
      </c>
    </row>
    <row r="208" s="2" customFormat="1" ht="6.96" customHeight="1">
      <c r="A208" s="40"/>
      <c r="B208" s="61"/>
      <c r="C208" s="62"/>
      <c r="D208" s="62"/>
      <c r="E208" s="62"/>
      <c r="F208" s="62"/>
      <c r="G208" s="62"/>
      <c r="H208" s="62"/>
      <c r="I208" s="62"/>
      <c r="J208" s="62"/>
      <c r="K208" s="62"/>
      <c r="L208" s="46"/>
      <c r="M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</sheetData>
  <sheetProtection sheet="1" autoFilter="0" formatColumns="0" formatRows="0" objects="1" scenarios="1" spinCount="100000" saltValue="e6IqhTexQSjOvJCC00kbHLLEP/lhfk6zifCykBvDXZc1bR6pfz+DMiMoMw0YPUXLrQKZa0vZiPSk/3BcsqvaaA==" hashValue="6h1djrEBC5rHt+HhfShbJ57fsufTPdcztEx5ngrFTq2Mv9C0svqG21KvO6aUdJd8PgTFKRSnPnMwsY6hj7exDQ==" algorithmName="SHA-512" password="80EB"/>
  <autoFilter ref="C86:K207"/>
  <mergeCells count="6">
    <mergeCell ref="E7:H7"/>
    <mergeCell ref="E16:H16"/>
    <mergeCell ref="E25:H25"/>
    <mergeCell ref="E46:H46"/>
    <mergeCell ref="E79:H79"/>
    <mergeCell ref="L2:V2"/>
  </mergeCells>
  <hyperlinks>
    <hyperlink ref="F91" r:id="rId1" display="https://podminky.urs.cz/item/CS_URS_2025_01/113106121"/>
    <hyperlink ref="F95" r:id="rId2" display="https://podminky.urs.cz/item/CS_URS_2025_01/113106123"/>
    <hyperlink ref="F101" r:id="rId3" display="https://podminky.urs.cz/item/CS_URS_2025_01/132212331"/>
    <hyperlink ref="F104" r:id="rId4" display="https://podminky.urs.cz/item/CS_URS_2025_01/162751114"/>
    <hyperlink ref="F106" r:id="rId5" display="https://podminky.urs.cz/item/CS_URS_2025_01/171251201"/>
    <hyperlink ref="F108" r:id="rId6" display="https://podminky.urs.cz/item/CS_URS_2025_01/171201231"/>
    <hyperlink ref="F112" r:id="rId7" display="https://podminky.urs.cz/item/CS_URS_2025_01/212572111"/>
    <hyperlink ref="F115" r:id="rId8" display="https://podminky.urs.cz/item/CS_URS_2025_01/212755214"/>
    <hyperlink ref="F120" r:id="rId9" display="https://podminky.urs.cz/item/CS_URS_2025_01/279113143"/>
    <hyperlink ref="F124" r:id="rId10" display="https://podminky.urs.cz/item/CS_URS_2025_01/279361821"/>
    <hyperlink ref="F128" r:id="rId11" display="https://podminky.urs.cz/item/CS_URS_2025_01/564861011"/>
    <hyperlink ref="F134" r:id="rId12" display="https://podminky.urs.cz/item/CS_URS_2025_01/596211110"/>
    <hyperlink ref="F142" r:id="rId13" display="https://podminky.urs.cz/item/CS_URS_2025_01/637111112"/>
    <hyperlink ref="F144" r:id="rId14" display="https://podminky.urs.cz/item/CS_URS_2025_01/637211124"/>
    <hyperlink ref="F148" r:id="rId15" display="https://podminky.urs.cz/item/CS_URS_2025_01/961044111"/>
    <hyperlink ref="F152" r:id="rId16" display="https://podminky.urs.cz/item/CS_URS_2025_01/978013191"/>
    <hyperlink ref="F154" r:id="rId17" display="https://podminky.urs.cz/item/CS_URS_2025_01/979054451"/>
    <hyperlink ref="F160" r:id="rId18" display="https://podminky.urs.cz/item/CS_URS_2025_01/916331112"/>
    <hyperlink ref="F166" r:id="rId19" display="https://podminky.urs.cz/item/CS_URS_2025_01/997013211"/>
    <hyperlink ref="F168" r:id="rId20" display="https://podminky.urs.cz/item/CS_URS_2025_01/997013501"/>
    <hyperlink ref="F170" r:id="rId21" display="https://podminky.urs.cz/item/CS_URS_2025_01/997013509"/>
    <hyperlink ref="F173" r:id="rId22" display="https://podminky.urs.cz/item/CS_URS_2025_01/997013601"/>
    <hyperlink ref="F176" r:id="rId23" display="https://podminky.urs.cz/item/CS_URS_2025_01/998011008"/>
    <hyperlink ref="F180" r:id="rId24" display="https://podminky.urs.cz/item/CS_URS_2025_01/711161212"/>
    <hyperlink ref="F182" r:id="rId25" display="https://podminky.urs.cz/item/CS_URS_2025_01/711161384"/>
    <hyperlink ref="F184" r:id="rId26" display="https://podminky.urs.cz/item/CS_URS_2025_01/711491271"/>
    <hyperlink ref="F188" r:id="rId27" display="https://podminky.urs.cz/item/CS_URS_2025_01/998711111"/>
    <hyperlink ref="F191" r:id="rId28" display="https://podminky.urs.cz/item/CS_URS_2025_01/713131141"/>
    <hyperlink ref="F195" r:id="rId29" display="https://podminky.urs.cz/item/CS_URS_2025_01/998713111"/>
    <hyperlink ref="F198" r:id="rId30" display="https://podminky.urs.cz/item/CS_URS_2025_01/721242804"/>
    <hyperlink ref="F200" r:id="rId31" display="https://podminky.urs.cz/item/CS_URS_2025_01/721242106"/>
    <hyperlink ref="F203" r:id="rId32" display="https://podminky.urs.cz/item/CS_URS_2025_01/99872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368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369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370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371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372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373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374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375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376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377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378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76</v>
      </c>
      <c r="F18" s="277" t="s">
        <v>379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380</v>
      </c>
      <c r="F19" s="277" t="s">
        <v>381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382</v>
      </c>
      <c r="F20" s="277" t="s">
        <v>383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384</v>
      </c>
      <c r="F21" s="277" t="s">
        <v>385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386</v>
      </c>
      <c r="F22" s="277" t="s">
        <v>387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388</v>
      </c>
      <c r="F23" s="277" t="s">
        <v>389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390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391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392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393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394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395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396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397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398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99</v>
      </c>
      <c r="F36" s="277"/>
      <c r="G36" s="277" t="s">
        <v>399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400</v>
      </c>
      <c r="F37" s="277"/>
      <c r="G37" s="277" t="s">
        <v>401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53</v>
      </c>
      <c r="F38" s="277"/>
      <c r="G38" s="277" t="s">
        <v>402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54</v>
      </c>
      <c r="F39" s="277"/>
      <c r="G39" s="277" t="s">
        <v>403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100</v>
      </c>
      <c r="F40" s="277"/>
      <c r="G40" s="277" t="s">
        <v>404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101</v>
      </c>
      <c r="F41" s="277"/>
      <c r="G41" s="277" t="s">
        <v>405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406</v>
      </c>
      <c r="F42" s="277"/>
      <c r="G42" s="277" t="s">
        <v>407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408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409</v>
      </c>
      <c r="F44" s="277"/>
      <c r="G44" s="277" t="s">
        <v>410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103</v>
      </c>
      <c r="F45" s="277"/>
      <c r="G45" s="277" t="s">
        <v>411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412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413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414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415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416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417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418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419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420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421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422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423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424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425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426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427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428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429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430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431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432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433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434</v>
      </c>
      <c r="D76" s="295"/>
      <c r="E76" s="295"/>
      <c r="F76" s="295" t="s">
        <v>435</v>
      </c>
      <c r="G76" s="296"/>
      <c r="H76" s="295" t="s">
        <v>54</v>
      </c>
      <c r="I76" s="295" t="s">
        <v>57</v>
      </c>
      <c r="J76" s="295" t="s">
        <v>436</v>
      </c>
      <c r="K76" s="294"/>
    </row>
    <row r="77" s="1" customFormat="1" ht="17.25" customHeight="1">
      <c r="B77" s="292"/>
      <c r="C77" s="297" t="s">
        <v>437</v>
      </c>
      <c r="D77" s="297"/>
      <c r="E77" s="297"/>
      <c r="F77" s="298" t="s">
        <v>438</v>
      </c>
      <c r="G77" s="299"/>
      <c r="H77" s="297"/>
      <c r="I77" s="297"/>
      <c r="J77" s="297" t="s">
        <v>439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53</v>
      </c>
      <c r="D79" s="302"/>
      <c r="E79" s="302"/>
      <c r="F79" s="303" t="s">
        <v>440</v>
      </c>
      <c r="G79" s="304"/>
      <c r="H79" s="280" t="s">
        <v>441</v>
      </c>
      <c r="I79" s="280" t="s">
        <v>442</v>
      </c>
      <c r="J79" s="280">
        <v>20</v>
      </c>
      <c r="K79" s="294"/>
    </row>
    <row r="80" s="1" customFormat="1" ht="15" customHeight="1">
      <c r="B80" s="292"/>
      <c r="C80" s="280" t="s">
        <v>443</v>
      </c>
      <c r="D80" s="280"/>
      <c r="E80" s="280"/>
      <c r="F80" s="303" t="s">
        <v>440</v>
      </c>
      <c r="G80" s="304"/>
      <c r="H80" s="280" t="s">
        <v>444</v>
      </c>
      <c r="I80" s="280" t="s">
        <v>442</v>
      </c>
      <c r="J80" s="280">
        <v>120</v>
      </c>
      <c r="K80" s="294"/>
    </row>
    <row r="81" s="1" customFormat="1" ht="15" customHeight="1">
      <c r="B81" s="305"/>
      <c r="C81" s="280" t="s">
        <v>445</v>
      </c>
      <c r="D81" s="280"/>
      <c r="E81" s="280"/>
      <c r="F81" s="303" t="s">
        <v>446</v>
      </c>
      <c r="G81" s="304"/>
      <c r="H81" s="280" t="s">
        <v>447</v>
      </c>
      <c r="I81" s="280" t="s">
        <v>442</v>
      </c>
      <c r="J81" s="280">
        <v>50</v>
      </c>
      <c r="K81" s="294"/>
    </row>
    <row r="82" s="1" customFormat="1" ht="15" customHeight="1">
      <c r="B82" s="305"/>
      <c r="C82" s="280" t="s">
        <v>448</v>
      </c>
      <c r="D82" s="280"/>
      <c r="E82" s="280"/>
      <c r="F82" s="303" t="s">
        <v>440</v>
      </c>
      <c r="G82" s="304"/>
      <c r="H82" s="280" t="s">
        <v>449</v>
      </c>
      <c r="I82" s="280" t="s">
        <v>450</v>
      </c>
      <c r="J82" s="280"/>
      <c r="K82" s="294"/>
    </row>
    <row r="83" s="1" customFormat="1" ht="15" customHeight="1">
      <c r="B83" s="305"/>
      <c r="C83" s="306" t="s">
        <v>451</v>
      </c>
      <c r="D83" s="306"/>
      <c r="E83" s="306"/>
      <c r="F83" s="307" t="s">
        <v>446</v>
      </c>
      <c r="G83" s="306"/>
      <c r="H83" s="306" t="s">
        <v>452</v>
      </c>
      <c r="I83" s="306" t="s">
        <v>442</v>
      </c>
      <c r="J83" s="306">
        <v>15</v>
      </c>
      <c r="K83" s="294"/>
    </row>
    <row r="84" s="1" customFormat="1" ht="15" customHeight="1">
      <c r="B84" s="305"/>
      <c r="C84" s="306" t="s">
        <v>453</v>
      </c>
      <c r="D84" s="306"/>
      <c r="E84" s="306"/>
      <c r="F84" s="307" t="s">
        <v>446</v>
      </c>
      <c r="G84" s="306"/>
      <c r="H84" s="306" t="s">
        <v>454</v>
      </c>
      <c r="I84" s="306" t="s">
        <v>442</v>
      </c>
      <c r="J84" s="306">
        <v>15</v>
      </c>
      <c r="K84" s="294"/>
    </row>
    <row r="85" s="1" customFormat="1" ht="15" customHeight="1">
      <c r="B85" s="305"/>
      <c r="C85" s="306" t="s">
        <v>455</v>
      </c>
      <c r="D85" s="306"/>
      <c r="E85" s="306"/>
      <c r="F85" s="307" t="s">
        <v>446</v>
      </c>
      <c r="G85" s="306"/>
      <c r="H85" s="306" t="s">
        <v>456</v>
      </c>
      <c r="I85" s="306" t="s">
        <v>442</v>
      </c>
      <c r="J85" s="306">
        <v>20</v>
      </c>
      <c r="K85" s="294"/>
    </row>
    <row r="86" s="1" customFormat="1" ht="15" customHeight="1">
      <c r="B86" s="305"/>
      <c r="C86" s="306" t="s">
        <v>457</v>
      </c>
      <c r="D86" s="306"/>
      <c r="E86" s="306"/>
      <c r="F86" s="307" t="s">
        <v>446</v>
      </c>
      <c r="G86" s="306"/>
      <c r="H86" s="306" t="s">
        <v>458</v>
      </c>
      <c r="I86" s="306" t="s">
        <v>442</v>
      </c>
      <c r="J86" s="306">
        <v>20</v>
      </c>
      <c r="K86" s="294"/>
    </row>
    <row r="87" s="1" customFormat="1" ht="15" customHeight="1">
      <c r="B87" s="305"/>
      <c r="C87" s="280" t="s">
        <v>459</v>
      </c>
      <c r="D87" s="280"/>
      <c r="E87" s="280"/>
      <c r="F87" s="303" t="s">
        <v>446</v>
      </c>
      <c r="G87" s="304"/>
      <c r="H87" s="280" t="s">
        <v>460</v>
      </c>
      <c r="I87" s="280" t="s">
        <v>442</v>
      </c>
      <c r="J87" s="280">
        <v>50</v>
      </c>
      <c r="K87" s="294"/>
    </row>
    <row r="88" s="1" customFormat="1" ht="15" customHeight="1">
      <c r="B88" s="305"/>
      <c r="C88" s="280" t="s">
        <v>461</v>
      </c>
      <c r="D88" s="280"/>
      <c r="E88" s="280"/>
      <c r="F88" s="303" t="s">
        <v>446</v>
      </c>
      <c r="G88" s="304"/>
      <c r="H88" s="280" t="s">
        <v>462</v>
      </c>
      <c r="I88" s="280" t="s">
        <v>442</v>
      </c>
      <c r="J88" s="280">
        <v>20</v>
      </c>
      <c r="K88" s="294"/>
    </row>
    <row r="89" s="1" customFormat="1" ht="15" customHeight="1">
      <c r="B89" s="305"/>
      <c r="C89" s="280" t="s">
        <v>463</v>
      </c>
      <c r="D89" s="280"/>
      <c r="E89" s="280"/>
      <c r="F89" s="303" t="s">
        <v>446</v>
      </c>
      <c r="G89" s="304"/>
      <c r="H89" s="280" t="s">
        <v>464</v>
      </c>
      <c r="I89" s="280" t="s">
        <v>442</v>
      </c>
      <c r="J89" s="280">
        <v>20</v>
      </c>
      <c r="K89" s="294"/>
    </row>
    <row r="90" s="1" customFormat="1" ht="15" customHeight="1">
      <c r="B90" s="305"/>
      <c r="C90" s="280" t="s">
        <v>465</v>
      </c>
      <c r="D90" s="280"/>
      <c r="E90" s="280"/>
      <c r="F90" s="303" t="s">
        <v>446</v>
      </c>
      <c r="G90" s="304"/>
      <c r="H90" s="280" t="s">
        <v>466</v>
      </c>
      <c r="I90" s="280" t="s">
        <v>442</v>
      </c>
      <c r="J90" s="280">
        <v>50</v>
      </c>
      <c r="K90" s="294"/>
    </row>
    <row r="91" s="1" customFormat="1" ht="15" customHeight="1">
      <c r="B91" s="305"/>
      <c r="C91" s="280" t="s">
        <v>467</v>
      </c>
      <c r="D91" s="280"/>
      <c r="E91" s="280"/>
      <c r="F91" s="303" t="s">
        <v>446</v>
      </c>
      <c r="G91" s="304"/>
      <c r="H91" s="280" t="s">
        <v>467</v>
      </c>
      <c r="I91" s="280" t="s">
        <v>442</v>
      </c>
      <c r="J91" s="280">
        <v>50</v>
      </c>
      <c r="K91" s="294"/>
    </row>
    <row r="92" s="1" customFormat="1" ht="15" customHeight="1">
      <c r="B92" s="305"/>
      <c r="C92" s="280" t="s">
        <v>468</v>
      </c>
      <c r="D92" s="280"/>
      <c r="E92" s="280"/>
      <c r="F92" s="303" t="s">
        <v>446</v>
      </c>
      <c r="G92" s="304"/>
      <c r="H92" s="280" t="s">
        <v>469</v>
      </c>
      <c r="I92" s="280" t="s">
        <v>442</v>
      </c>
      <c r="J92" s="280">
        <v>255</v>
      </c>
      <c r="K92" s="294"/>
    </row>
    <row r="93" s="1" customFormat="1" ht="15" customHeight="1">
      <c r="B93" s="305"/>
      <c r="C93" s="280" t="s">
        <v>470</v>
      </c>
      <c r="D93" s="280"/>
      <c r="E93" s="280"/>
      <c r="F93" s="303" t="s">
        <v>440</v>
      </c>
      <c r="G93" s="304"/>
      <c r="H93" s="280" t="s">
        <v>471</v>
      </c>
      <c r="I93" s="280" t="s">
        <v>472</v>
      </c>
      <c r="J93" s="280"/>
      <c r="K93" s="294"/>
    </row>
    <row r="94" s="1" customFormat="1" ht="15" customHeight="1">
      <c r="B94" s="305"/>
      <c r="C94" s="280" t="s">
        <v>473</v>
      </c>
      <c r="D94" s="280"/>
      <c r="E94" s="280"/>
      <c r="F94" s="303" t="s">
        <v>440</v>
      </c>
      <c r="G94" s="304"/>
      <c r="H94" s="280" t="s">
        <v>474</v>
      </c>
      <c r="I94" s="280" t="s">
        <v>475</v>
      </c>
      <c r="J94" s="280"/>
      <c r="K94" s="294"/>
    </row>
    <row r="95" s="1" customFormat="1" ht="15" customHeight="1">
      <c r="B95" s="305"/>
      <c r="C95" s="280" t="s">
        <v>476</v>
      </c>
      <c r="D95" s="280"/>
      <c r="E95" s="280"/>
      <c r="F95" s="303" t="s">
        <v>440</v>
      </c>
      <c r="G95" s="304"/>
      <c r="H95" s="280" t="s">
        <v>476</v>
      </c>
      <c r="I95" s="280" t="s">
        <v>475</v>
      </c>
      <c r="J95" s="280"/>
      <c r="K95" s="294"/>
    </row>
    <row r="96" s="1" customFormat="1" ht="15" customHeight="1">
      <c r="B96" s="305"/>
      <c r="C96" s="280" t="s">
        <v>38</v>
      </c>
      <c r="D96" s="280"/>
      <c r="E96" s="280"/>
      <c r="F96" s="303" t="s">
        <v>440</v>
      </c>
      <c r="G96" s="304"/>
      <c r="H96" s="280" t="s">
        <v>477</v>
      </c>
      <c r="I96" s="280" t="s">
        <v>475</v>
      </c>
      <c r="J96" s="280"/>
      <c r="K96" s="294"/>
    </row>
    <row r="97" s="1" customFormat="1" ht="15" customHeight="1">
      <c r="B97" s="305"/>
      <c r="C97" s="280" t="s">
        <v>48</v>
      </c>
      <c r="D97" s="280"/>
      <c r="E97" s="280"/>
      <c r="F97" s="303" t="s">
        <v>440</v>
      </c>
      <c r="G97" s="304"/>
      <c r="H97" s="280" t="s">
        <v>478</v>
      </c>
      <c r="I97" s="280" t="s">
        <v>475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479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434</v>
      </c>
      <c r="D103" s="295"/>
      <c r="E103" s="295"/>
      <c r="F103" s="295" t="s">
        <v>435</v>
      </c>
      <c r="G103" s="296"/>
      <c r="H103" s="295" t="s">
        <v>54</v>
      </c>
      <c r="I103" s="295" t="s">
        <v>57</v>
      </c>
      <c r="J103" s="295" t="s">
        <v>436</v>
      </c>
      <c r="K103" s="294"/>
    </row>
    <row r="104" s="1" customFormat="1" ht="17.25" customHeight="1">
      <c r="B104" s="292"/>
      <c r="C104" s="297" t="s">
        <v>437</v>
      </c>
      <c r="D104" s="297"/>
      <c r="E104" s="297"/>
      <c r="F104" s="298" t="s">
        <v>438</v>
      </c>
      <c r="G104" s="299"/>
      <c r="H104" s="297"/>
      <c r="I104" s="297"/>
      <c r="J104" s="297" t="s">
        <v>439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53</v>
      </c>
      <c r="D106" s="302"/>
      <c r="E106" s="302"/>
      <c r="F106" s="303" t="s">
        <v>440</v>
      </c>
      <c r="G106" s="280"/>
      <c r="H106" s="280" t="s">
        <v>480</v>
      </c>
      <c r="I106" s="280" t="s">
        <v>442</v>
      </c>
      <c r="J106" s="280">
        <v>20</v>
      </c>
      <c r="K106" s="294"/>
    </row>
    <row r="107" s="1" customFormat="1" ht="15" customHeight="1">
      <c r="B107" s="292"/>
      <c r="C107" s="280" t="s">
        <v>443</v>
      </c>
      <c r="D107" s="280"/>
      <c r="E107" s="280"/>
      <c r="F107" s="303" t="s">
        <v>440</v>
      </c>
      <c r="G107" s="280"/>
      <c r="H107" s="280" t="s">
        <v>480</v>
      </c>
      <c r="I107" s="280" t="s">
        <v>442</v>
      </c>
      <c r="J107" s="280">
        <v>120</v>
      </c>
      <c r="K107" s="294"/>
    </row>
    <row r="108" s="1" customFormat="1" ht="15" customHeight="1">
      <c r="B108" s="305"/>
      <c r="C108" s="280" t="s">
        <v>445</v>
      </c>
      <c r="D108" s="280"/>
      <c r="E108" s="280"/>
      <c r="F108" s="303" t="s">
        <v>446</v>
      </c>
      <c r="G108" s="280"/>
      <c r="H108" s="280" t="s">
        <v>480</v>
      </c>
      <c r="I108" s="280" t="s">
        <v>442</v>
      </c>
      <c r="J108" s="280">
        <v>50</v>
      </c>
      <c r="K108" s="294"/>
    </row>
    <row r="109" s="1" customFormat="1" ht="15" customHeight="1">
      <c r="B109" s="305"/>
      <c r="C109" s="280" t="s">
        <v>448</v>
      </c>
      <c r="D109" s="280"/>
      <c r="E109" s="280"/>
      <c r="F109" s="303" t="s">
        <v>440</v>
      </c>
      <c r="G109" s="280"/>
      <c r="H109" s="280" t="s">
        <v>480</v>
      </c>
      <c r="I109" s="280" t="s">
        <v>450</v>
      </c>
      <c r="J109" s="280"/>
      <c r="K109" s="294"/>
    </row>
    <row r="110" s="1" customFormat="1" ht="15" customHeight="1">
      <c r="B110" s="305"/>
      <c r="C110" s="280" t="s">
        <v>459</v>
      </c>
      <c r="D110" s="280"/>
      <c r="E110" s="280"/>
      <c r="F110" s="303" t="s">
        <v>446</v>
      </c>
      <c r="G110" s="280"/>
      <c r="H110" s="280" t="s">
        <v>480</v>
      </c>
      <c r="I110" s="280" t="s">
        <v>442</v>
      </c>
      <c r="J110" s="280">
        <v>50</v>
      </c>
      <c r="K110" s="294"/>
    </row>
    <row r="111" s="1" customFormat="1" ht="15" customHeight="1">
      <c r="B111" s="305"/>
      <c r="C111" s="280" t="s">
        <v>467</v>
      </c>
      <c r="D111" s="280"/>
      <c r="E111" s="280"/>
      <c r="F111" s="303" t="s">
        <v>446</v>
      </c>
      <c r="G111" s="280"/>
      <c r="H111" s="280" t="s">
        <v>480</v>
      </c>
      <c r="I111" s="280" t="s">
        <v>442</v>
      </c>
      <c r="J111" s="280">
        <v>50</v>
      </c>
      <c r="K111" s="294"/>
    </row>
    <row r="112" s="1" customFormat="1" ht="15" customHeight="1">
      <c r="B112" s="305"/>
      <c r="C112" s="280" t="s">
        <v>465</v>
      </c>
      <c r="D112" s="280"/>
      <c r="E112" s="280"/>
      <c r="F112" s="303" t="s">
        <v>446</v>
      </c>
      <c r="G112" s="280"/>
      <c r="H112" s="280" t="s">
        <v>480</v>
      </c>
      <c r="I112" s="280" t="s">
        <v>442</v>
      </c>
      <c r="J112" s="280">
        <v>50</v>
      </c>
      <c r="K112" s="294"/>
    </row>
    <row r="113" s="1" customFormat="1" ht="15" customHeight="1">
      <c r="B113" s="305"/>
      <c r="C113" s="280" t="s">
        <v>53</v>
      </c>
      <c r="D113" s="280"/>
      <c r="E113" s="280"/>
      <c r="F113" s="303" t="s">
        <v>440</v>
      </c>
      <c r="G113" s="280"/>
      <c r="H113" s="280" t="s">
        <v>481</v>
      </c>
      <c r="I113" s="280" t="s">
        <v>442</v>
      </c>
      <c r="J113" s="280">
        <v>20</v>
      </c>
      <c r="K113" s="294"/>
    </row>
    <row r="114" s="1" customFormat="1" ht="15" customHeight="1">
      <c r="B114" s="305"/>
      <c r="C114" s="280" t="s">
        <v>482</v>
      </c>
      <c r="D114" s="280"/>
      <c r="E114" s="280"/>
      <c r="F114" s="303" t="s">
        <v>440</v>
      </c>
      <c r="G114" s="280"/>
      <c r="H114" s="280" t="s">
        <v>483</v>
      </c>
      <c r="I114" s="280" t="s">
        <v>442</v>
      </c>
      <c r="J114" s="280">
        <v>120</v>
      </c>
      <c r="K114" s="294"/>
    </row>
    <row r="115" s="1" customFormat="1" ht="15" customHeight="1">
      <c r="B115" s="305"/>
      <c r="C115" s="280" t="s">
        <v>38</v>
      </c>
      <c r="D115" s="280"/>
      <c r="E115" s="280"/>
      <c r="F115" s="303" t="s">
        <v>440</v>
      </c>
      <c r="G115" s="280"/>
      <c r="H115" s="280" t="s">
        <v>484</v>
      </c>
      <c r="I115" s="280" t="s">
        <v>475</v>
      </c>
      <c r="J115" s="280"/>
      <c r="K115" s="294"/>
    </row>
    <row r="116" s="1" customFormat="1" ht="15" customHeight="1">
      <c r="B116" s="305"/>
      <c r="C116" s="280" t="s">
        <v>48</v>
      </c>
      <c r="D116" s="280"/>
      <c r="E116" s="280"/>
      <c r="F116" s="303" t="s">
        <v>440</v>
      </c>
      <c r="G116" s="280"/>
      <c r="H116" s="280" t="s">
        <v>485</v>
      </c>
      <c r="I116" s="280" t="s">
        <v>475</v>
      </c>
      <c r="J116" s="280"/>
      <c r="K116" s="294"/>
    </row>
    <row r="117" s="1" customFormat="1" ht="15" customHeight="1">
      <c r="B117" s="305"/>
      <c r="C117" s="280" t="s">
        <v>57</v>
      </c>
      <c r="D117" s="280"/>
      <c r="E117" s="280"/>
      <c r="F117" s="303" t="s">
        <v>440</v>
      </c>
      <c r="G117" s="280"/>
      <c r="H117" s="280" t="s">
        <v>486</v>
      </c>
      <c r="I117" s="280" t="s">
        <v>487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488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434</v>
      </c>
      <c r="D123" s="295"/>
      <c r="E123" s="295"/>
      <c r="F123" s="295" t="s">
        <v>435</v>
      </c>
      <c r="G123" s="296"/>
      <c r="H123" s="295" t="s">
        <v>54</v>
      </c>
      <c r="I123" s="295" t="s">
        <v>57</v>
      </c>
      <c r="J123" s="295" t="s">
        <v>436</v>
      </c>
      <c r="K123" s="324"/>
    </row>
    <row r="124" s="1" customFormat="1" ht="17.25" customHeight="1">
      <c r="B124" s="323"/>
      <c r="C124" s="297" t="s">
        <v>437</v>
      </c>
      <c r="D124" s="297"/>
      <c r="E124" s="297"/>
      <c r="F124" s="298" t="s">
        <v>438</v>
      </c>
      <c r="G124" s="299"/>
      <c r="H124" s="297"/>
      <c r="I124" s="297"/>
      <c r="J124" s="297" t="s">
        <v>439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443</v>
      </c>
      <c r="D126" s="302"/>
      <c r="E126" s="302"/>
      <c r="F126" s="303" t="s">
        <v>440</v>
      </c>
      <c r="G126" s="280"/>
      <c r="H126" s="280" t="s">
        <v>480</v>
      </c>
      <c r="I126" s="280" t="s">
        <v>442</v>
      </c>
      <c r="J126" s="280">
        <v>120</v>
      </c>
      <c r="K126" s="328"/>
    </row>
    <row r="127" s="1" customFormat="1" ht="15" customHeight="1">
      <c r="B127" s="325"/>
      <c r="C127" s="280" t="s">
        <v>489</v>
      </c>
      <c r="D127" s="280"/>
      <c r="E127" s="280"/>
      <c r="F127" s="303" t="s">
        <v>440</v>
      </c>
      <c r="G127" s="280"/>
      <c r="H127" s="280" t="s">
        <v>490</v>
      </c>
      <c r="I127" s="280" t="s">
        <v>442</v>
      </c>
      <c r="J127" s="280" t="s">
        <v>491</v>
      </c>
      <c r="K127" s="328"/>
    </row>
    <row r="128" s="1" customFormat="1" ht="15" customHeight="1">
      <c r="B128" s="325"/>
      <c r="C128" s="280" t="s">
        <v>388</v>
      </c>
      <c r="D128" s="280"/>
      <c r="E128" s="280"/>
      <c r="F128" s="303" t="s">
        <v>440</v>
      </c>
      <c r="G128" s="280"/>
      <c r="H128" s="280" t="s">
        <v>492</v>
      </c>
      <c r="I128" s="280" t="s">
        <v>442</v>
      </c>
      <c r="J128" s="280" t="s">
        <v>491</v>
      </c>
      <c r="K128" s="328"/>
    </row>
    <row r="129" s="1" customFormat="1" ht="15" customHeight="1">
      <c r="B129" s="325"/>
      <c r="C129" s="280" t="s">
        <v>451</v>
      </c>
      <c r="D129" s="280"/>
      <c r="E129" s="280"/>
      <c r="F129" s="303" t="s">
        <v>446</v>
      </c>
      <c r="G129" s="280"/>
      <c r="H129" s="280" t="s">
        <v>452</v>
      </c>
      <c r="I129" s="280" t="s">
        <v>442</v>
      </c>
      <c r="J129" s="280">
        <v>15</v>
      </c>
      <c r="K129" s="328"/>
    </row>
    <row r="130" s="1" customFormat="1" ht="15" customHeight="1">
      <c r="B130" s="325"/>
      <c r="C130" s="306" t="s">
        <v>453</v>
      </c>
      <c r="D130" s="306"/>
      <c r="E130" s="306"/>
      <c r="F130" s="307" t="s">
        <v>446</v>
      </c>
      <c r="G130" s="306"/>
      <c r="H130" s="306" t="s">
        <v>454</v>
      </c>
      <c r="I130" s="306" t="s">
        <v>442</v>
      </c>
      <c r="J130" s="306">
        <v>15</v>
      </c>
      <c r="K130" s="328"/>
    </row>
    <row r="131" s="1" customFormat="1" ht="15" customHeight="1">
      <c r="B131" s="325"/>
      <c r="C131" s="306" t="s">
        <v>455</v>
      </c>
      <c r="D131" s="306"/>
      <c r="E131" s="306"/>
      <c r="F131" s="307" t="s">
        <v>446</v>
      </c>
      <c r="G131" s="306"/>
      <c r="H131" s="306" t="s">
        <v>456</v>
      </c>
      <c r="I131" s="306" t="s">
        <v>442</v>
      </c>
      <c r="J131" s="306">
        <v>20</v>
      </c>
      <c r="K131" s="328"/>
    </row>
    <row r="132" s="1" customFormat="1" ht="15" customHeight="1">
      <c r="B132" s="325"/>
      <c r="C132" s="306" t="s">
        <v>457</v>
      </c>
      <c r="D132" s="306"/>
      <c r="E132" s="306"/>
      <c r="F132" s="307" t="s">
        <v>446</v>
      </c>
      <c r="G132" s="306"/>
      <c r="H132" s="306" t="s">
        <v>458</v>
      </c>
      <c r="I132" s="306" t="s">
        <v>442</v>
      </c>
      <c r="J132" s="306">
        <v>20</v>
      </c>
      <c r="K132" s="328"/>
    </row>
    <row r="133" s="1" customFormat="1" ht="15" customHeight="1">
      <c r="B133" s="325"/>
      <c r="C133" s="280" t="s">
        <v>445</v>
      </c>
      <c r="D133" s="280"/>
      <c r="E133" s="280"/>
      <c r="F133" s="303" t="s">
        <v>446</v>
      </c>
      <c r="G133" s="280"/>
      <c r="H133" s="280" t="s">
        <v>480</v>
      </c>
      <c r="I133" s="280" t="s">
        <v>442</v>
      </c>
      <c r="J133" s="280">
        <v>50</v>
      </c>
      <c r="K133" s="328"/>
    </row>
    <row r="134" s="1" customFormat="1" ht="15" customHeight="1">
      <c r="B134" s="325"/>
      <c r="C134" s="280" t="s">
        <v>459</v>
      </c>
      <c r="D134" s="280"/>
      <c r="E134" s="280"/>
      <c r="F134" s="303" t="s">
        <v>446</v>
      </c>
      <c r="G134" s="280"/>
      <c r="H134" s="280" t="s">
        <v>480</v>
      </c>
      <c r="I134" s="280" t="s">
        <v>442</v>
      </c>
      <c r="J134" s="280">
        <v>50</v>
      </c>
      <c r="K134" s="328"/>
    </row>
    <row r="135" s="1" customFormat="1" ht="15" customHeight="1">
      <c r="B135" s="325"/>
      <c r="C135" s="280" t="s">
        <v>465</v>
      </c>
      <c r="D135" s="280"/>
      <c r="E135" s="280"/>
      <c r="F135" s="303" t="s">
        <v>446</v>
      </c>
      <c r="G135" s="280"/>
      <c r="H135" s="280" t="s">
        <v>480</v>
      </c>
      <c r="I135" s="280" t="s">
        <v>442</v>
      </c>
      <c r="J135" s="280">
        <v>50</v>
      </c>
      <c r="K135" s="328"/>
    </row>
    <row r="136" s="1" customFormat="1" ht="15" customHeight="1">
      <c r="B136" s="325"/>
      <c r="C136" s="280" t="s">
        <v>467</v>
      </c>
      <c r="D136" s="280"/>
      <c r="E136" s="280"/>
      <c r="F136" s="303" t="s">
        <v>446</v>
      </c>
      <c r="G136" s="280"/>
      <c r="H136" s="280" t="s">
        <v>480</v>
      </c>
      <c r="I136" s="280" t="s">
        <v>442</v>
      </c>
      <c r="J136" s="280">
        <v>50</v>
      </c>
      <c r="K136" s="328"/>
    </row>
    <row r="137" s="1" customFormat="1" ht="15" customHeight="1">
      <c r="B137" s="325"/>
      <c r="C137" s="280" t="s">
        <v>468</v>
      </c>
      <c r="D137" s="280"/>
      <c r="E137" s="280"/>
      <c r="F137" s="303" t="s">
        <v>446</v>
      </c>
      <c r="G137" s="280"/>
      <c r="H137" s="280" t="s">
        <v>493</v>
      </c>
      <c r="I137" s="280" t="s">
        <v>442</v>
      </c>
      <c r="J137" s="280">
        <v>255</v>
      </c>
      <c r="K137" s="328"/>
    </row>
    <row r="138" s="1" customFormat="1" ht="15" customHeight="1">
      <c r="B138" s="325"/>
      <c r="C138" s="280" t="s">
        <v>470</v>
      </c>
      <c r="D138" s="280"/>
      <c r="E138" s="280"/>
      <c r="F138" s="303" t="s">
        <v>440</v>
      </c>
      <c r="G138" s="280"/>
      <c r="H138" s="280" t="s">
        <v>494</v>
      </c>
      <c r="I138" s="280" t="s">
        <v>472</v>
      </c>
      <c r="J138" s="280"/>
      <c r="K138" s="328"/>
    </row>
    <row r="139" s="1" customFormat="1" ht="15" customHeight="1">
      <c r="B139" s="325"/>
      <c r="C139" s="280" t="s">
        <v>473</v>
      </c>
      <c r="D139" s="280"/>
      <c r="E139" s="280"/>
      <c r="F139" s="303" t="s">
        <v>440</v>
      </c>
      <c r="G139" s="280"/>
      <c r="H139" s="280" t="s">
        <v>495</v>
      </c>
      <c r="I139" s="280" t="s">
        <v>475</v>
      </c>
      <c r="J139" s="280"/>
      <c r="K139" s="328"/>
    </row>
    <row r="140" s="1" customFormat="1" ht="15" customHeight="1">
      <c r="B140" s="325"/>
      <c r="C140" s="280" t="s">
        <v>476</v>
      </c>
      <c r="D140" s="280"/>
      <c r="E140" s="280"/>
      <c r="F140" s="303" t="s">
        <v>440</v>
      </c>
      <c r="G140" s="280"/>
      <c r="H140" s="280" t="s">
        <v>476</v>
      </c>
      <c r="I140" s="280" t="s">
        <v>475</v>
      </c>
      <c r="J140" s="280"/>
      <c r="K140" s="328"/>
    </row>
    <row r="141" s="1" customFormat="1" ht="15" customHeight="1">
      <c r="B141" s="325"/>
      <c r="C141" s="280" t="s">
        <v>38</v>
      </c>
      <c r="D141" s="280"/>
      <c r="E141" s="280"/>
      <c r="F141" s="303" t="s">
        <v>440</v>
      </c>
      <c r="G141" s="280"/>
      <c r="H141" s="280" t="s">
        <v>496</v>
      </c>
      <c r="I141" s="280" t="s">
        <v>475</v>
      </c>
      <c r="J141" s="280"/>
      <c r="K141" s="328"/>
    </row>
    <row r="142" s="1" customFormat="1" ht="15" customHeight="1">
      <c r="B142" s="325"/>
      <c r="C142" s="280" t="s">
        <v>497</v>
      </c>
      <c r="D142" s="280"/>
      <c r="E142" s="280"/>
      <c r="F142" s="303" t="s">
        <v>440</v>
      </c>
      <c r="G142" s="280"/>
      <c r="H142" s="280" t="s">
        <v>498</v>
      </c>
      <c r="I142" s="280" t="s">
        <v>475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499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434</v>
      </c>
      <c r="D148" s="295"/>
      <c r="E148" s="295"/>
      <c r="F148" s="295" t="s">
        <v>435</v>
      </c>
      <c r="G148" s="296"/>
      <c r="H148" s="295" t="s">
        <v>54</v>
      </c>
      <c r="I148" s="295" t="s">
        <v>57</v>
      </c>
      <c r="J148" s="295" t="s">
        <v>436</v>
      </c>
      <c r="K148" s="294"/>
    </row>
    <row r="149" s="1" customFormat="1" ht="17.25" customHeight="1">
      <c r="B149" s="292"/>
      <c r="C149" s="297" t="s">
        <v>437</v>
      </c>
      <c r="D149" s="297"/>
      <c r="E149" s="297"/>
      <c r="F149" s="298" t="s">
        <v>438</v>
      </c>
      <c r="G149" s="299"/>
      <c r="H149" s="297"/>
      <c r="I149" s="297"/>
      <c r="J149" s="297" t="s">
        <v>439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443</v>
      </c>
      <c r="D151" s="280"/>
      <c r="E151" s="280"/>
      <c r="F151" s="333" t="s">
        <v>440</v>
      </c>
      <c r="G151" s="280"/>
      <c r="H151" s="332" t="s">
        <v>480</v>
      </c>
      <c r="I151" s="332" t="s">
        <v>442</v>
      </c>
      <c r="J151" s="332">
        <v>120</v>
      </c>
      <c r="K151" s="328"/>
    </row>
    <row r="152" s="1" customFormat="1" ht="15" customHeight="1">
      <c r="B152" s="305"/>
      <c r="C152" s="332" t="s">
        <v>489</v>
      </c>
      <c r="D152" s="280"/>
      <c r="E152" s="280"/>
      <c r="F152" s="333" t="s">
        <v>440</v>
      </c>
      <c r="G152" s="280"/>
      <c r="H152" s="332" t="s">
        <v>500</v>
      </c>
      <c r="I152" s="332" t="s">
        <v>442</v>
      </c>
      <c r="J152" s="332" t="s">
        <v>491</v>
      </c>
      <c r="K152" s="328"/>
    </row>
    <row r="153" s="1" customFormat="1" ht="15" customHeight="1">
      <c r="B153" s="305"/>
      <c r="C153" s="332" t="s">
        <v>388</v>
      </c>
      <c r="D153" s="280"/>
      <c r="E153" s="280"/>
      <c r="F153" s="333" t="s">
        <v>440</v>
      </c>
      <c r="G153" s="280"/>
      <c r="H153" s="332" t="s">
        <v>501</v>
      </c>
      <c r="I153" s="332" t="s">
        <v>442</v>
      </c>
      <c r="J153" s="332" t="s">
        <v>491</v>
      </c>
      <c r="K153" s="328"/>
    </row>
    <row r="154" s="1" customFormat="1" ht="15" customHeight="1">
      <c r="B154" s="305"/>
      <c r="C154" s="332" t="s">
        <v>445</v>
      </c>
      <c r="D154" s="280"/>
      <c r="E154" s="280"/>
      <c r="F154" s="333" t="s">
        <v>446</v>
      </c>
      <c r="G154" s="280"/>
      <c r="H154" s="332" t="s">
        <v>480</v>
      </c>
      <c r="I154" s="332" t="s">
        <v>442</v>
      </c>
      <c r="J154" s="332">
        <v>50</v>
      </c>
      <c r="K154" s="328"/>
    </row>
    <row r="155" s="1" customFormat="1" ht="15" customHeight="1">
      <c r="B155" s="305"/>
      <c r="C155" s="332" t="s">
        <v>448</v>
      </c>
      <c r="D155" s="280"/>
      <c r="E155" s="280"/>
      <c r="F155" s="333" t="s">
        <v>440</v>
      </c>
      <c r="G155" s="280"/>
      <c r="H155" s="332" t="s">
        <v>480</v>
      </c>
      <c r="I155" s="332" t="s">
        <v>450</v>
      </c>
      <c r="J155" s="332"/>
      <c r="K155" s="328"/>
    </row>
    <row r="156" s="1" customFormat="1" ht="15" customHeight="1">
      <c r="B156" s="305"/>
      <c r="C156" s="332" t="s">
        <v>459</v>
      </c>
      <c r="D156" s="280"/>
      <c r="E156" s="280"/>
      <c r="F156" s="333" t="s">
        <v>446</v>
      </c>
      <c r="G156" s="280"/>
      <c r="H156" s="332" t="s">
        <v>480</v>
      </c>
      <c r="I156" s="332" t="s">
        <v>442</v>
      </c>
      <c r="J156" s="332">
        <v>50</v>
      </c>
      <c r="K156" s="328"/>
    </row>
    <row r="157" s="1" customFormat="1" ht="15" customHeight="1">
      <c r="B157" s="305"/>
      <c r="C157" s="332" t="s">
        <v>467</v>
      </c>
      <c r="D157" s="280"/>
      <c r="E157" s="280"/>
      <c r="F157" s="333" t="s">
        <v>446</v>
      </c>
      <c r="G157" s="280"/>
      <c r="H157" s="332" t="s">
        <v>480</v>
      </c>
      <c r="I157" s="332" t="s">
        <v>442</v>
      </c>
      <c r="J157" s="332">
        <v>50</v>
      </c>
      <c r="K157" s="328"/>
    </row>
    <row r="158" s="1" customFormat="1" ht="15" customHeight="1">
      <c r="B158" s="305"/>
      <c r="C158" s="332" t="s">
        <v>465</v>
      </c>
      <c r="D158" s="280"/>
      <c r="E158" s="280"/>
      <c r="F158" s="333" t="s">
        <v>446</v>
      </c>
      <c r="G158" s="280"/>
      <c r="H158" s="332" t="s">
        <v>480</v>
      </c>
      <c r="I158" s="332" t="s">
        <v>442</v>
      </c>
      <c r="J158" s="332">
        <v>50</v>
      </c>
      <c r="K158" s="328"/>
    </row>
    <row r="159" s="1" customFormat="1" ht="15" customHeight="1">
      <c r="B159" s="305"/>
      <c r="C159" s="332" t="s">
        <v>81</v>
      </c>
      <c r="D159" s="280"/>
      <c r="E159" s="280"/>
      <c r="F159" s="333" t="s">
        <v>440</v>
      </c>
      <c r="G159" s="280"/>
      <c r="H159" s="332" t="s">
        <v>502</v>
      </c>
      <c r="I159" s="332" t="s">
        <v>442</v>
      </c>
      <c r="J159" s="332" t="s">
        <v>503</v>
      </c>
      <c r="K159" s="328"/>
    </row>
    <row r="160" s="1" customFormat="1" ht="15" customHeight="1">
      <c r="B160" s="305"/>
      <c r="C160" s="332" t="s">
        <v>504</v>
      </c>
      <c r="D160" s="280"/>
      <c r="E160" s="280"/>
      <c r="F160" s="333" t="s">
        <v>440</v>
      </c>
      <c r="G160" s="280"/>
      <c r="H160" s="332" t="s">
        <v>505</v>
      </c>
      <c r="I160" s="332" t="s">
        <v>475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506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434</v>
      </c>
      <c r="D166" s="295"/>
      <c r="E166" s="295"/>
      <c r="F166" s="295" t="s">
        <v>435</v>
      </c>
      <c r="G166" s="337"/>
      <c r="H166" s="338" t="s">
        <v>54</v>
      </c>
      <c r="I166" s="338" t="s">
        <v>57</v>
      </c>
      <c r="J166" s="295" t="s">
        <v>436</v>
      </c>
      <c r="K166" s="272"/>
    </row>
    <row r="167" s="1" customFormat="1" ht="17.25" customHeight="1">
      <c r="B167" s="273"/>
      <c r="C167" s="297" t="s">
        <v>437</v>
      </c>
      <c r="D167" s="297"/>
      <c r="E167" s="297"/>
      <c r="F167" s="298" t="s">
        <v>438</v>
      </c>
      <c r="G167" s="339"/>
      <c r="H167" s="340"/>
      <c r="I167" s="340"/>
      <c r="J167" s="297" t="s">
        <v>439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443</v>
      </c>
      <c r="D169" s="280"/>
      <c r="E169" s="280"/>
      <c r="F169" s="303" t="s">
        <v>440</v>
      </c>
      <c r="G169" s="280"/>
      <c r="H169" s="280" t="s">
        <v>480</v>
      </c>
      <c r="I169" s="280" t="s">
        <v>442</v>
      </c>
      <c r="J169" s="280">
        <v>120</v>
      </c>
      <c r="K169" s="328"/>
    </row>
    <row r="170" s="1" customFormat="1" ht="15" customHeight="1">
      <c r="B170" s="305"/>
      <c r="C170" s="280" t="s">
        <v>489</v>
      </c>
      <c r="D170" s="280"/>
      <c r="E170" s="280"/>
      <c r="F170" s="303" t="s">
        <v>440</v>
      </c>
      <c r="G170" s="280"/>
      <c r="H170" s="280" t="s">
        <v>490</v>
      </c>
      <c r="I170" s="280" t="s">
        <v>442</v>
      </c>
      <c r="J170" s="280" t="s">
        <v>491</v>
      </c>
      <c r="K170" s="328"/>
    </row>
    <row r="171" s="1" customFormat="1" ht="15" customHeight="1">
      <c r="B171" s="305"/>
      <c r="C171" s="280" t="s">
        <v>388</v>
      </c>
      <c r="D171" s="280"/>
      <c r="E171" s="280"/>
      <c r="F171" s="303" t="s">
        <v>440</v>
      </c>
      <c r="G171" s="280"/>
      <c r="H171" s="280" t="s">
        <v>507</v>
      </c>
      <c r="I171" s="280" t="s">
        <v>442</v>
      </c>
      <c r="J171" s="280" t="s">
        <v>491</v>
      </c>
      <c r="K171" s="328"/>
    </row>
    <row r="172" s="1" customFormat="1" ht="15" customHeight="1">
      <c r="B172" s="305"/>
      <c r="C172" s="280" t="s">
        <v>445</v>
      </c>
      <c r="D172" s="280"/>
      <c r="E172" s="280"/>
      <c r="F172" s="303" t="s">
        <v>446</v>
      </c>
      <c r="G172" s="280"/>
      <c r="H172" s="280" t="s">
        <v>507</v>
      </c>
      <c r="I172" s="280" t="s">
        <v>442</v>
      </c>
      <c r="J172" s="280">
        <v>50</v>
      </c>
      <c r="K172" s="328"/>
    </row>
    <row r="173" s="1" customFormat="1" ht="15" customHeight="1">
      <c r="B173" s="305"/>
      <c r="C173" s="280" t="s">
        <v>448</v>
      </c>
      <c r="D173" s="280"/>
      <c r="E173" s="280"/>
      <c r="F173" s="303" t="s">
        <v>440</v>
      </c>
      <c r="G173" s="280"/>
      <c r="H173" s="280" t="s">
        <v>507</v>
      </c>
      <c r="I173" s="280" t="s">
        <v>450</v>
      </c>
      <c r="J173" s="280"/>
      <c r="K173" s="328"/>
    </row>
    <row r="174" s="1" customFormat="1" ht="15" customHeight="1">
      <c r="B174" s="305"/>
      <c r="C174" s="280" t="s">
        <v>459</v>
      </c>
      <c r="D174" s="280"/>
      <c r="E174" s="280"/>
      <c r="F174" s="303" t="s">
        <v>446</v>
      </c>
      <c r="G174" s="280"/>
      <c r="H174" s="280" t="s">
        <v>507</v>
      </c>
      <c r="I174" s="280" t="s">
        <v>442</v>
      </c>
      <c r="J174" s="280">
        <v>50</v>
      </c>
      <c r="K174" s="328"/>
    </row>
    <row r="175" s="1" customFormat="1" ht="15" customHeight="1">
      <c r="B175" s="305"/>
      <c r="C175" s="280" t="s">
        <v>467</v>
      </c>
      <c r="D175" s="280"/>
      <c r="E175" s="280"/>
      <c r="F175" s="303" t="s">
        <v>446</v>
      </c>
      <c r="G175" s="280"/>
      <c r="H175" s="280" t="s">
        <v>507</v>
      </c>
      <c r="I175" s="280" t="s">
        <v>442</v>
      </c>
      <c r="J175" s="280">
        <v>50</v>
      </c>
      <c r="K175" s="328"/>
    </row>
    <row r="176" s="1" customFormat="1" ht="15" customHeight="1">
      <c r="B176" s="305"/>
      <c r="C176" s="280" t="s">
        <v>465</v>
      </c>
      <c r="D176" s="280"/>
      <c r="E176" s="280"/>
      <c r="F176" s="303" t="s">
        <v>446</v>
      </c>
      <c r="G176" s="280"/>
      <c r="H176" s="280" t="s">
        <v>507</v>
      </c>
      <c r="I176" s="280" t="s">
        <v>442</v>
      </c>
      <c r="J176" s="280">
        <v>50</v>
      </c>
      <c r="K176" s="328"/>
    </row>
    <row r="177" s="1" customFormat="1" ht="15" customHeight="1">
      <c r="B177" s="305"/>
      <c r="C177" s="280" t="s">
        <v>99</v>
      </c>
      <c r="D177" s="280"/>
      <c r="E177" s="280"/>
      <c r="F177" s="303" t="s">
        <v>440</v>
      </c>
      <c r="G177" s="280"/>
      <c r="H177" s="280" t="s">
        <v>508</v>
      </c>
      <c r="I177" s="280" t="s">
        <v>509</v>
      </c>
      <c r="J177" s="280"/>
      <c r="K177" s="328"/>
    </row>
    <row r="178" s="1" customFormat="1" ht="15" customHeight="1">
      <c r="B178" s="305"/>
      <c r="C178" s="280" t="s">
        <v>57</v>
      </c>
      <c r="D178" s="280"/>
      <c r="E178" s="280"/>
      <c r="F178" s="303" t="s">
        <v>440</v>
      </c>
      <c r="G178" s="280"/>
      <c r="H178" s="280" t="s">
        <v>510</v>
      </c>
      <c r="I178" s="280" t="s">
        <v>511</v>
      </c>
      <c r="J178" s="280">
        <v>1</v>
      </c>
      <c r="K178" s="328"/>
    </row>
    <row r="179" s="1" customFormat="1" ht="15" customHeight="1">
      <c r="B179" s="305"/>
      <c r="C179" s="280" t="s">
        <v>53</v>
      </c>
      <c r="D179" s="280"/>
      <c r="E179" s="280"/>
      <c r="F179" s="303" t="s">
        <v>440</v>
      </c>
      <c r="G179" s="280"/>
      <c r="H179" s="280" t="s">
        <v>512</v>
      </c>
      <c r="I179" s="280" t="s">
        <v>442</v>
      </c>
      <c r="J179" s="280">
        <v>20</v>
      </c>
      <c r="K179" s="328"/>
    </row>
    <row r="180" s="1" customFormat="1" ht="15" customHeight="1">
      <c r="B180" s="305"/>
      <c r="C180" s="280" t="s">
        <v>54</v>
      </c>
      <c r="D180" s="280"/>
      <c r="E180" s="280"/>
      <c r="F180" s="303" t="s">
        <v>440</v>
      </c>
      <c r="G180" s="280"/>
      <c r="H180" s="280" t="s">
        <v>513</v>
      </c>
      <c r="I180" s="280" t="s">
        <v>442</v>
      </c>
      <c r="J180" s="280">
        <v>255</v>
      </c>
      <c r="K180" s="328"/>
    </row>
    <row r="181" s="1" customFormat="1" ht="15" customHeight="1">
      <c r="B181" s="305"/>
      <c r="C181" s="280" t="s">
        <v>100</v>
      </c>
      <c r="D181" s="280"/>
      <c r="E181" s="280"/>
      <c r="F181" s="303" t="s">
        <v>440</v>
      </c>
      <c r="G181" s="280"/>
      <c r="H181" s="280" t="s">
        <v>404</v>
      </c>
      <c r="I181" s="280" t="s">
        <v>442</v>
      </c>
      <c r="J181" s="280">
        <v>10</v>
      </c>
      <c r="K181" s="328"/>
    </row>
    <row r="182" s="1" customFormat="1" ht="15" customHeight="1">
      <c r="B182" s="305"/>
      <c r="C182" s="280" t="s">
        <v>101</v>
      </c>
      <c r="D182" s="280"/>
      <c r="E182" s="280"/>
      <c r="F182" s="303" t="s">
        <v>440</v>
      </c>
      <c r="G182" s="280"/>
      <c r="H182" s="280" t="s">
        <v>514</v>
      </c>
      <c r="I182" s="280" t="s">
        <v>475</v>
      </c>
      <c r="J182" s="280"/>
      <c r="K182" s="328"/>
    </row>
    <row r="183" s="1" customFormat="1" ht="15" customHeight="1">
      <c r="B183" s="305"/>
      <c r="C183" s="280" t="s">
        <v>515</v>
      </c>
      <c r="D183" s="280"/>
      <c r="E183" s="280"/>
      <c r="F183" s="303" t="s">
        <v>440</v>
      </c>
      <c r="G183" s="280"/>
      <c r="H183" s="280" t="s">
        <v>516</v>
      </c>
      <c r="I183" s="280" t="s">
        <v>475</v>
      </c>
      <c r="J183" s="280"/>
      <c r="K183" s="328"/>
    </row>
    <row r="184" s="1" customFormat="1" ht="15" customHeight="1">
      <c r="B184" s="305"/>
      <c r="C184" s="280" t="s">
        <v>504</v>
      </c>
      <c r="D184" s="280"/>
      <c r="E184" s="280"/>
      <c r="F184" s="303" t="s">
        <v>440</v>
      </c>
      <c r="G184" s="280"/>
      <c r="H184" s="280" t="s">
        <v>517</v>
      </c>
      <c r="I184" s="280" t="s">
        <v>475</v>
      </c>
      <c r="J184" s="280"/>
      <c r="K184" s="328"/>
    </row>
    <row r="185" s="1" customFormat="1" ht="15" customHeight="1">
      <c r="B185" s="305"/>
      <c r="C185" s="280" t="s">
        <v>103</v>
      </c>
      <c r="D185" s="280"/>
      <c r="E185" s="280"/>
      <c r="F185" s="303" t="s">
        <v>446</v>
      </c>
      <c r="G185" s="280"/>
      <c r="H185" s="280" t="s">
        <v>518</v>
      </c>
      <c r="I185" s="280" t="s">
        <v>442</v>
      </c>
      <c r="J185" s="280">
        <v>50</v>
      </c>
      <c r="K185" s="328"/>
    </row>
    <row r="186" s="1" customFormat="1" ht="15" customHeight="1">
      <c r="B186" s="305"/>
      <c r="C186" s="280" t="s">
        <v>519</v>
      </c>
      <c r="D186" s="280"/>
      <c r="E186" s="280"/>
      <c r="F186" s="303" t="s">
        <v>446</v>
      </c>
      <c r="G186" s="280"/>
      <c r="H186" s="280" t="s">
        <v>520</v>
      </c>
      <c r="I186" s="280" t="s">
        <v>521</v>
      </c>
      <c r="J186" s="280"/>
      <c r="K186" s="328"/>
    </row>
    <row r="187" s="1" customFormat="1" ht="15" customHeight="1">
      <c r="B187" s="305"/>
      <c r="C187" s="280" t="s">
        <v>522</v>
      </c>
      <c r="D187" s="280"/>
      <c r="E187" s="280"/>
      <c r="F187" s="303" t="s">
        <v>446</v>
      </c>
      <c r="G187" s="280"/>
      <c r="H187" s="280" t="s">
        <v>523</v>
      </c>
      <c r="I187" s="280" t="s">
        <v>521</v>
      </c>
      <c r="J187" s="280"/>
      <c r="K187" s="328"/>
    </row>
    <row r="188" s="1" customFormat="1" ht="15" customHeight="1">
      <c r="B188" s="305"/>
      <c r="C188" s="280" t="s">
        <v>524</v>
      </c>
      <c r="D188" s="280"/>
      <c r="E188" s="280"/>
      <c r="F188" s="303" t="s">
        <v>446</v>
      </c>
      <c r="G188" s="280"/>
      <c r="H188" s="280" t="s">
        <v>525</v>
      </c>
      <c r="I188" s="280" t="s">
        <v>521</v>
      </c>
      <c r="J188" s="280"/>
      <c r="K188" s="328"/>
    </row>
    <row r="189" s="1" customFormat="1" ht="15" customHeight="1">
      <c r="B189" s="305"/>
      <c r="C189" s="341" t="s">
        <v>526</v>
      </c>
      <c r="D189" s="280"/>
      <c r="E189" s="280"/>
      <c r="F189" s="303" t="s">
        <v>446</v>
      </c>
      <c r="G189" s="280"/>
      <c r="H189" s="280" t="s">
        <v>527</v>
      </c>
      <c r="I189" s="280" t="s">
        <v>528</v>
      </c>
      <c r="J189" s="342" t="s">
        <v>529</v>
      </c>
      <c r="K189" s="328"/>
    </row>
    <row r="190" s="17" customFormat="1" ht="15" customHeight="1">
      <c r="B190" s="343"/>
      <c r="C190" s="344" t="s">
        <v>530</v>
      </c>
      <c r="D190" s="345"/>
      <c r="E190" s="345"/>
      <c r="F190" s="346" t="s">
        <v>446</v>
      </c>
      <c r="G190" s="345"/>
      <c r="H190" s="345" t="s">
        <v>531</v>
      </c>
      <c r="I190" s="345" t="s">
        <v>528</v>
      </c>
      <c r="J190" s="347" t="s">
        <v>529</v>
      </c>
      <c r="K190" s="348"/>
    </row>
    <row r="191" s="1" customFormat="1" ht="15" customHeight="1">
      <c r="B191" s="305"/>
      <c r="C191" s="341" t="s">
        <v>42</v>
      </c>
      <c r="D191" s="280"/>
      <c r="E191" s="280"/>
      <c r="F191" s="303" t="s">
        <v>440</v>
      </c>
      <c r="G191" s="280"/>
      <c r="H191" s="277" t="s">
        <v>532</v>
      </c>
      <c r="I191" s="280" t="s">
        <v>533</v>
      </c>
      <c r="J191" s="280"/>
      <c r="K191" s="328"/>
    </row>
    <row r="192" s="1" customFormat="1" ht="15" customHeight="1">
      <c r="B192" s="305"/>
      <c r="C192" s="341" t="s">
        <v>534</v>
      </c>
      <c r="D192" s="280"/>
      <c r="E192" s="280"/>
      <c r="F192" s="303" t="s">
        <v>440</v>
      </c>
      <c r="G192" s="280"/>
      <c r="H192" s="280" t="s">
        <v>535</v>
      </c>
      <c r="I192" s="280" t="s">
        <v>475</v>
      </c>
      <c r="J192" s="280"/>
      <c r="K192" s="328"/>
    </row>
    <row r="193" s="1" customFormat="1" ht="15" customHeight="1">
      <c r="B193" s="305"/>
      <c r="C193" s="341" t="s">
        <v>536</v>
      </c>
      <c r="D193" s="280"/>
      <c r="E193" s="280"/>
      <c r="F193" s="303" t="s">
        <v>440</v>
      </c>
      <c r="G193" s="280"/>
      <c r="H193" s="280" t="s">
        <v>537</v>
      </c>
      <c r="I193" s="280" t="s">
        <v>475</v>
      </c>
      <c r="J193" s="280"/>
      <c r="K193" s="328"/>
    </row>
    <row r="194" s="1" customFormat="1" ht="15" customHeight="1">
      <c r="B194" s="305"/>
      <c r="C194" s="341" t="s">
        <v>538</v>
      </c>
      <c r="D194" s="280"/>
      <c r="E194" s="280"/>
      <c r="F194" s="303" t="s">
        <v>446</v>
      </c>
      <c r="G194" s="280"/>
      <c r="H194" s="280" t="s">
        <v>539</v>
      </c>
      <c r="I194" s="280" t="s">
        <v>475</v>
      </c>
      <c r="J194" s="280"/>
      <c r="K194" s="328"/>
    </row>
    <row r="195" s="1" customFormat="1" ht="15" customHeight="1">
      <c r="B195" s="334"/>
      <c r="C195" s="349"/>
      <c r="D195" s="314"/>
      <c r="E195" s="314"/>
      <c r="F195" s="314"/>
      <c r="G195" s="314"/>
      <c r="H195" s="314"/>
      <c r="I195" s="314"/>
      <c r="J195" s="314"/>
      <c r="K195" s="335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316"/>
      <c r="C197" s="326"/>
      <c r="D197" s="326"/>
      <c r="E197" s="326"/>
      <c r="F197" s="336"/>
      <c r="G197" s="326"/>
      <c r="H197" s="326"/>
      <c r="I197" s="326"/>
      <c r="J197" s="326"/>
      <c r="K197" s="316"/>
    </row>
    <row r="198" s="1" customFormat="1" ht="18.75" customHeight="1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</row>
    <row r="199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1">
      <c r="B200" s="270"/>
      <c r="C200" s="271" t="s">
        <v>540</v>
      </c>
      <c r="D200" s="271"/>
      <c r="E200" s="271"/>
      <c r="F200" s="271"/>
      <c r="G200" s="271"/>
      <c r="H200" s="271"/>
      <c r="I200" s="271"/>
      <c r="J200" s="271"/>
      <c r="K200" s="272"/>
    </row>
    <row r="201" s="1" customFormat="1" ht="25.5" customHeight="1">
      <c r="B201" s="270"/>
      <c r="C201" s="350" t="s">
        <v>541</v>
      </c>
      <c r="D201" s="350"/>
      <c r="E201" s="350"/>
      <c r="F201" s="350" t="s">
        <v>542</v>
      </c>
      <c r="G201" s="351"/>
      <c r="H201" s="350" t="s">
        <v>543</v>
      </c>
      <c r="I201" s="350"/>
      <c r="J201" s="350"/>
      <c r="K201" s="272"/>
    </row>
    <row r="202" s="1" customFormat="1" ht="5.25" customHeight="1">
      <c r="B202" s="305"/>
      <c r="C202" s="300"/>
      <c r="D202" s="300"/>
      <c r="E202" s="300"/>
      <c r="F202" s="300"/>
      <c r="G202" s="326"/>
      <c r="H202" s="300"/>
      <c r="I202" s="300"/>
      <c r="J202" s="300"/>
      <c r="K202" s="328"/>
    </row>
    <row r="203" s="1" customFormat="1" ht="15" customHeight="1">
      <c r="B203" s="305"/>
      <c r="C203" s="280" t="s">
        <v>533</v>
      </c>
      <c r="D203" s="280"/>
      <c r="E203" s="280"/>
      <c r="F203" s="303" t="s">
        <v>43</v>
      </c>
      <c r="G203" s="280"/>
      <c r="H203" s="280" t="s">
        <v>544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44</v>
      </c>
      <c r="G204" s="280"/>
      <c r="H204" s="280" t="s">
        <v>545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47</v>
      </c>
      <c r="G205" s="280"/>
      <c r="H205" s="280" t="s">
        <v>546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45</v>
      </c>
      <c r="G206" s="280"/>
      <c r="H206" s="280" t="s">
        <v>547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 t="s">
        <v>46</v>
      </c>
      <c r="G207" s="280"/>
      <c r="H207" s="280" t="s">
        <v>548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/>
      <c r="G208" s="280"/>
      <c r="H208" s="280"/>
      <c r="I208" s="280"/>
      <c r="J208" s="280"/>
      <c r="K208" s="328"/>
    </row>
    <row r="209" s="1" customFormat="1" ht="15" customHeight="1">
      <c r="B209" s="305"/>
      <c r="C209" s="280" t="s">
        <v>487</v>
      </c>
      <c r="D209" s="280"/>
      <c r="E209" s="280"/>
      <c r="F209" s="303" t="s">
        <v>76</v>
      </c>
      <c r="G209" s="280"/>
      <c r="H209" s="280" t="s">
        <v>549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382</v>
      </c>
      <c r="G210" s="280"/>
      <c r="H210" s="280" t="s">
        <v>383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380</v>
      </c>
      <c r="G211" s="280"/>
      <c r="H211" s="280" t="s">
        <v>550</v>
      </c>
      <c r="I211" s="280"/>
      <c r="J211" s="280"/>
      <c r="K211" s="328"/>
    </row>
    <row r="212" s="1" customFormat="1" ht="15" customHeight="1">
      <c r="B212" s="352"/>
      <c r="C212" s="280"/>
      <c r="D212" s="280"/>
      <c r="E212" s="280"/>
      <c r="F212" s="303" t="s">
        <v>384</v>
      </c>
      <c r="G212" s="341"/>
      <c r="H212" s="332" t="s">
        <v>385</v>
      </c>
      <c r="I212" s="332"/>
      <c r="J212" s="332"/>
      <c r="K212" s="353"/>
    </row>
    <row r="213" s="1" customFormat="1" ht="15" customHeight="1">
      <c r="B213" s="352"/>
      <c r="C213" s="280"/>
      <c r="D213" s="280"/>
      <c r="E213" s="280"/>
      <c r="F213" s="303" t="s">
        <v>386</v>
      </c>
      <c r="G213" s="341"/>
      <c r="H213" s="332" t="s">
        <v>551</v>
      </c>
      <c r="I213" s="332"/>
      <c r="J213" s="332"/>
      <c r="K213" s="353"/>
    </row>
    <row r="214" s="1" customFormat="1" ht="15" customHeight="1">
      <c r="B214" s="352"/>
      <c r="C214" s="280"/>
      <c r="D214" s="280"/>
      <c r="E214" s="280"/>
      <c r="F214" s="303"/>
      <c r="G214" s="341"/>
      <c r="H214" s="332"/>
      <c r="I214" s="332"/>
      <c r="J214" s="332"/>
      <c r="K214" s="353"/>
    </row>
    <row r="215" s="1" customFormat="1" ht="15" customHeight="1">
      <c r="B215" s="352"/>
      <c r="C215" s="280" t="s">
        <v>511</v>
      </c>
      <c r="D215" s="280"/>
      <c r="E215" s="280"/>
      <c r="F215" s="303">
        <v>1</v>
      </c>
      <c r="G215" s="341"/>
      <c r="H215" s="332" t="s">
        <v>552</v>
      </c>
      <c r="I215" s="332"/>
      <c r="J215" s="332"/>
      <c r="K215" s="353"/>
    </row>
    <row r="216" s="1" customFormat="1" ht="15" customHeight="1">
      <c r="B216" s="352"/>
      <c r="C216" s="280"/>
      <c r="D216" s="280"/>
      <c r="E216" s="280"/>
      <c r="F216" s="303">
        <v>2</v>
      </c>
      <c r="G216" s="341"/>
      <c r="H216" s="332" t="s">
        <v>553</v>
      </c>
      <c r="I216" s="332"/>
      <c r="J216" s="332"/>
      <c r="K216" s="353"/>
    </row>
    <row r="217" s="1" customFormat="1" ht="15" customHeight="1">
      <c r="B217" s="352"/>
      <c r="C217" s="280"/>
      <c r="D217" s="280"/>
      <c r="E217" s="280"/>
      <c r="F217" s="303">
        <v>3</v>
      </c>
      <c r="G217" s="341"/>
      <c r="H217" s="332" t="s">
        <v>554</v>
      </c>
      <c r="I217" s="332"/>
      <c r="J217" s="332"/>
      <c r="K217" s="353"/>
    </row>
    <row r="218" s="1" customFormat="1" ht="15" customHeight="1">
      <c r="B218" s="352"/>
      <c r="C218" s="280"/>
      <c r="D218" s="280"/>
      <c r="E218" s="280"/>
      <c r="F218" s="303">
        <v>4</v>
      </c>
      <c r="G218" s="341"/>
      <c r="H218" s="332" t="s">
        <v>555</v>
      </c>
      <c r="I218" s="332"/>
      <c r="J218" s="332"/>
      <c r="K218" s="353"/>
    </row>
    <row r="219" s="1" customFormat="1" ht="12.75" customHeight="1">
      <c r="B219" s="354"/>
      <c r="C219" s="355"/>
      <c r="D219" s="355"/>
      <c r="E219" s="355"/>
      <c r="F219" s="355"/>
      <c r="G219" s="355"/>
      <c r="H219" s="355"/>
      <c r="I219" s="355"/>
      <c r="J219" s="355"/>
      <c r="K219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2025-01-17T08:27:54Z</dcterms:created>
  <dcterms:modified xsi:type="dcterms:W3CDTF">2025-01-17T08:27:55Z</dcterms:modified>
</cp:coreProperties>
</file>