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tavební úpravy admin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Stavební úpravy admin...'!$C$86:$K$243</definedName>
    <definedName name="_xlnm.Print_Area" localSheetId="1">'1 - Stavební úpravy admin...'!$C$4:$J$37,'1 - Stavební úpravy admin...'!$C$43:$J$70,'1 - Stavební úpravy admin...'!$C$76:$K$243</definedName>
    <definedName name="_xlnm.Print_Titles" localSheetId="1">'1 - Stavební úpravy admin...'!$86:$86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T213"/>
  <c r="R214"/>
  <c r="R213"/>
  <c r="P214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T200"/>
  <c r="R201"/>
  <c r="R200"/>
  <c r="P201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F83"/>
  <c r="F81"/>
  <c r="E79"/>
  <c r="F50"/>
  <c r="F48"/>
  <c r="E46"/>
  <c r="J22"/>
  <c r="E22"/>
  <c r="J84"/>
  <c r="J21"/>
  <c r="J19"/>
  <c r="E19"/>
  <c r="J50"/>
  <c r="J18"/>
  <c r="J16"/>
  <c r="E16"/>
  <c r="F51"/>
  <c r="J15"/>
  <c r="J10"/>
  <c r="J48"/>
  <c i="1" r="L50"/>
  <c r="AM50"/>
  <c r="AM49"/>
  <c r="L49"/>
  <c r="AM47"/>
  <c r="L47"/>
  <c r="L45"/>
  <c r="L44"/>
  <c i="2" r="J218"/>
  <c r="J92"/>
  <c r="BK224"/>
  <c r="BK95"/>
  <c r="J228"/>
  <c r="BK232"/>
  <c r="BK105"/>
  <c r="BK195"/>
  <c r="BK133"/>
  <c r="BK123"/>
  <c r="J205"/>
  <c r="J109"/>
  <c r="BK143"/>
  <c r="BK121"/>
  <c r="BK101"/>
  <c r="BK229"/>
  <c r="J129"/>
  <c r="BK107"/>
  <c r="BK119"/>
  <c r="J153"/>
  <c r="BK189"/>
  <c r="BK184"/>
  <c r="BK214"/>
  <c r="BK193"/>
  <c r="BK153"/>
  <c r="J161"/>
  <c r="BK198"/>
  <c r="J224"/>
  <c r="J178"/>
  <c r="J90"/>
  <c r="BK172"/>
  <c r="J151"/>
  <c r="BK176"/>
  <c r="J141"/>
  <c r="BK113"/>
  <c r="J103"/>
  <c r="J189"/>
  <c r="BK99"/>
  <c r="J127"/>
  <c r="J119"/>
  <c r="J180"/>
  <c r="BK97"/>
  <c r="J191"/>
  <c r="J209"/>
  <c r="BK167"/>
  <c r="BK111"/>
  <c r="J107"/>
  <c r="BK180"/>
  <c r="J133"/>
  <c r="BK92"/>
  <c r="BK117"/>
  <c r="J225"/>
  <c r="J195"/>
  <c r="BK205"/>
  <c r="BK216"/>
  <c r="J117"/>
  <c r="J168"/>
  <c r="J157"/>
  <c r="J216"/>
  <c r="J229"/>
  <c r="J137"/>
  <c r="J145"/>
  <c r="BK137"/>
  <c r="BK240"/>
  <c r="J201"/>
  <c r="J174"/>
  <c r="J236"/>
  <c r="J143"/>
  <c r="BK168"/>
  <c r="J101"/>
  <c r="BK178"/>
  <c r="J147"/>
  <c r="J182"/>
  <c r="BK225"/>
  <c r="BK169"/>
  <c r="J139"/>
  <c r="J131"/>
  <c r="J111"/>
  <c r="J198"/>
  <c r="BK191"/>
  <c r="BK129"/>
  <c r="J193"/>
  <c r="BK209"/>
  <c r="J123"/>
  <c r="J165"/>
  <c r="J220"/>
  <c r="BK127"/>
  <c r="BK135"/>
  <c r="J172"/>
  <c r="BK243"/>
  <c r="BK211"/>
  <c r="BK103"/>
  <c r="BK109"/>
  <c r="BK131"/>
  <c r="BK201"/>
  <c r="J169"/>
  <c r="BK149"/>
  <c r="J125"/>
  <c r="BK223"/>
  <c r="J186"/>
  <c r="J233"/>
  <c r="J243"/>
  <c r="BK233"/>
  <c r="BK170"/>
  <c r="J170"/>
  <c r="J167"/>
  <c r="BK115"/>
  <c r="BK236"/>
  <c r="BK174"/>
  <c r="BK155"/>
  <c r="J232"/>
  <c r="BK186"/>
  <c r="BK125"/>
  <c r="BK147"/>
  <c r="J155"/>
  <c r="J115"/>
  <c r="BK141"/>
  <c r="BK161"/>
  <c r="BK139"/>
  <c r="J176"/>
  <c r="J113"/>
  <c r="BK151"/>
  <c r="BK157"/>
  <c r="BK90"/>
  <c r="BK220"/>
  <c r="BK145"/>
  <c r="J95"/>
  <c r="BK165"/>
  <c r="BK182"/>
  <c r="BK228"/>
  <c i="1" r="AS54"/>
  <c i="2" r="J240"/>
  <c r="J184"/>
  <c r="J149"/>
  <c r="J135"/>
  <c r="J99"/>
  <c r="J105"/>
  <c r="J211"/>
  <c r="J214"/>
  <c r="BK218"/>
  <c r="J97"/>
  <c r="J121"/>
  <c r="J223"/>
  <c l="1" r="R94"/>
  <c r="BK188"/>
  <c r="J188"/>
  <c r="J60"/>
  <c r="P204"/>
  <c r="P89"/>
  <c r="R89"/>
  <c r="R154"/>
  <c r="BK204"/>
  <c r="J204"/>
  <c r="J63"/>
  <c r="T215"/>
  <c r="P231"/>
  <c r="BK235"/>
  <c r="J235"/>
  <c r="J68"/>
  <c r="P94"/>
  <c r="P154"/>
  <c r="R188"/>
  <c r="BK215"/>
  <c r="J215"/>
  <c r="J65"/>
  <c r="T227"/>
  <c r="T231"/>
  <c r="T94"/>
  <c r="T188"/>
  <c r="R204"/>
  <c r="R215"/>
  <c r="BK231"/>
  <c r="J231"/>
  <c r="J67"/>
  <c r="T235"/>
  <c r="BK94"/>
  <c r="J94"/>
  <c r="J58"/>
  <c r="T154"/>
  <c r="P215"/>
  <c r="P227"/>
  <c r="P235"/>
  <c r="BK89"/>
  <c r="J89"/>
  <c r="J57"/>
  <c r="T89"/>
  <c r="BK154"/>
  <c r="J154"/>
  <c r="J59"/>
  <c r="P188"/>
  <c r="T204"/>
  <c r="T203"/>
  <c r="BK227"/>
  <c r="J227"/>
  <c r="J66"/>
  <c r="R227"/>
  <c r="R231"/>
  <c r="R235"/>
  <c r="BK200"/>
  <c r="J200"/>
  <c r="J61"/>
  <c r="BK242"/>
  <c r="J242"/>
  <c r="J69"/>
  <c r="BK213"/>
  <c r="J213"/>
  <c r="J64"/>
  <c r="BE193"/>
  <c r="BE205"/>
  <c r="BE211"/>
  <c r="BE214"/>
  <c r="BE218"/>
  <c r="BE232"/>
  <c r="BE236"/>
  <c r="BE111"/>
  <c r="BE121"/>
  <c r="BE129"/>
  <c r="BE133"/>
  <c r="BE141"/>
  <c r="BE143"/>
  <c r="BE153"/>
  <c r="BE170"/>
  <c r="BE186"/>
  <c r="BE198"/>
  <c r="BE113"/>
  <c r="BE135"/>
  <c r="BE149"/>
  <c r="BE151"/>
  <c r="BE167"/>
  <c r="BE174"/>
  <c r="BE180"/>
  <c r="BE182"/>
  <c r="BE184"/>
  <c r="BE201"/>
  <c r="BE225"/>
  <c r="BE229"/>
  <c r="BE233"/>
  <c r="J51"/>
  <c r="J81"/>
  <c r="F84"/>
  <c r="BE92"/>
  <c r="BE97"/>
  <c r="BE99"/>
  <c r="BE103"/>
  <c r="BE123"/>
  <c r="BE127"/>
  <c r="BE137"/>
  <c r="BE157"/>
  <c r="BE165"/>
  <c r="BE168"/>
  <c r="BE189"/>
  <c r="BE220"/>
  <c r="BE224"/>
  <c r="BE228"/>
  <c r="BE240"/>
  <c r="J83"/>
  <c r="BE90"/>
  <c r="BE101"/>
  <c r="BE105"/>
  <c r="BE107"/>
  <c r="BE109"/>
  <c r="BE115"/>
  <c r="BE117"/>
  <c r="BE119"/>
  <c r="BE125"/>
  <c r="BE131"/>
  <c r="BE139"/>
  <c r="BE147"/>
  <c r="BE155"/>
  <c r="BE176"/>
  <c r="BE178"/>
  <c r="BE209"/>
  <c r="BE223"/>
  <c r="BE95"/>
  <c r="BE145"/>
  <c r="BE161"/>
  <c r="BE169"/>
  <c r="BE172"/>
  <c r="BE191"/>
  <c r="BE195"/>
  <c r="BE216"/>
  <c r="BE243"/>
  <c r="J32"/>
  <c i="1" r="AW55"/>
  <c i="2" r="F34"/>
  <c i="1" r="BC55"/>
  <c r="BC54"/>
  <c r="AY54"/>
  <c i="2" r="F33"/>
  <c i="1" r="BB55"/>
  <c r="BB54"/>
  <c r="W31"/>
  <c i="2" r="F32"/>
  <c i="1" r="BA55"/>
  <c r="BA54"/>
  <c r="W30"/>
  <c i="2" r="F35"/>
  <c i="1" r="BD55"/>
  <c r="BD54"/>
  <c r="W33"/>
  <c i="2" l="1" r="P88"/>
  <c r="T88"/>
  <c r="T87"/>
  <c r="P203"/>
  <c r="P87"/>
  <c i="1" r="AU55"/>
  <c i="2" r="R203"/>
  <c r="R88"/>
  <c r="R87"/>
  <c r="BK203"/>
  <c r="J203"/>
  <c r="J62"/>
  <c r="BK88"/>
  <c r="BK87"/>
  <c r="J87"/>
  <c i="1" r="W32"/>
  <c i="2" r="F31"/>
  <c i="1" r="AZ55"/>
  <c r="AZ54"/>
  <c r="AV54"/>
  <c r="AK29"/>
  <c r="AX54"/>
  <c i="2" r="J31"/>
  <c i="1" r="AV55"/>
  <c r="AT55"/>
  <c r="AW54"/>
  <c r="AK30"/>
  <c r="AU54"/>
  <c i="2" r="J28"/>
  <c i="1" r="AG55"/>
  <c r="AG54"/>
  <c r="AK26"/>
  <c i="2" l="1" r="J55"/>
  <c r="J88"/>
  <c r="J56"/>
  <c i="1" r="AK35"/>
  <c i="2" r="J37"/>
  <c i="1" r="AN55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<sst xmlns="http://schemas.openxmlformats.org/spreadsheetml/2006/main">
  <si>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</si>
  <si>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</si>
  <si>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</si>
  <si>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</si>
  <si>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</si>
  <si>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{5700b855-6ab3-4a32-88c8-897a82177aa3}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</si>
  <si>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</si>
  <si>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</si>
  <si>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</si>
  <si>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</si>
  <si>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</si>
  <si>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</si>
  <si>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</si>
  <si>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</si>
  <si>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</si>
  <si>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</si>
  <si>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</si>
  <si>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administrativního domu K. H. Máchy 1275, Sokolov - SO1 zateplení vrchní části stavby</t>
  </si>
  <si>
    <t>KSO:</t>
  </si>
  <si>
    <t/>
  </si>
  <si>
    <t>CC-CZ:</t>
  </si>
  <si>
    <t>Místo:</t>
  </si>
  <si>
    <t xml:space="preserve"> </t>
  </si>
  <si>
    <t>Datum:</t>
  </si>
  <si>
    <t>16. 1. 2025</t>
  </si>
  <si>
    <t>Zadavatel:</t>
  </si>
  <si>
    <t>IČ:</t>
  </si>
  <si>
    <t>Město Sokolov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</si>
  <si>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</si>
  <si>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</si>
  <si>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</si>
  <si>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</si>
  <si>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</si>
  <si>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</si>
  <si>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</si>
  <si>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</si>
  <si>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</si>
  <si>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</si>
  <si>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</si>
  <si>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</si>
  <si>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</si>
  <si>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</si>
  <si>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</si>
  <si>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</si>
  <si>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</si>
  <si>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</si>
  <si>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</si>
  <si>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</si>
  <si>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</si>
  <si>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</si>
  <si>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</si>
  <si>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</si>
  <si>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</si>
  <si>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</si>
  <si>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</si>
  <si>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</si>
  <si>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</si>
  <si>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</si>
  <si>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</si>
  <si>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</si>
  <si>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</si>
  <si>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</si>
  <si>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</si>
  <si>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</si>
  <si>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</si>
  <si>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</si>
  <si>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</si>
  <si>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</si>
  <si>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</si>
  <si>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</si>
  <si>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</si>
  <si>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</si>
  <si>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</si>
  <si>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</si>
  <si>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</si>
  <si>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</si>
  <si>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</si>
  <si>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</si>
  <si>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</si>
  <si>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</si>
  <si>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</si>
  <si>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</si>
  <si>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</si>
  <si>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</si>
  <si>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</si>
  <si>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</si>
  <si>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</si>
  <si>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</si>
  <si>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</si>
  <si>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713 - Izolace tepelné</t>
  </si>
  <si>
    <t xml:space="preserve">    741 - Elektroinstalace - silnoproud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</si>
  <si>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</si>
  <si>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</si>
  <si>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</si>
  <si>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</si>
  <si>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</si>
  <si>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</si>
  <si>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</si>
  <si>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</si>
  <si>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</si>
  <si>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</si>
  <si>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</si>
  <si>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</si>
  <si>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</si>
  <si>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</si>
  <si>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</si>
  <si>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</si>
  <si>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</si>
  <si>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</si>
  <si>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</si>
  <si>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</si>
  <si>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</si>
  <si>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</si>
  <si>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</si>
  <si>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</si>
  <si>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310271061/R</t>
  </si>
  <si>
    <t>Zazdívka otvorů ve zdivu nadzákladovém pórobetonovými tvárnicemi plochy přes 1 do 4 m2, tl. zdiva 250 mm, pevnost tvárnic do P2</t>
  </si>
  <si>
    <t>m3</t>
  </si>
  <si>
    <t>CS ÚRS 2025 01</t>
  </si>
  <si>
    <t>4</t>
  </si>
  <si>
    <t>-1200846885</t>
  </si>
  <si>
    <t>Online PSC</t>
  </si>
  <si>
    <t>https://podminky.urs.cz/item/CS_URS_2025_01/310271061/R</t>
  </si>
  <si>
    <t>317944323</t>
  </si>
  <si>
    <t>Válcované nosníky dodatečně osazované do připravených otvorů bez zazdění hlav č. 14 až 22</t>
  </si>
  <si>
    <t>t</t>
  </si>
  <si>
    <t>956972848</t>
  </si>
  <si>
    <t>https://podminky.urs.cz/item/CS_URS_2025_01/317944323</t>
  </si>
  <si>
    <t>6</t>
  </si>
  <si>
    <t>Úpravy povrchů, podlahy a osazování výplní</t>
  </si>
  <si>
    <t>612142001</t>
  </si>
  <si>
    <t>Pletivo vnitřních ploch v ploše nebo pruzích, na plném podkladu sklovláknité vtlačené do tmelu včetně tmelu stěn</t>
  </si>
  <si>
    <t>m2</t>
  </si>
  <si>
    <t>196589556</t>
  </si>
  <si>
    <t>https://podminky.urs.cz/item/CS_URS_2025_01/612142001</t>
  </si>
  <si>
    <t>612311131</t>
  </si>
  <si>
    <t>Vápenný štuk vnitřních ploch tloušťky do 3 mm svislých konstrukcí stěn</t>
  </si>
  <si>
    <t>-1117610741</t>
  </si>
  <si>
    <t>https://podminky.urs.cz/item/CS_URS_2025_01/612311131</t>
  </si>
  <si>
    <t>5</t>
  </si>
  <si>
    <t>629991012</t>
  </si>
  <si>
    <t>Zakrytí vnějších ploch před znečištěním včetně pozdějšího odkrytí výplní otvorů a svislých ploch fólií přilepenou na začišťovací lištu</t>
  </si>
  <si>
    <t>-1736374150</t>
  </si>
  <si>
    <t>https://podminky.urs.cz/item/CS_URS_2025_01/629991012</t>
  </si>
  <si>
    <t>629995101</t>
  </si>
  <si>
    <t>Očištění vnějších ploch tlakovou vodou omytím tlakovou vodou</t>
  </si>
  <si>
    <t>-933111036</t>
  </si>
  <si>
    <t>https://podminky.urs.cz/item/CS_URS_2025_01/629995101</t>
  </si>
  <si>
    <t>7</t>
  </si>
  <si>
    <t>622325101</t>
  </si>
  <si>
    <t>Oprava vápenocementové omítky vnějších ploch stupně členitosti 1 hladké stěn, v rozsahu opravované plochy do 10%</t>
  </si>
  <si>
    <t>-838899834</t>
  </si>
  <si>
    <t>https://podminky.urs.cz/item/CS_URS_2025_01/622325101</t>
  </si>
  <si>
    <t>8</t>
  </si>
  <si>
    <t>622211001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</si>
  <si>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do 40 mm</t>
  </si>
  <si>
    <t>492780937</t>
  </si>
  <si>
    <t>https://podminky.urs.cz/item/CS_URS_2025_01/622211001</t>
  </si>
  <si>
    <t>9</t>
  </si>
  <si>
    <t>M</t>
  </si>
  <si>
    <t>28376415</t>
  </si>
  <si>
    <t>deska XPS hrana polodrážková a hladký povrch 300kPA λ=0,035 tl 30mm</t>
  </si>
  <si>
    <t>-1309647826</t>
  </si>
  <si>
    <t>VV</t>
  </si>
  <si>
    <t>18,9*1,02 'Přepočtené koeficientem množství</t>
  </si>
  <si>
    <t>10</t>
  </si>
  <si>
    <t>28376416</t>
  </si>
  <si>
    <t>deska XPS hrana polodrážková a hladký povrch 300kPA λ=0,035 tl 40mm</t>
  </si>
  <si>
    <t>1981249081</t>
  </si>
  <si>
    <t>17,32*1,02 'Přepočtené koeficientem množství</t>
  </si>
  <si>
    <t>11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</si>
  <si>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</si>
  <si>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</si>
  <si>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-1847607537</t>
  </si>
  <si>
    <t>https://podminky.urs.cz/item/CS_URS_2025_01/622211031</t>
  </si>
  <si>
    <t>28376425</t>
  </si>
  <si>
    <t>deska XPS hrana polodrážková a hladký povrch 300kPA λ=0,035 tl 160mm</t>
  </si>
  <si>
    <t>-2052101124</t>
  </si>
  <si>
    <t>70,11*1,02 'Přepočtené koeficientem množství</t>
  </si>
  <si>
    <t>13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</si>
  <si>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</si>
  <si>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</si>
  <si>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-1882947667</t>
  </si>
  <si>
    <t>https://podminky.urs.cz/item/CS_URS_2025_01/622221001</t>
  </si>
  <si>
    <t>14</t>
  </si>
  <si>
    <t>63142020/R2</t>
  </si>
  <si>
    <t>deska tepelně izolační minerální kontaktních fasád podélné vlákno tl 30mm</t>
  </si>
  <si>
    <t>1622339514</t>
  </si>
  <si>
    <t>110,81*1,02 'Přepočtené koeficientem množství</t>
  </si>
  <si>
    <t>15</t>
  </si>
  <si>
    <t>63142020/R</t>
  </si>
  <si>
    <t>deska tepelně izolační minerální kontaktních fasád podélné vlákno tl 40mm</t>
  </si>
  <si>
    <t>-1518661129</t>
  </si>
  <si>
    <t>16,29*1,02 'Přepočtené koeficientem množství</t>
  </si>
  <si>
    <t>16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</si>
  <si>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</si>
  <si>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</si>
  <si>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997928372</t>
  </si>
  <si>
    <t>https://podminky.urs.cz/item/CS_URS_2025_01/622221031</t>
  </si>
  <si>
    <t>17</t>
  </si>
  <si>
    <t>63142029/R</t>
  </si>
  <si>
    <t>deska tepelně izolační minerální kontaktních fasád podélné vlákno tl 160mm</t>
  </si>
  <si>
    <t>1369512342</t>
  </si>
  <si>
    <t>22,62*1,02 'Přepočtené koeficientem množství</t>
  </si>
  <si>
    <t>18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</si>
  <si>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</si>
  <si>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</si>
  <si>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285181724</t>
  </si>
  <si>
    <t>https://podminky.urs.cz/item/CS_URS_2025_01/622221041</t>
  </si>
  <si>
    <t>19</t>
  </si>
  <si>
    <t>63142030/R</t>
  </si>
  <si>
    <t>deska tepelně izolační minerální kontaktních fasád podélné vlákno tl 180mm</t>
  </si>
  <si>
    <t>-979391604</t>
  </si>
  <si>
    <t>609,28*1,02 'Přepočtené koeficientem množství</t>
  </si>
  <si>
    <t>20</t>
  </si>
  <si>
    <t>622252001</t>
  </si>
  <si>
    <t>Montáž profilů kontaktního zateplení zakládacích soklových připevněných hmoždinkami</t>
  </si>
  <si>
    <t>m</t>
  </si>
  <si>
    <t>1233655254</t>
  </si>
  <si>
    <t>https://podminky.urs.cz/item/CS_URS_2025_01/622252001</t>
  </si>
  <si>
    <t>59051628/R</t>
  </si>
  <si>
    <t>profil zakládací Al tl 1,0mm s okapnicí pro izolant tl 40mm</t>
  </si>
  <si>
    <t>-1112620481</t>
  </si>
  <si>
    <t>20,89*1,05 'Přepočtené koeficientem množství</t>
  </si>
  <si>
    <t>22</t>
  </si>
  <si>
    <t>59051638/R</t>
  </si>
  <si>
    <t>profil zakládací Al tl 1,0mm s okapnicí pro izolant tl 180mm</t>
  </si>
  <si>
    <t>557836800</t>
  </si>
  <si>
    <t>83,37*1,05 'Přepočtené koeficientem množství</t>
  </si>
  <si>
    <t>23</t>
  </si>
  <si>
    <t>622252002</t>
  </si>
  <si>
    <t>Montáž profilů kontaktního zateplení ostatních stěnových, dilatačních apod. lepených do tmelu</t>
  </si>
  <si>
    <t>196449086</t>
  </si>
  <si>
    <t>https://podminky.urs.cz/item/CS_URS_2025_01/622252002</t>
  </si>
  <si>
    <t>24</t>
  </si>
  <si>
    <t>28342205</t>
  </si>
  <si>
    <t>profil napojovací okenní PVC s výztužnou tkaninou 6mm</t>
  </si>
  <si>
    <t>176757950</t>
  </si>
  <si>
    <t>379,6*1,05 'Přepočtené koeficientem množství</t>
  </si>
  <si>
    <t>25</t>
  </si>
  <si>
    <t>63127414</t>
  </si>
  <si>
    <t>profil rohový PVC s výztužnou tkaninou š 100/150mm</t>
  </si>
  <si>
    <t>1704317887</t>
  </si>
  <si>
    <t>330,1*1,05 'Přepočtené koeficientem množství</t>
  </si>
  <si>
    <t>26</t>
  </si>
  <si>
    <t>59051510</t>
  </si>
  <si>
    <t>profil napojovací nadokenní PVC s okapnicí s výztužnou tkaninou</t>
  </si>
  <si>
    <t>-376151803</t>
  </si>
  <si>
    <t>89,5*1,05 'Přepočtené koeficientem množství</t>
  </si>
  <si>
    <t>27</t>
  </si>
  <si>
    <t>28341022</t>
  </si>
  <si>
    <t>profil napojovací parapetní PVC s výztužnou tkaninou</t>
  </si>
  <si>
    <t>1134158898</t>
  </si>
  <si>
    <t>28</t>
  </si>
  <si>
    <t>622151021</t>
  </si>
  <si>
    <t>Penetrační nátěr vnějších pastovitých tenkovrstvých omítek mozaikových akrylátový stěn</t>
  </si>
  <si>
    <t>294308563</t>
  </si>
  <si>
    <t>https://podminky.urs.cz/item/CS_URS_2025_01/622151021</t>
  </si>
  <si>
    <t>29</t>
  </si>
  <si>
    <t>622511112</t>
  </si>
  <si>
    <t>Omítka tenkovrstvá akrylátová vnějších ploch probarvená bez penetrace mozaiková střednězrnná stěn</t>
  </si>
  <si>
    <t>2047618570</t>
  </si>
  <si>
    <t>https://podminky.urs.cz/item/CS_URS_2025_01/622511112</t>
  </si>
  <si>
    <t>30</t>
  </si>
  <si>
    <t>622151031</t>
  </si>
  <si>
    <t>Penetrační nátěr vnějších pastovitých tenkovrstvých omítek silikonový stěn</t>
  </si>
  <si>
    <t>806073434</t>
  </si>
  <si>
    <t>https://podminky.urs.cz/item/CS_URS_2025_01/622151031</t>
  </si>
  <si>
    <t>31</t>
  </si>
  <si>
    <t>622531012</t>
  </si>
  <si>
    <t>Omítka tenkovrstvá silikonová vnějších ploch probarvená bez penetrace zatíraná (škrábaná), zrnitost 1,5 mm stěn</t>
  </si>
  <si>
    <t>602380012</t>
  </si>
  <si>
    <t>https://podminky.urs.cz/item/CS_URS_2025_01/622531012</t>
  </si>
  <si>
    <t>32</t>
  </si>
  <si>
    <t>006R1</t>
  </si>
  <si>
    <t>Výtažná zkouška kotevního prvku</t>
  </si>
  <si>
    <t>kpl</t>
  </si>
  <si>
    <t>-570857918</t>
  </si>
  <si>
    <t>Ostatní konstrukce a práce, bourání</t>
  </si>
  <si>
    <t>33</t>
  </si>
  <si>
    <t>962081131</t>
  </si>
  <si>
    <t>Bourání příček nebo přizdívek ze skleněných tvárnic, tl. do 100 mm</t>
  </si>
  <si>
    <t>-1189193734</t>
  </si>
  <si>
    <t>https://podminky.urs.cz/item/CS_URS_2025_01/962081131</t>
  </si>
  <si>
    <t>34</t>
  </si>
  <si>
    <t>974031134</t>
  </si>
  <si>
    <t>Vysekání rýh ve zdivu cihelném na maltu vápennou nebo vápenocementovou do hl. 50 mm a šířky do 150 mm</t>
  </si>
  <si>
    <t>-1208545301</t>
  </si>
  <si>
    <t>https://podminky.urs.cz/item/CS_URS_2025_01/974031134</t>
  </si>
  <si>
    <t>Pro svod</t>
  </si>
  <si>
    <t>1,5</t>
  </si>
  <si>
    <t>35</t>
  </si>
  <si>
    <t>976071111</t>
  </si>
  <si>
    <t>Vybourání kovových madel, zábradlí, dvířek, zděří, kotevních želez madel a zábradlí</t>
  </si>
  <si>
    <t>2071779556</t>
  </si>
  <si>
    <t>https://podminky.urs.cz/item/CS_URS_2025_01/976071111</t>
  </si>
  <si>
    <t>Zábradlí</t>
  </si>
  <si>
    <t>2,5+2,5</t>
  </si>
  <si>
    <t>36</t>
  </si>
  <si>
    <t>978015321</t>
  </si>
  <si>
    <t>Otlučení vápenných nebo vápenocementových omítek vnějších ploch s vyškrabáním spar a s očištěním zdiva stupně členitosti 1 a 2, v rozsahu do 10 %</t>
  </si>
  <si>
    <t>-1699362636</t>
  </si>
  <si>
    <t>https://podminky.urs.cz/item/CS_URS_2025_01/978015321</t>
  </si>
  <si>
    <t>37</t>
  </si>
  <si>
    <t>009R1</t>
  </si>
  <si>
    <t>Dmtz všech prvků fasády, zpětná mtz</t>
  </si>
  <si>
    <t>soubor</t>
  </si>
  <si>
    <t>8588738</t>
  </si>
  <si>
    <t>38</t>
  </si>
  <si>
    <t>009R2</t>
  </si>
  <si>
    <t>Dod+mtz nové držáky na vlajky</t>
  </si>
  <si>
    <t>-79564255</t>
  </si>
  <si>
    <t>39</t>
  </si>
  <si>
    <t>009R3</t>
  </si>
  <si>
    <t>Dod+mtz čtyřkomorové hnízdící boxy pro rorýse obecného</t>
  </si>
  <si>
    <t>-942514133</t>
  </si>
  <si>
    <t>40</t>
  </si>
  <si>
    <t>941211111</t>
  </si>
  <si>
    <t>Lešení řadové rámové lehké pracovní s podlahami s provozním zatížením tř. 3 do 200 kg/m2 šířky tř. SW06 od 0,6 do 0,9 m výšky do 10 m montáž</t>
  </si>
  <si>
    <t>1815982124</t>
  </si>
  <si>
    <t>https://podminky.urs.cz/item/CS_URS_2025_01/941211111</t>
  </si>
  <si>
    <t>41</t>
  </si>
  <si>
    <t>941211211</t>
  </si>
  <si>
    <t>Lešení řadové rámové lehké pracovní s podlahami s provozním zatížením tř. 3 do 200 kg/m2 šířky tř. SW06 od 0,6 do 0,9 m výšky do 10 m příplatek za každý den použití</t>
  </si>
  <si>
    <t>2132762321</t>
  </si>
  <si>
    <t>https://podminky.urs.cz/item/CS_URS_2025_01/941211211</t>
  </si>
  <si>
    <t>42</t>
  </si>
  <si>
    <t>941211811</t>
  </si>
  <si>
    <t>Lešení řadové rámové lehké pracovní s podlahami s provozním zatížením tř. 3 do 200 kg/m2 šířky tř. SW06 od 0,6 do 0,9 m výšky do 10 m demontáž</t>
  </si>
  <si>
    <t>338666367</t>
  </si>
  <si>
    <t>https://podminky.urs.cz/item/CS_URS_2025_01/941211811</t>
  </si>
  <si>
    <t>43</t>
  </si>
  <si>
    <t>944511111</t>
  </si>
  <si>
    <t>Síť ochranná zavěšená na konstrukci lešení z textilie z umělých vláken montáž</t>
  </si>
  <si>
    <t>-1291723740</t>
  </si>
  <si>
    <t>https://podminky.urs.cz/item/CS_URS_2025_01/944511111</t>
  </si>
  <si>
    <t>44</t>
  </si>
  <si>
    <t>944511211</t>
  </si>
  <si>
    <t>Síť ochranná zavěšená na konstrukci lešení z textilie z umělých vláken příplatek k ceně za každý den použití</t>
  </si>
  <si>
    <t>1231482990</t>
  </si>
  <si>
    <t>https://podminky.urs.cz/item/CS_URS_2025_01/944511211</t>
  </si>
  <si>
    <t>45</t>
  </si>
  <si>
    <t>944511811</t>
  </si>
  <si>
    <t>Síť ochranná zavěšená na konstrukci lešení z textilie z umělých vláken demontáž</t>
  </si>
  <si>
    <t>1052859441</t>
  </si>
  <si>
    <t>https://podminky.urs.cz/item/CS_URS_2025_01/944511811</t>
  </si>
  <si>
    <t>46</t>
  </si>
  <si>
    <t>944711113</t>
  </si>
  <si>
    <t>Stříška záchytná zřizovaná současně s lehkým nebo těžkým lešením šířky přes 2,0 do 2,5 m montáž</t>
  </si>
  <si>
    <t>1336254601</t>
  </si>
  <si>
    <t>https://podminky.urs.cz/item/CS_URS_2025_01/944711113</t>
  </si>
  <si>
    <t>47</t>
  </si>
  <si>
    <t>944711213</t>
  </si>
  <si>
    <t>Stříška záchytná zřizovaná současně s lehkým nebo těžkým lešením šířky přes 2,0 do 2,5 m příplatek k ceně za každý den použití</t>
  </si>
  <si>
    <t>1736593335</t>
  </si>
  <si>
    <t>https://podminky.urs.cz/item/CS_URS_2025_01/944711213</t>
  </si>
  <si>
    <t>48</t>
  </si>
  <si>
    <t>944711813</t>
  </si>
  <si>
    <t>Stříška záchytná zřizovaná současně s lehkým nebo těžkým lešením šířky přes 2,0 do 2,5 m demontáž</t>
  </si>
  <si>
    <t>1803917521</t>
  </si>
  <si>
    <t>https://podminky.urs.cz/item/CS_URS_2025_01/944711813</t>
  </si>
  <si>
    <t>997</t>
  </si>
  <si>
    <t>Doprava suti a vybouraných hmot</t>
  </si>
  <si>
    <t>49</t>
  </si>
  <si>
    <t>997002611</t>
  </si>
  <si>
    <t>Nakládání suti a vybouraných hmot na dopravní prostředek pro vodorovné přemístění</t>
  </si>
  <si>
    <t>433150160</t>
  </si>
  <si>
    <t>https://podminky.urs.cz/item/CS_URS_2025_01/997002611</t>
  </si>
  <si>
    <t>50</t>
  </si>
  <si>
    <t>997013212</t>
  </si>
  <si>
    <t>Vnitrostaveništní doprava suti a vybouraných hmot vodorovně do 50 m s naložením ručně pro budovy a haly výšky přes 6 do 9 m</t>
  </si>
  <si>
    <t>1372798889</t>
  </si>
  <si>
    <t>https://podminky.urs.cz/item/CS_URS_2025_01/997013212</t>
  </si>
  <si>
    <t>51</t>
  </si>
  <si>
    <t>997013501</t>
  </si>
  <si>
    <t>Odvoz suti a vybouraných hmot na skládku nebo meziskládku se složením, na vzdálenost do 1 km</t>
  </si>
  <si>
    <t>-1724592231</t>
  </si>
  <si>
    <t>https://podminky.urs.cz/item/CS_URS_2025_01/997013501</t>
  </si>
  <si>
    <t>52</t>
  </si>
  <si>
    <t>997013509</t>
  </si>
  <si>
    <t>Odvoz suti a vybouraných hmot na skládku nebo meziskládku se složením, na vzdálenost Příplatek k ceně za každý další započatý 1 km přes 1 km</t>
  </si>
  <si>
    <t>-1995729217</t>
  </si>
  <si>
    <t>https://podminky.urs.cz/item/CS_URS_2025_01/997013509</t>
  </si>
  <si>
    <t>5,946*7</t>
  </si>
  <si>
    <t>53</t>
  </si>
  <si>
    <t>997013631</t>
  </si>
  <si>
    <t>Poplatek za uložení stavebního odpadu na skládce (skládkovné) směsného stavebního a demoličního zatříděného do Katalogu odpadů pod kódem 17 09 04</t>
  </si>
  <si>
    <t>-941151946</t>
  </si>
  <si>
    <t>https://podminky.urs.cz/item/CS_URS_2025_01/997013631</t>
  </si>
  <si>
    <t>998</t>
  </si>
  <si>
    <t>Přesun hmot</t>
  </si>
  <si>
    <t>54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</si>
  <si>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</si>
  <si>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</si>
  <si>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-371678063</t>
  </si>
  <si>
    <t>https://podminky.urs.cz/item/CS_URS_2025_01/998018002</t>
  </si>
  <si>
    <t>PSV</t>
  </si>
  <si>
    <t>Práce a dodávky PSV</t>
  </si>
  <si>
    <t>713</t>
  </si>
  <si>
    <t>Izolace tepelné</t>
  </si>
  <si>
    <t>55</t>
  </si>
  <si>
    <t>713141131</t>
  </si>
  <si>
    <t>Montáž tepelné izolace střech plochých rohožemi, pásy, deskami, dílci, bloky (izolační materiál ve specifikaci) přilepenými za studena jednovrstvá zplna</t>
  </si>
  <si>
    <t>-773815071</t>
  </si>
  <si>
    <t>https://podminky.urs.cz/item/CS_URS_2025_01/713141131</t>
  </si>
  <si>
    <t>Stříška</t>
  </si>
  <si>
    <t>2,76</t>
  </si>
  <si>
    <t>56</t>
  </si>
  <si>
    <t>63148100/R</t>
  </si>
  <si>
    <t>deska tepelně izolační minerální tl 40mm</t>
  </si>
  <si>
    <t>490546112</t>
  </si>
  <si>
    <t>2,76*1,02 'Přepočtené koeficientem množství</t>
  </si>
  <si>
    <t>57</t>
  </si>
  <si>
    <t>998713312</t>
  </si>
  <si>
    <t>Přesun hmot pro izolace tepelné stanovený procentní sazbou (%) z ceny vodorovná dopravní vzdálenost do 50 m ruční (bez užití mechanizace) v objektech výšky přes 6 m do 12 m</t>
  </si>
  <si>
    <t>%</t>
  </si>
  <si>
    <t>1017460750</t>
  </si>
  <si>
    <t>https://podminky.urs.cz/item/CS_URS_2025_01/998713312</t>
  </si>
  <si>
    <t>741</t>
  </si>
  <si>
    <t>Elektroinstalace - silnoproud</t>
  </si>
  <si>
    <t>58</t>
  </si>
  <si>
    <t>741R1</t>
  </si>
  <si>
    <t>Dmtz, dod+mtz nového hromosvodu, revize</t>
  </si>
  <si>
    <t>1365620702</t>
  </si>
  <si>
    <t>764</t>
  </si>
  <si>
    <t>Konstrukce klempířské</t>
  </si>
  <si>
    <t>59</t>
  </si>
  <si>
    <t>764001821</t>
  </si>
  <si>
    <t>Demontáž klempířských konstrukcí krytiny ze svitků nebo tabulí do suti</t>
  </si>
  <si>
    <t>-2123748176</t>
  </si>
  <si>
    <t>https://podminky.urs.cz/item/CS_URS_2025_01/764001821</t>
  </si>
  <si>
    <t>60</t>
  </si>
  <si>
    <t>764002851</t>
  </si>
  <si>
    <t>Demontáž klempířských konstrukcí oplechování parapetů do suti</t>
  </si>
  <si>
    <t>1459713762</t>
  </si>
  <si>
    <t>https://podminky.urs.cz/item/CS_URS_2025_01/764002851</t>
  </si>
  <si>
    <t>61</t>
  </si>
  <si>
    <t>764141411/R</t>
  </si>
  <si>
    <t>Krytina ze svitků nebo tabulí z titanzinkového předzvětralého plechu s úpravou u okapů, prostupů a výčnělků střechy rovné drážkováním ze svitků rš 670 mm, sklon střechy do 30° vč. dřevěných latí pro uchycení</t>
  </si>
  <si>
    <t>2107717054</t>
  </si>
  <si>
    <t>1,15</t>
  </si>
  <si>
    <t>62</t>
  </si>
  <si>
    <t>764226405/R</t>
  </si>
  <si>
    <t>Oplechování parapetů z hliníkového plechu rovných mechanicky kotvené, bez rohů rš 400 mm vč. bočních krytek</t>
  </si>
  <si>
    <t>1831310993</t>
  </si>
  <si>
    <t>63</t>
  </si>
  <si>
    <t>764R1</t>
  </si>
  <si>
    <t>Demontáž svodu, zpětná montáž s novým ukotvením</t>
  </si>
  <si>
    <t>-7276263</t>
  </si>
  <si>
    <t>64</t>
  </si>
  <si>
    <t>998764312</t>
  </si>
  <si>
    <t>Přesun hmot pro konstrukce klempířské stanovený procentní sazbou (%) z ceny vodorovná dopravní vzdálenost do 50 m ruční (bez užtití mechanizace) v objektech výšky přes 6 do 12 m</t>
  </si>
  <si>
    <t>66818854</t>
  </si>
  <si>
    <t>https://podminky.urs.cz/item/CS_URS_2025_01/998764312</t>
  </si>
  <si>
    <t>766</t>
  </si>
  <si>
    <t>Konstrukce truhlářské</t>
  </si>
  <si>
    <t>65</t>
  </si>
  <si>
    <t>766R1</t>
  </si>
  <si>
    <t>Dod+mtz plastové okno s izolačním trojsklem vč. vnitř. parapetu 1800/1500mm</t>
  </si>
  <si>
    <t>kus</t>
  </si>
  <si>
    <t>-1993710953</t>
  </si>
  <si>
    <t>66</t>
  </si>
  <si>
    <t>998766312</t>
  </si>
  <si>
    <t>Přesun hmot pro konstrukce truhlářské stanovený procentní sazbou (%) z ceny vodorovná dopravní vzdálenost do 50 m ruční (bez užití mechanizace) v objektech výšky přes 6 do 12 m</t>
  </si>
  <si>
    <t>448598085</t>
  </si>
  <si>
    <t>https://podminky.urs.cz/item/CS_URS_2025_01/998766312</t>
  </si>
  <si>
    <t>767</t>
  </si>
  <si>
    <t>Konstrukce zámečnické</t>
  </si>
  <si>
    <t>67</t>
  </si>
  <si>
    <t>767R2</t>
  </si>
  <si>
    <t>Odšroubování a zpětné přišroubování zábradlí rampy pro provedení zateplení</t>
  </si>
  <si>
    <t>-1417351705</t>
  </si>
  <si>
    <t>68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</si>
  <si>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</si>
  <si>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</si>
  <si>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-89043941</t>
  </si>
  <si>
    <t>https://podminky.urs.cz/item/CS_URS_2025_01/998767312</t>
  </si>
  <si>
    <t>783</t>
  </si>
  <si>
    <t>Dokončovací práce - nátěry</t>
  </si>
  <si>
    <t>69</t>
  </si>
  <si>
    <t>783106801</t>
  </si>
  <si>
    <t>Odstranění nátěrů z truhlářských konstrukcí obroušením</t>
  </si>
  <si>
    <t>111614587</t>
  </si>
  <si>
    <t>https://podminky.urs.cz/item/CS_URS_2025_01/783106801</t>
  </si>
  <si>
    <t>Palubky</t>
  </si>
  <si>
    <t>33,62</t>
  </si>
  <si>
    <t>70</t>
  </si>
  <si>
    <t>783118211</t>
  </si>
  <si>
    <t>Lakovací nátěr truhlářských konstrukcí dvojnásobný s mezibroušením syntetický</t>
  </si>
  <si>
    <t>242337142</t>
  </si>
  <si>
    <t>https://podminky.urs.cz/item/CS_URS_2025_01/783118211</t>
  </si>
  <si>
    <t>VRN</t>
  </si>
  <si>
    <t>Vedlejší rozpočtové náklady</t>
  </si>
  <si>
    <t>71</t>
  </si>
  <si>
    <t>VRNR1</t>
  </si>
  <si>
    <t>749148673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</si>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</sst>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0271061/R" TargetMode="External" /><Relationship Id="rId2" Type="http://schemas.openxmlformats.org/officeDocument/2006/relationships/hyperlink" Target="https://podminky.urs.cz/item/CS_URS_2025_01/317944323" TargetMode="External" /><Relationship Id="rId3" Type="http://schemas.openxmlformats.org/officeDocument/2006/relationships/hyperlink" Target="https://podminky.urs.cz/item/CS_URS_2025_01/612142001" TargetMode="External" /><Relationship Id="rId4" Type="http://schemas.openxmlformats.org/officeDocument/2006/relationships/hyperlink" Target="https://podminky.urs.cz/item/CS_URS_2025_01/612311131" TargetMode="External" /><Relationship Id="rId5" Type="http://schemas.openxmlformats.org/officeDocument/2006/relationships/hyperlink" Target="https://podminky.urs.cz/item/CS_URS_2025_01/629991012" TargetMode="External" /><Relationship Id="rId6" Type="http://schemas.openxmlformats.org/officeDocument/2006/relationships/hyperlink" Target="https://podminky.urs.cz/item/CS_URS_2025_01/629995101" TargetMode="External" /><Relationship Id="rId7" Type="http://schemas.openxmlformats.org/officeDocument/2006/relationships/hyperlink" Target="https://podminky.urs.cz/item/CS_URS_2025_01/622325101" TargetMode="External" /><Relationship Id="rId8" Type="http://schemas.openxmlformats.org/officeDocument/2006/relationships/hyperlink" Target="https://podminky.urs.cz/item/CS_URS_2025_01/622211001" TargetMode="External" /><Relationship Id="rId9" Type="http://schemas.openxmlformats.org/officeDocument/2006/relationships/hyperlink" Target="https://podminky.urs.cz/item/CS_URS_2025_01/622211031" TargetMode="External" /><Relationship Id="rId10" Type="http://schemas.openxmlformats.org/officeDocument/2006/relationships/hyperlink" Target="https://podminky.urs.cz/item/CS_URS_2025_01/622221001" TargetMode="External" /><Relationship Id="rId11" Type="http://schemas.openxmlformats.org/officeDocument/2006/relationships/hyperlink" Target="https://podminky.urs.cz/item/CS_URS_2025_01/622221031" TargetMode="External" /><Relationship Id="rId12" Type="http://schemas.openxmlformats.org/officeDocument/2006/relationships/hyperlink" Target="https://podminky.urs.cz/item/CS_URS_2025_01/622221041" TargetMode="External" /><Relationship Id="rId13" Type="http://schemas.openxmlformats.org/officeDocument/2006/relationships/hyperlink" Target="https://podminky.urs.cz/item/CS_URS_2025_01/622252001" TargetMode="External" /><Relationship Id="rId14" Type="http://schemas.openxmlformats.org/officeDocument/2006/relationships/hyperlink" Target="https://podminky.urs.cz/item/CS_URS_2025_01/622252002" TargetMode="External" /><Relationship Id="rId15" Type="http://schemas.openxmlformats.org/officeDocument/2006/relationships/hyperlink" Target="https://podminky.urs.cz/item/CS_URS_2025_01/622151021" TargetMode="External" /><Relationship Id="rId16" Type="http://schemas.openxmlformats.org/officeDocument/2006/relationships/hyperlink" Target="https://podminky.urs.cz/item/CS_URS_2025_01/622511112" TargetMode="External" /><Relationship Id="rId17" Type="http://schemas.openxmlformats.org/officeDocument/2006/relationships/hyperlink" Target="https://podminky.urs.cz/item/CS_URS_2025_01/622151031" TargetMode="External" /><Relationship Id="rId18" Type="http://schemas.openxmlformats.org/officeDocument/2006/relationships/hyperlink" Target="https://podminky.urs.cz/item/CS_URS_2025_01/622531012" TargetMode="External" /><Relationship Id="rId19" Type="http://schemas.openxmlformats.org/officeDocument/2006/relationships/hyperlink" Target="https://podminky.urs.cz/item/CS_URS_2025_01/962081131" TargetMode="External" /><Relationship Id="rId20" Type="http://schemas.openxmlformats.org/officeDocument/2006/relationships/hyperlink" Target="https://podminky.urs.cz/item/CS_URS_2025_01/974031134" TargetMode="External" /><Relationship Id="rId21" Type="http://schemas.openxmlformats.org/officeDocument/2006/relationships/hyperlink" Target="https://podminky.urs.cz/item/CS_URS_2025_01/976071111" TargetMode="External" /><Relationship Id="rId22" Type="http://schemas.openxmlformats.org/officeDocument/2006/relationships/hyperlink" Target="https://podminky.urs.cz/item/CS_URS_2025_01/978015321" TargetMode="External" /><Relationship Id="rId23" Type="http://schemas.openxmlformats.org/officeDocument/2006/relationships/hyperlink" Target="https://podminky.urs.cz/item/CS_URS_2025_01/941211111" TargetMode="External" /><Relationship Id="rId24" Type="http://schemas.openxmlformats.org/officeDocument/2006/relationships/hyperlink" Target="https://podminky.urs.cz/item/CS_URS_2025_01/941211211" TargetMode="External" /><Relationship Id="rId25" Type="http://schemas.openxmlformats.org/officeDocument/2006/relationships/hyperlink" Target="https://podminky.urs.cz/item/CS_URS_2025_01/941211811" TargetMode="External" /><Relationship Id="rId26" Type="http://schemas.openxmlformats.org/officeDocument/2006/relationships/hyperlink" Target="https://podminky.urs.cz/item/CS_URS_2025_01/944511111" TargetMode="External" /><Relationship Id="rId27" Type="http://schemas.openxmlformats.org/officeDocument/2006/relationships/hyperlink" Target="https://podminky.urs.cz/item/CS_URS_2025_01/944511211" TargetMode="External" /><Relationship Id="rId28" Type="http://schemas.openxmlformats.org/officeDocument/2006/relationships/hyperlink" Target="https://podminky.urs.cz/item/CS_URS_2025_01/944511811" TargetMode="External" /><Relationship Id="rId29" Type="http://schemas.openxmlformats.org/officeDocument/2006/relationships/hyperlink" Target="https://podminky.urs.cz/item/CS_URS_2025_01/944711113" TargetMode="External" /><Relationship Id="rId30" Type="http://schemas.openxmlformats.org/officeDocument/2006/relationships/hyperlink" Target="https://podminky.urs.cz/item/CS_URS_2025_01/944711213" TargetMode="External" /><Relationship Id="rId31" Type="http://schemas.openxmlformats.org/officeDocument/2006/relationships/hyperlink" Target="https://podminky.urs.cz/item/CS_URS_2025_01/944711813" TargetMode="External" /><Relationship Id="rId32" Type="http://schemas.openxmlformats.org/officeDocument/2006/relationships/hyperlink" Target="https://podminky.urs.cz/item/CS_URS_2025_01/997002611" TargetMode="External" /><Relationship Id="rId33" Type="http://schemas.openxmlformats.org/officeDocument/2006/relationships/hyperlink" Target="https://podminky.urs.cz/item/CS_URS_2025_01/997013212" TargetMode="External" /><Relationship Id="rId34" Type="http://schemas.openxmlformats.org/officeDocument/2006/relationships/hyperlink" Target="https://podminky.urs.cz/item/CS_URS_2025_01/997013501" TargetMode="External" /><Relationship Id="rId35" Type="http://schemas.openxmlformats.org/officeDocument/2006/relationships/hyperlink" Target="https://podminky.urs.cz/item/CS_URS_2025_01/997013509" TargetMode="External" /><Relationship Id="rId36" Type="http://schemas.openxmlformats.org/officeDocument/2006/relationships/hyperlink" Target="https://podminky.urs.cz/item/CS_URS_2025_01/997013631" TargetMode="External" /><Relationship Id="rId37" Type="http://schemas.openxmlformats.org/officeDocument/2006/relationships/hyperlink" Target="https://podminky.urs.cz/item/CS_URS_2025_01/998018002" TargetMode="External" /><Relationship Id="rId38" Type="http://schemas.openxmlformats.org/officeDocument/2006/relationships/hyperlink" Target="https://podminky.urs.cz/item/CS_URS_2025_01/713141131" TargetMode="External" /><Relationship Id="rId39" Type="http://schemas.openxmlformats.org/officeDocument/2006/relationships/hyperlink" Target="https://podminky.urs.cz/item/CS_URS_2025_01/998713312" TargetMode="External" /><Relationship Id="rId40" Type="http://schemas.openxmlformats.org/officeDocument/2006/relationships/hyperlink" Target="https://podminky.urs.cz/item/CS_URS_2025_01/764001821" TargetMode="External" /><Relationship Id="rId41" Type="http://schemas.openxmlformats.org/officeDocument/2006/relationships/hyperlink" Target="https://podminky.urs.cz/item/CS_URS_2025_01/764002851" TargetMode="External" /><Relationship Id="rId42" Type="http://schemas.openxmlformats.org/officeDocument/2006/relationships/hyperlink" Target="https://podminky.urs.cz/item/CS_URS_2025_01/998764312" TargetMode="External" /><Relationship Id="rId43" Type="http://schemas.openxmlformats.org/officeDocument/2006/relationships/hyperlink" Target="https://podminky.urs.cz/item/CS_URS_2025_01/998766312" TargetMode="External" /><Relationship Id="rId44" Type="http://schemas.openxmlformats.org/officeDocument/2006/relationships/hyperlink" Target="https://podminky.urs.cz/item/CS_URS_2025_01/998767312" TargetMode="External" /><Relationship Id="rId45" Type="http://schemas.openxmlformats.org/officeDocument/2006/relationships/hyperlink" Target="https://podminky.urs.cz/item/CS_URS_2025_01/783106801" TargetMode="External" /><Relationship Id="rId46" Type="http://schemas.openxmlformats.org/officeDocument/2006/relationships/hyperlink" Target="https://podminky.urs.cz/item/CS_URS_2025_01/783118211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Stavební úpravy administrativního domu K. H. Máchy 1275, Sokolov - SO1 zateplení vrchní části stavby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16. 1. 2025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Sokolov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51</v>
      </c>
      <c r="D52" s="88"/>
      <c r="E52" s="88"/>
      <c r="F52" s="88"/>
      <c r="G52" s="88"/>
      <c r="H52" s="89"/>
      <c r="I52" s="90" t="s">
        <v>52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53</v>
      </c>
      <c r="AH52" s="88"/>
      <c r="AI52" s="88"/>
      <c r="AJ52" s="88"/>
      <c r="AK52" s="88"/>
      <c r="AL52" s="88"/>
      <c r="AM52" s="88"/>
      <c r="AN52" s="90" t="s">
        <v>54</v>
      </c>
      <c r="AO52" s="88"/>
      <c r="AP52" s="88"/>
      <c r="AQ52" s="92" t="s">
        <v>55</v>
      </c>
      <c r="AR52" s="45"/>
      <c r="AS52" s="93" t="s">
        <v>56</v>
      </c>
      <c r="AT52" s="94" t="s">
        <v>57</v>
      </c>
      <c r="AU52" s="94" t="s">
        <v>58</v>
      </c>
      <c r="AV52" s="94" t="s">
        <v>59</v>
      </c>
      <c r="AW52" s="94" t="s">
        <v>60</v>
      </c>
      <c r="AX52" s="94" t="s">
        <v>61</v>
      </c>
      <c r="AY52" s="94" t="s">
        <v>62</v>
      </c>
      <c r="AZ52" s="94" t="s">
        <v>63</v>
      </c>
      <c r="BA52" s="94" t="s">
        <v>64</v>
      </c>
      <c r="BB52" s="94" t="s">
        <v>65</v>
      </c>
      <c r="BC52" s="94" t="s">
        <v>66</v>
      </c>
      <c r="BD52" s="95" t="s">
        <v>67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69</v>
      </c>
      <c r="BT54" s="110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37.5" customHeight="1">
      <c r="A55" s="111" t="s">
        <v>73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Stavební úpravy admin...'!J28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74</v>
      </c>
      <c r="AR55" s="118"/>
      <c r="AS55" s="119">
        <v>0</v>
      </c>
      <c r="AT55" s="120">
        <f>ROUND(SUM(AV55:AW55),2)</f>
        <v>0</v>
      </c>
      <c r="AU55" s="121">
        <f>'1 - Stavební úpravy admin...'!P87</f>
        <v>0</v>
      </c>
      <c r="AV55" s="120">
        <f>'1 - Stavební úpravy admin...'!J31</f>
        <v>0</v>
      </c>
      <c r="AW55" s="120">
        <f>'1 - Stavební úpravy admin...'!J32</f>
        <v>0</v>
      </c>
      <c r="AX55" s="120">
        <f>'1 - Stavební úpravy admin...'!J33</f>
        <v>0</v>
      </c>
      <c r="AY55" s="120">
        <f>'1 - Stavební úpravy admin...'!J34</f>
        <v>0</v>
      </c>
      <c r="AZ55" s="120">
        <f>'1 - Stavební úpravy admin...'!F31</f>
        <v>0</v>
      </c>
      <c r="BA55" s="120">
        <f>'1 - Stavební úpravy admin...'!F32</f>
        <v>0</v>
      </c>
      <c r="BB55" s="120">
        <f>'1 - Stavební úpravy admin...'!F33</f>
        <v>0</v>
      </c>
      <c r="BC55" s="120">
        <f>'1 - Stavební úpravy admin...'!F34</f>
        <v>0</v>
      </c>
      <c r="BD55" s="122">
        <f>'1 - Stavební úpravy admin...'!F35</f>
        <v>0</v>
      </c>
      <c r="BE55" s="7"/>
      <c r="BT55" s="123" t="s">
        <v>14</v>
      </c>
      <c r="BU55" s="123" t="s">
        <v>75</v>
      </c>
      <c r="BV55" s="123" t="s">
        <v>71</v>
      </c>
      <c r="BW55" s="123" t="s">
        <v>5</v>
      </c>
      <c r="BX55" s="123" t="s">
        <v>72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PeZaTVA03sx+tmMJwai48dSPoqJu1Y1IhwcCzazCbdSkhEwT3VNYpmMCH6jVHbDpEYn3QlTMOycpYPBL0/+Vzg==" hashValue="jOu3X2ddSqjBxj1+nhd6rtoJ0NvWgabmPAa4XSejkntl0Ouoh0W30TAtNta8iUmAolLlYTYFpkR8i9RuQRRw1A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Stavební úpravy admi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76</v>
      </c>
    </row>
    <row r="4" s="1" customFormat="1" ht="24.96" customHeight="1">
      <c r="B4" s="21"/>
      <c r="D4" s="126" t="s">
        <v>77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30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16. 1. 2025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28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33</v>
      </c>
      <c r="E21" s="39"/>
      <c r="F21" s="39"/>
      <c r="G21" s="39"/>
      <c r="H21" s="39"/>
      <c r="I21" s="128" t="s">
        <v>26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28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34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35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36</v>
      </c>
      <c r="E28" s="39"/>
      <c r="F28" s="39"/>
      <c r="G28" s="39"/>
      <c r="H28" s="39"/>
      <c r="I28" s="39"/>
      <c r="J28" s="139">
        <f>ROUND(J87,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38</v>
      </c>
      <c r="G30" s="39"/>
      <c r="H30" s="39"/>
      <c r="I30" s="140" t="s">
        <v>37</v>
      </c>
      <c r="J30" s="140" t="s">
        <v>39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40</v>
      </c>
      <c r="E31" s="128" t="s">
        <v>41</v>
      </c>
      <c r="F31" s="142">
        <f>ROUND((SUM(BE87:BE243)),  2)</f>
        <v>0</v>
      </c>
      <c r="G31" s="39"/>
      <c r="H31" s="39"/>
      <c r="I31" s="143">
        <v>0.20999999999999999</v>
      </c>
      <c r="J31" s="142">
        <f>ROUND(((SUM(BE87:BE243))*I31),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42</v>
      </c>
      <c r="F32" s="142">
        <f>ROUND((SUM(BF87:BF243)),  2)</f>
        <v>0</v>
      </c>
      <c r="G32" s="39"/>
      <c r="H32" s="39"/>
      <c r="I32" s="143">
        <v>0.12</v>
      </c>
      <c r="J32" s="142">
        <f>ROUND(((SUM(BF87:BF243))*I32),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43</v>
      </c>
      <c r="F33" s="142">
        <f>ROUND((SUM(BG87:BG243)),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44</v>
      </c>
      <c r="F34" s="142">
        <f>ROUND((SUM(BH87:BH243)),  2)</f>
        <v>0</v>
      </c>
      <c r="G34" s="39"/>
      <c r="H34" s="39"/>
      <c r="I34" s="143">
        <v>0.12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45</v>
      </c>
      <c r="F35" s="142">
        <f>ROUND((SUM(BI87:BI243)),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46</v>
      </c>
      <c r="E37" s="146"/>
      <c r="F37" s="146"/>
      <c r="G37" s="147" t="s">
        <v>47</v>
      </c>
      <c r="H37" s="148" t="s">
        <v>48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78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30" customHeight="1">
      <c r="A46" s="39"/>
      <c r="B46" s="40"/>
      <c r="C46" s="41"/>
      <c r="D46" s="41"/>
      <c r="E46" s="70" t="str">
        <f>E7</f>
        <v>Stavební úpravy administrativního domu K. H. Máchy 1275, Sokolov - SO1 zateplení vrchní části stavby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 xml:space="preserve"> </v>
      </c>
      <c r="G48" s="41"/>
      <c r="H48" s="41"/>
      <c r="I48" s="33" t="s">
        <v>23</v>
      </c>
      <c r="J48" s="73" t="str">
        <f>IF(J10="","",J10)</f>
        <v>16. 1. 2025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Město Sokolov</v>
      </c>
      <c r="G50" s="41"/>
      <c r="H50" s="41"/>
      <c r="I50" s="33" t="s">
        <v>31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33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79</v>
      </c>
      <c r="D53" s="156"/>
      <c r="E53" s="156"/>
      <c r="F53" s="156"/>
      <c r="G53" s="156"/>
      <c r="H53" s="156"/>
      <c r="I53" s="156"/>
      <c r="J53" s="157" t="s">
        <v>80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68</v>
      </c>
      <c r="D55" s="41"/>
      <c r="E55" s="41"/>
      <c r="F55" s="41"/>
      <c r="G55" s="41"/>
      <c r="H55" s="41"/>
      <c r="I55" s="41"/>
      <c r="J55" s="103">
        <f>J87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81</v>
      </c>
    </row>
    <row r="56" s="9" customFormat="1" ht="24.96" customHeight="1">
      <c r="A56" s="9"/>
      <c r="B56" s="159"/>
      <c r="C56" s="160"/>
      <c r="D56" s="161" t="s">
        <v>82</v>
      </c>
      <c r="E56" s="162"/>
      <c r="F56" s="162"/>
      <c r="G56" s="162"/>
      <c r="H56" s="162"/>
      <c r="I56" s="162"/>
      <c r="J56" s="163">
        <f>J88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83</v>
      </c>
      <c r="E57" s="168"/>
      <c r="F57" s="168"/>
      <c r="G57" s="168"/>
      <c r="H57" s="168"/>
      <c r="I57" s="168"/>
      <c r="J57" s="169">
        <f>J89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84</v>
      </c>
      <c r="E58" s="168"/>
      <c r="F58" s="168"/>
      <c r="G58" s="168"/>
      <c r="H58" s="168"/>
      <c r="I58" s="168"/>
      <c r="J58" s="169">
        <f>J94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85</v>
      </c>
      <c r="E59" s="168"/>
      <c r="F59" s="168"/>
      <c r="G59" s="168"/>
      <c r="H59" s="168"/>
      <c r="I59" s="168"/>
      <c r="J59" s="169">
        <f>J154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86</v>
      </c>
      <c r="E60" s="168"/>
      <c r="F60" s="168"/>
      <c r="G60" s="168"/>
      <c r="H60" s="168"/>
      <c r="I60" s="168"/>
      <c r="J60" s="169">
        <f>J188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87</v>
      </c>
      <c r="E61" s="168"/>
      <c r="F61" s="168"/>
      <c r="G61" s="168"/>
      <c r="H61" s="168"/>
      <c r="I61" s="168"/>
      <c r="J61" s="169">
        <f>J200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9"/>
      <c r="C62" s="160"/>
      <c r="D62" s="161" t="s">
        <v>88</v>
      </c>
      <c r="E62" s="162"/>
      <c r="F62" s="162"/>
      <c r="G62" s="162"/>
      <c r="H62" s="162"/>
      <c r="I62" s="162"/>
      <c r="J62" s="163">
        <f>J203</f>
        <v>0</v>
      </c>
      <c r="K62" s="160"/>
      <c r="L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5"/>
      <c r="C63" s="166"/>
      <c r="D63" s="167" t="s">
        <v>89</v>
      </c>
      <c r="E63" s="168"/>
      <c r="F63" s="168"/>
      <c r="G63" s="168"/>
      <c r="H63" s="168"/>
      <c r="I63" s="168"/>
      <c r="J63" s="169">
        <f>J204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90</v>
      </c>
      <c r="E64" s="168"/>
      <c r="F64" s="168"/>
      <c r="G64" s="168"/>
      <c r="H64" s="168"/>
      <c r="I64" s="168"/>
      <c r="J64" s="169">
        <f>J213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91</v>
      </c>
      <c r="E65" s="168"/>
      <c r="F65" s="168"/>
      <c r="G65" s="168"/>
      <c r="H65" s="168"/>
      <c r="I65" s="168"/>
      <c r="J65" s="169">
        <f>J215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5"/>
      <c r="C66" s="166"/>
      <c r="D66" s="167" t="s">
        <v>92</v>
      </c>
      <c r="E66" s="168"/>
      <c r="F66" s="168"/>
      <c r="G66" s="168"/>
      <c r="H66" s="168"/>
      <c r="I66" s="168"/>
      <c r="J66" s="169">
        <f>J227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5"/>
      <c r="C67" s="166"/>
      <c r="D67" s="167" t="s">
        <v>93</v>
      </c>
      <c r="E67" s="168"/>
      <c r="F67" s="168"/>
      <c r="G67" s="168"/>
      <c r="H67" s="168"/>
      <c r="I67" s="168"/>
      <c r="J67" s="169">
        <f>J231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94</v>
      </c>
      <c r="E68" s="168"/>
      <c r="F68" s="168"/>
      <c r="G68" s="168"/>
      <c r="H68" s="168"/>
      <c r="I68" s="168"/>
      <c r="J68" s="169">
        <f>J235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59"/>
      <c r="C69" s="160"/>
      <c r="D69" s="161" t="s">
        <v>95</v>
      </c>
      <c r="E69" s="162"/>
      <c r="F69" s="162"/>
      <c r="G69" s="162"/>
      <c r="H69" s="162"/>
      <c r="I69" s="162"/>
      <c r="J69" s="163">
        <f>J242</f>
        <v>0</v>
      </c>
      <c r="K69" s="160"/>
      <c r="L69" s="16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96</v>
      </c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30" customHeight="1">
      <c r="A79" s="39"/>
      <c r="B79" s="40"/>
      <c r="C79" s="41"/>
      <c r="D79" s="41"/>
      <c r="E79" s="70" t="str">
        <f>E7</f>
        <v>Stavební úpravy administrativního domu K. H. Máchy 1275, Sokolov - SO1 zateplení vrchní části stavby</v>
      </c>
      <c r="F79" s="41"/>
      <c r="G79" s="41"/>
      <c r="H79" s="41"/>
      <c r="I79" s="41"/>
      <c r="J79" s="41"/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F10</f>
        <v xml:space="preserve"> </v>
      </c>
      <c r="G81" s="41"/>
      <c r="H81" s="41"/>
      <c r="I81" s="33" t="s">
        <v>23</v>
      </c>
      <c r="J81" s="73" t="str">
        <f>IF(J10="","",J10)</f>
        <v>16. 1. 2025</v>
      </c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E13</f>
        <v>Město Sokolov</v>
      </c>
      <c r="G83" s="41"/>
      <c r="H83" s="41"/>
      <c r="I83" s="33" t="s">
        <v>31</v>
      </c>
      <c r="J83" s="37" t="str">
        <f>E19</f>
        <v xml:space="preserve"> </v>
      </c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IF(E16="","",E16)</f>
        <v>Vyplň údaj</v>
      </c>
      <c r="G84" s="41"/>
      <c r="H84" s="41"/>
      <c r="I84" s="33" t="s">
        <v>33</v>
      </c>
      <c r="J84" s="37" t="str">
        <f>E22</f>
        <v xml:space="preserve"> </v>
      </c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1"/>
      <c r="B86" s="172"/>
      <c r="C86" s="173" t="s">
        <v>97</v>
      </c>
      <c r="D86" s="174" t="s">
        <v>55</v>
      </c>
      <c r="E86" s="174" t="s">
        <v>51</v>
      </c>
      <c r="F86" s="174" t="s">
        <v>52</v>
      </c>
      <c r="G86" s="174" t="s">
        <v>98</v>
      </c>
      <c r="H86" s="174" t="s">
        <v>99</v>
      </c>
      <c r="I86" s="174" t="s">
        <v>100</v>
      </c>
      <c r="J86" s="174" t="s">
        <v>80</v>
      </c>
      <c r="K86" s="175" t="s">
        <v>101</v>
      </c>
      <c r="L86" s="176"/>
      <c r="M86" s="93" t="s">
        <v>19</v>
      </c>
      <c r="N86" s="94" t="s">
        <v>40</v>
      </c>
      <c r="O86" s="94" t="s">
        <v>102</v>
      </c>
      <c r="P86" s="94" t="s">
        <v>103</v>
      </c>
      <c r="Q86" s="94" t="s">
        <v>104</v>
      </c>
      <c r="R86" s="94" t="s">
        <v>105</v>
      </c>
      <c r="S86" s="94" t="s">
        <v>106</v>
      </c>
      <c r="T86" s="95" t="s">
        <v>107</v>
      </c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</row>
    <row r="87" s="2" customFormat="1" ht="22.8" customHeight="1">
      <c r="A87" s="39"/>
      <c r="B87" s="40"/>
      <c r="C87" s="100" t="s">
        <v>108</v>
      </c>
      <c r="D87" s="41"/>
      <c r="E87" s="41"/>
      <c r="F87" s="41"/>
      <c r="G87" s="41"/>
      <c r="H87" s="41"/>
      <c r="I87" s="41"/>
      <c r="J87" s="177">
        <f>BK87</f>
        <v>0</v>
      </c>
      <c r="K87" s="41"/>
      <c r="L87" s="45"/>
      <c r="M87" s="96"/>
      <c r="N87" s="178"/>
      <c r="O87" s="97"/>
      <c r="P87" s="179">
        <f>P88+P203+P242</f>
        <v>0</v>
      </c>
      <c r="Q87" s="97"/>
      <c r="R87" s="179">
        <f>R88+R203+R242</f>
        <v>37.887375289999994</v>
      </c>
      <c r="S87" s="97"/>
      <c r="T87" s="180">
        <f>T88+T203+T242</f>
        <v>5.9457236999999994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69</v>
      </c>
      <c r="AU87" s="18" t="s">
        <v>81</v>
      </c>
      <c r="BK87" s="181">
        <f>BK88+BK203+BK242</f>
        <v>0</v>
      </c>
    </row>
    <row r="88" s="12" customFormat="1" ht="25.92" customHeight="1">
      <c r="A88" s="12"/>
      <c r="B88" s="182"/>
      <c r="C88" s="183"/>
      <c r="D88" s="184" t="s">
        <v>69</v>
      </c>
      <c r="E88" s="185" t="s">
        <v>109</v>
      </c>
      <c r="F88" s="185" t="s">
        <v>110</v>
      </c>
      <c r="G88" s="183"/>
      <c r="H88" s="183"/>
      <c r="I88" s="186"/>
      <c r="J88" s="187">
        <f>BK88</f>
        <v>0</v>
      </c>
      <c r="K88" s="183"/>
      <c r="L88" s="188"/>
      <c r="M88" s="189"/>
      <c r="N88" s="190"/>
      <c r="O88" s="190"/>
      <c r="P88" s="191">
        <f>P89+P94+P154+P188+P200</f>
        <v>0</v>
      </c>
      <c r="Q88" s="190"/>
      <c r="R88" s="191">
        <f>R89+R94+R154+R188+R200</f>
        <v>37.772751689999993</v>
      </c>
      <c r="S88" s="190"/>
      <c r="T88" s="192">
        <f>T89+T94+T154+T188+T200</f>
        <v>5.7954396999999993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3" t="s">
        <v>14</v>
      </c>
      <c r="AT88" s="194" t="s">
        <v>69</v>
      </c>
      <c r="AU88" s="194" t="s">
        <v>70</v>
      </c>
      <c r="AY88" s="193" t="s">
        <v>111</v>
      </c>
      <c r="BK88" s="195">
        <f>BK89+BK94+BK154+BK188+BK200</f>
        <v>0</v>
      </c>
    </row>
    <row r="89" s="12" customFormat="1" ht="22.8" customHeight="1">
      <c r="A89" s="12"/>
      <c r="B89" s="182"/>
      <c r="C89" s="183"/>
      <c r="D89" s="184" t="s">
        <v>69</v>
      </c>
      <c r="E89" s="196" t="s">
        <v>112</v>
      </c>
      <c r="F89" s="196" t="s">
        <v>113</v>
      </c>
      <c r="G89" s="183"/>
      <c r="H89" s="183"/>
      <c r="I89" s="186"/>
      <c r="J89" s="197">
        <f>BK89</f>
        <v>0</v>
      </c>
      <c r="K89" s="183"/>
      <c r="L89" s="188"/>
      <c r="M89" s="189"/>
      <c r="N89" s="190"/>
      <c r="O89" s="190"/>
      <c r="P89" s="191">
        <f>SUM(P90:P93)</f>
        <v>0</v>
      </c>
      <c r="Q89" s="190"/>
      <c r="R89" s="191">
        <f>SUM(R90:R93)</f>
        <v>2.3156600000000003</v>
      </c>
      <c r="S89" s="190"/>
      <c r="T89" s="192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3" t="s">
        <v>14</v>
      </c>
      <c r="AT89" s="194" t="s">
        <v>69</v>
      </c>
      <c r="AU89" s="194" t="s">
        <v>14</v>
      </c>
      <c r="AY89" s="193" t="s">
        <v>111</v>
      </c>
      <c r="BK89" s="195">
        <f>SUM(BK90:BK93)</f>
        <v>0</v>
      </c>
    </row>
    <row r="90" s="2" customFormat="1" ht="24.15" customHeight="1">
      <c r="A90" s="39"/>
      <c r="B90" s="40"/>
      <c r="C90" s="198" t="s">
        <v>14</v>
      </c>
      <c r="D90" s="198" t="s">
        <v>114</v>
      </c>
      <c r="E90" s="199" t="s">
        <v>115</v>
      </c>
      <c r="F90" s="200" t="s">
        <v>116</v>
      </c>
      <c r="G90" s="201" t="s">
        <v>117</v>
      </c>
      <c r="H90" s="202">
        <v>2.9500000000000002</v>
      </c>
      <c r="I90" s="203"/>
      <c r="J90" s="204">
        <f>ROUND(I90*H90,2)</f>
        <v>0</v>
      </c>
      <c r="K90" s="200" t="s">
        <v>118</v>
      </c>
      <c r="L90" s="45"/>
      <c r="M90" s="205" t="s">
        <v>19</v>
      </c>
      <c r="N90" s="206" t="s">
        <v>41</v>
      </c>
      <c r="O90" s="85"/>
      <c r="P90" s="207">
        <f>O90*H90</f>
        <v>0</v>
      </c>
      <c r="Q90" s="207">
        <v>0.71919999999999995</v>
      </c>
      <c r="R90" s="207">
        <f>Q90*H90</f>
        <v>2.1216400000000002</v>
      </c>
      <c r="S90" s="207">
        <v>0</v>
      </c>
      <c r="T90" s="208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09" t="s">
        <v>119</v>
      </c>
      <c r="AT90" s="209" t="s">
        <v>114</v>
      </c>
      <c r="AU90" s="209" t="s">
        <v>76</v>
      </c>
      <c r="AY90" s="18" t="s">
        <v>111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8" t="s">
        <v>14</v>
      </c>
      <c r="BK90" s="210">
        <f>ROUND(I90*H90,2)</f>
        <v>0</v>
      </c>
      <c r="BL90" s="18" t="s">
        <v>119</v>
      </c>
      <c r="BM90" s="209" t="s">
        <v>120</v>
      </c>
    </row>
    <row r="91" s="2" customFormat="1">
      <c r="A91" s="39"/>
      <c r="B91" s="40"/>
      <c r="C91" s="41"/>
      <c r="D91" s="211" t="s">
        <v>121</v>
      </c>
      <c r="E91" s="41"/>
      <c r="F91" s="212" t="s">
        <v>122</v>
      </c>
      <c r="G91" s="41"/>
      <c r="H91" s="41"/>
      <c r="I91" s="213"/>
      <c r="J91" s="41"/>
      <c r="K91" s="41"/>
      <c r="L91" s="45"/>
      <c r="M91" s="214"/>
      <c r="N91" s="21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121</v>
      </c>
      <c r="AU91" s="18" t="s">
        <v>76</v>
      </c>
    </row>
    <row r="92" s="2" customFormat="1" ht="16.5" customHeight="1">
      <c r="A92" s="39"/>
      <c r="B92" s="40"/>
      <c r="C92" s="198" t="s">
        <v>76</v>
      </c>
      <c r="D92" s="198" t="s">
        <v>114</v>
      </c>
      <c r="E92" s="199" t="s">
        <v>123</v>
      </c>
      <c r="F92" s="200" t="s">
        <v>124</v>
      </c>
      <c r="G92" s="201" t="s">
        <v>125</v>
      </c>
      <c r="H92" s="202">
        <v>0.17799999999999999</v>
      </c>
      <c r="I92" s="203"/>
      <c r="J92" s="204">
        <f>ROUND(I92*H92,2)</f>
        <v>0</v>
      </c>
      <c r="K92" s="200" t="s">
        <v>118</v>
      </c>
      <c r="L92" s="45"/>
      <c r="M92" s="205" t="s">
        <v>19</v>
      </c>
      <c r="N92" s="206" t="s">
        <v>41</v>
      </c>
      <c r="O92" s="85"/>
      <c r="P92" s="207">
        <f>O92*H92</f>
        <v>0</v>
      </c>
      <c r="Q92" s="207">
        <v>1.0900000000000001</v>
      </c>
      <c r="R92" s="207">
        <f>Q92*H92</f>
        <v>0.19402</v>
      </c>
      <c r="S92" s="207">
        <v>0</v>
      </c>
      <c r="T92" s="20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9" t="s">
        <v>119</v>
      </c>
      <c r="AT92" s="209" t="s">
        <v>114</v>
      </c>
      <c r="AU92" s="209" t="s">
        <v>76</v>
      </c>
      <c r="AY92" s="18" t="s">
        <v>111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8" t="s">
        <v>14</v>
      </c>
      <c r="BK92" s="210">
        <f>ROUND(I92*H92,2)</f>
        <v>0</v>
      </c>
      <c r="BL92" s="18" t="s">
        <v>119</v>
      </c>
      <c r="BM92" s="209" t="s">
        <v>126</v>
      </c>
    </row>
    <row r="93" s="2" customFormat="1">
      <c r="A93" s="39"/>
      <c r="B93" s="40"/>
      <c r="C93" s="41"/>
      <c r="D93" s="211" t="s">
        <v>121</v>
      </c>
      <c r="E93" s="41"/>
      <c r="F93" s="212" t="s">
        <v>127</v>
      </c>
      <c r="G93" s="41"/>
      <c r="H93" s="41"/>
      <c r="I93" s="213"/>
      <c r="J93" s="41"/>
      <c r="K93" s="41"/>
      <c r="L93" s="45"/>
      <c r="M93" s="214"/>
      <c r="N93" s="21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121</v>
      </c>
      <c r="AU93" s="18" t="s">
        <v>76</v>
      </c>
    </row>
    <row r="94" s="12" customFormat="1" ht="22.8" customHeight="1">
      <c r="A94" s="12"/>
      <c r="B94" s="182"/>
      <c r="C94" s="183"/>
      <c r="D94" s="184" t="s">
        <v>69</v>
      </c>
      <c r="E94" s="196" t="s">
        <v>128</v>
      </c>
      <c r="F94" s="196" t="s">
        <v>129</v>
      </c>
      <c r="G94" s="183"/>
      <c r="H94" s="183"/>
      <c r="I94" s="186"/>
      <c r="J94" s="197">
        <f>BK94</f>
        <v>0</v>
      </c>
      <c r="K94" s="183"/>
      <c r="L94" s="188"/>
      <c r="M94" s="189"/>
      <c r="N94" s="190"/>
      <c r="O94" s="190"/>
      <c r="P94" s="191">
        <f>SUM(P95:P153)</f>
        <v>0</v>
      </c>
      <c r="Q94" s="190"/>
      <c r="R94" s="191">
        <f>SUM(R95:R153)</f>
        <v>35.457091689999992</v>
      </c>
      <c r="S94" s="190"/>
      <c r="T94" s="192">
        <f>SUM(T95:T153)</f>
        <v>0.0012897000000000002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3" t="s">
        <v>14</v>
      </c>
      <c r="AT94" s="194" t="s">
        <v>69</v>
      </c>
      <c r="AU94" s="194" t="s">
        <v>14</v>
      </c>
      <c r="AY94" s="193" t="s">
        <v>111</v>
      </c>
      <c r="BK94" s="195">
        <f>SUM(BK95:BK153)</f>
        <v>0</v>
      </c>
    </row>
    <row r="95" s="2" customFormat="1" ht="24.15" customHeight="1">
      <c r="A95" s="39"/>
      <c r="B95" s="40"/>
      <c r="C95" s="198" t="s">
        <v>112</v>
      </c>
      <c r="D95" s="198" t="s">
        <v>114</v>
      </c>
      <c r="E95" s="199" t="s">
        <v>130</v>
      </c>
      <c r="F95" s="200" t="s">
        <v>131</v>
      </c>
      <c r="G95" s="201" t="s">
        <v>132</v>
      </c>
      <c r="H95" s="202">
        <v>6.5599999999999996</v>
      </c>
      <c r="I95" s="203"/>
      <c r="J95" s="204">
        <f>ROUND(I95*H95,2)</f>
        <v>0</v>
      </c>
      <c r="K95" s="200" t="s">
        <v>118</v>
      </c>
      <c r="L95" s="45"/>
      <c r="M95" s="205" t="s">
        <v>19</v>
      </c>
      <c r="N95" s="206" t="s">
        <v>41</v>
      </c>
      <c r="O95" s="85"/>
      <c r="P95" s="207">
        <f>O95*H95</f>
        <v>0</v>
      </c>
      <c r="Q95" s="207">
        <v>0.0043800000000000002</v>
      </c>
      <c r="R95" s="207">
        <f>Q95*H95</f>
        <v>0.028732799999999999</v>
      </c>
      <c r="S95" s="207">
        <v>0</v>
      </c>
      <c r="T95" s="20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9" t="s">
        <v>119</v>
      </c>
      <c r="AT95" s="209" t="s">
        <v>114</v>
      </c>
      <c r="AU95" s="209" t="s">
        <v>76</v>
      </c>
      <c r="AY95" s="18" t="s">
        <v>111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8" t="s">
        <v>14</v>
      </c>
      <c r="BK95" s="210">
        <f>ROUND(I95*H95,2)</f>
        <v>0</v>
      </c>
      <c r="BL95" s="18" t="s">
        <v>119</v>
      </c>
      <c r="BM95" s="209" t="s">
        <v>133</v>
      </c>
    </row>
    <row r="96" s="2" customFormat="1">
      <c r="A96" s="39"/>
      <c r="B96" s="40"/>
      <c r="C96" s="41"/>
      <c r="D96" s="211" t="s">
        <v>121</v>
      </c>
      <c r="E96" s="41"/>
      <c r="F96" s="212" t="s">
        <v>134</v>
      </c>
      <c r="G96" s="41"/>
      <c r="H96" s="41"/>
      <c r="I96" s="213"/>
      <c r="J96" s="41"/>
      <c r="K96" s="41"/>
      <c r="L96" s="45"/>
      <c r="M96" s="214"/>
      <c r="N96" s="21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121</v>
      </c>
      <c r="AU96" s="18" t="s">
        <v>76</v>
      </c>
    </row>
    <row r="97" s="2" customFormat="1" ht="16.5" customHeight="1">
      <c r="A97" s="39"/>
      <c r="B97" s="40"/>
      <c r="C97" s="198" t="s">
        <v>119</v>
      </c>
      <c r="D97" s="198" t="s">
        <v>114</v>
      </c>
      <c r="E97" s="199" t="s">
        <v>135</v>
      </c>
      <c r="F97" s="200" t="s">
        <v>136</v>
      </c>
      <c r="G97" s="201" t="s">
        <v>132</v>
      </c>
      <c r="H97" s="202">
        <v>6.5599999999999996</v>
      </c>
      <c r="I97" s="203"/>
      <c r="J97" s="204">
        <f>ROUND(I97*H97,2)</f>
        <v>0</v>
      </c>
      <c r="K97" s="200" t="s">
        <v>118</v>
      </c>
      <c r="L97" s="45"/>
      <c r="M97" s="205" t="s">
        <v>19</v>
      </c>
      <c r="N97" s="206" t="s">
        <v>41</v>
      </c>
      <c r="O97" s="85"/>
      <c r="P97" s="207">
        <f>O97*H97</f>
        <v>0</v>
      </c>
      <c r="Q97" s="207">
        <v>0.0040000000000000001</v>
      </c>
      <c r="R97" s="207">
        <f>Q97*H97</f>
        <v>0.026239999999999999</v>
      </c>
      <c r="S97" s="207">
        <v>0</v>
      </c>
      <c r="T97" s="20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9" t="s">
        <v>119</v>
      </c>
      <c r="AT97" s="209" t="s">
        <v>114</v>
      </c>
      <c r="AU97" s="209" t="s">
        <v>76</v>
      </c>
      <c r="AY97" s="18" t="s">
        <v>111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8" t="s">
        <v>14</v>
      </c>
      <c r="BK97" s="210">
        <f>ROUND(I97*H97,2)</f>
        <v>0</v>
      </c>
      <c r="BL97" s="18" t="s">
        <v>119</v>
      </c>
      <c r="BM97" s="209" t="s">
        <v>137</v>
      </c>
    </row>
    <row r="98" s="2" customFormat="1">
      <c r="A98" s="39"/>
      <c r="B98" s="40"/>
      <c r="C98" s="41"/>
      <c r="D98" s="211" t="s">
        <v>121</v>
      </c>
      <c r="E98" s="41"/>
      <c r="F98" s="212" t="s">
        <v>138</v>
      </c>
      <c r="G98" s="41"/>
      <c r="H98" s="41"/>
      <c r="I98" s="213"/>
      <c r="J98" s="41"/>
      <c r="K98" s="41"/>
      <c r="L98" s="45"/>
      <c r="M98" s="214"/>
      <c r="N98" s="21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121</v>
      </c>
      <c r="AU98" s="18" t="s">
        <v>76</v>
      </c>
    </row>
    <row r="99" s="2" customFormat="1" ht="24.15" customHeight="1">
      <c r="A99" s="39"/>
      <c r="B99" s="40"/>
      <c r="C99" s="198" t="s">
        <v>139</v>
      </c>
      <c r="D99" s="198" t="s">
        <v>114</v>
      </c>
      <c r="E99" s="199" t="s">
        <v>140</v>
      </c>
      <c r="F99" s="200" t="s">
        <v>141</v>
      </c>
      <c r="G99" s="201" t="s">
        <v>132</v>
      </c>
      <c r="H99" s="202">
        <v>128.97</v>
      </c>
      <c r="I99" s="203"/>
      <c r="J99" s="204">
        <f>ROUND(I99*H99,2)</f>
        <v>0</v>
      </c>
      <c r="K99" s="200" t="s">
        <v>118</v>
      </c>
      <c r="L99" s="45"/>
      <c r="M99" s="205" t="s">
        <v>19</v>
      </c>
      <c r="N99" s="206" t="s">
        <v>41</v>
      </c>
      <c r="O99" s="85"/>
      <c r="P99" s="207">
        <f>O99*H99</f>
        <v>0</v>
      </c>
      <c r="Q99" s="207">
        <v>2.0000000000000002E-05</v>
      </c>
      <c r="R99" s="207">
        <f>Q99*H99</f>
        <v>0.0025794000000000004</v>
      </c>
      <c r="S99" s="207">
        <v>1.0000000000000001E-05</v>
      </c>
      <c r="T99" s="208">
        <f>S99*H99</f>
        <v>0.0012897000000000002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9" t="s">
        <v>119</v>
      </c>
      <c r="AT99" s="209" t="s">
        <v>114</v>
      </c>
      <c r="AU99" s="209" t="s">
        <v>76</v>
      </c>
      <c r="AY99" s="18" t="s">
        <v>111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8" t="s">
        <v>14</v>
      </c>
      <c r="BK99" s="210">
        <f>ROUND(I99*H99,2)</f>
        <v>0</v>
      </c>
      <c r="BL99" s="18" t="s">
        <v>119</v>
      </c>
      <c r="BM99" s="209" t="s">
        <v>142</v>
      </c>
    </row>
    <row r="100" s="2" customFormat="1">
      <c r="A100" s="39"/>
      <c r="B100" s="40"/>
      <c r="C100" s="41"/>
      <c r="D100" s="211" t="s">
        <v>121</v>
      </c>
      <c r="E100" s="41"/>
      <c r="F100" s="212" t="s">
        <v>143</v>
      </c>
      <c r="G100" s="41"/>
      <c r="H100" s="41"/>
      <c r="I100" s="213"/>
      <c r="J100" s="41"/>
      <c r="K100" s="41"/>
      <c r="L100" s="45"/>
      <c r="M100" s="214"/>
      <c r="N100" s="215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121</v>
      </c>
      <c r="AU100" s="18" t="s">
        <v>76</v>
      </c>
    </row>
    <row r="101" s="2" customFormat="1" ht="16.5" customHeight="1">
      <c r="A101" s="39"/>
      <c r="B101" s="40"/>
      <c r="C101" s="198" t="s">
        <v>128</v>
      </c>
      <c r="D101" s="198" t="s">
        <v>114</v>
      </c>
      <c r="E101" s="199" t="s">
        <v>144</v>
      </c>
      <c r="F101" s="200" t="s">
        <v>145</v>
      </c>
      <c r="G101" s="201" t="s">
        <v>132</v>
      </c>
      <c r="H101" s="202">
        <v>878.73000000000002</v>
      </c>
      <c r="I101" s="203"/>
      <c r="J101" s="204">
        <f>ROUND(I101*H101,2)</f>
        <v>0</v>
      </c>
      <c r="K101" s="200" t="s">
        <v>118</v>
      </c>
      <c r="L101" s="45"/>
      <c r="M101" s="205" t="s">
        <v>19</v>
      </c>
      <c r="N101" s="206" t="s">
        <v>41</v>
      </c>
      <c r="O101" s="85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9" t="s">
        <v>119</v>
      </c>
      <c r="AT101" s="209" t="s">
        <v>114</v>
      </c>
      <c r="AU101" s="209" t="s">
        <v>76</v>
      </c>
      <c r="AY101" s="18" t="s">
        <v>111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8" t="s">
        <v>14</v>
      </c>
      <c r="BK101" s="210">
        <f>ROUND(I101*H101,2)</f>
        <v>0</v>
      </c>
      <c r="BL101" s="18" t="s">
        <v>119</v>
      </c>
      <c r="BM101" s="209" t="s">
        <v>146</v>
      </c>
    </row>
    <row r="102" s="2" customFormat="1">
      <c r="A102" s="39"/>
      <c r="B102" s="40"/>
      <c r="C102" s="41"/>
      <c r="D102" s="211" t="s">
        <v>121</v>
      </c>
      <c r="E102" s="41"/>
      <c r="F102" s="212" t="s">
        <v>147</v>
      </c>
      <c r="G102" s="41"/>
      <c r="H102" s="41"/>
      <c r="I102" s="213"/>
      <c r="J102" s="41"/>
      <c r="K102" s="41"/>
      <c r="L102" s="45"/>
      <c r="M102" s="214"/>
      <c r="N102" s="21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121</v>
      </c>
      <c r="AU102" s="18" t="s">
        <v>76</v>
      </c>
    </row>
    <row r="103" s="2" customFormat="1" ht="24.15" customHeight="1">
      <c r="A103" s="39"/>
      <c r="B103" s="40"/>
      <c r="C103" s="198" t="s">
        <v>148</v>
      </c>
      <c r="D103" s="198" t="s">
        <v>114</v>
      </c>
      <c r="E103" s="199" t="s">
        <v>149</v>
      </c>
      <c r="F103" s="200" t="s">
        <v>150</v>
      </c>
      <c r="G103" s="201" t="s">
        <v>132</v>
      </c>
      <c r="H103" s="202">
        <v>878.73000000000002</v>
      </c>
      <c r="I103" s="203"/>
      <c r="J103" s="204">
        <f>ROUND(I103*H103,2)</f>
        <v>0</v>
      </c>
      <c r="K103" s="200" t="s">
        <v>118</v>
      </c>
      <c r="L103" s="45"/>
      <c r="M103" s="205" t="s">
        <v>19</v>
      </c>
      <c r="N103" s="206" t="s">
        <v>41</v>
      </c>
      <c r="O103" s="85"/>
      <c r="P103" s="207">
        <f>O103*H103</f>
        <v>0</v>
      </c>
      <c r="Q103" s="207">
        <v>0.00382</v>
      </c>
      <c r="R103" s="207">
        <f>Q103*H103</f>
        <v>3.3567486</v>
      </c>
      <c r="S103" s="207">
        <v>0</v>
      </c>
      <c r="T103" s="20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9" t="s">
        <v>119</v>
      </c>
      <c r="AT103" s="209" t="s">
        <v>114</v>
      </c>
      <c r="AU103" s="209" t="s">
        <v>76</v>
      </c>
      <c r="AY103" s="18" t="s">
        <v>111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8" t="s">
        <v>14</v>
      </c>
      <c r="BK103" s="210">
        <f>ROUND(I103*H103,2)</f>
        <v>0</v>
      </c>
      <c r="BL103" s="18" t="s">
        <v>119</v>
      </c>
      <c r="BM103" s="209" t="s">
        <v>151</v>
      </c>
    </row>
    <row r="104" s="2" customFormat="1">
      <c r="A104" s="39"/>
      <c r="B104" s="40"/>
      <c r="C104" s="41"/>
      <c r="D104" s="211" t="s">
        <v>121</v>
      </c>
      <c r="E104" s="41"/>
      <c r="F104" s="212" t="s">
        <v>152</v>
      </c>
      <c r="G104" s="41"/>
      <c r="H104" s="41"/>
      <c r="I104" s="213"/>
      <c r="J104" s="41"/>
      <c r="K104" s="41"/>
      <c r="L104" s="45"/>
      <c r="M104" s="214"/>
      <c r="N104" s="21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121</v>
      </c>
      <c r="AU104" s="18" t="s">
        <v>76</v>
      </c>
    </row>
    <row r="105" s="2" customFormat="1" ht="37.8" customHeight="1">
      <c r="A105" s="39"/>
      <c r="B105" s="40"/>
      <c r="C105" s="198" t="s">
        <v>153</v>
      </c>
      <c r="D105" s="198" t="s">
        <v>114</v>
      </c>
      <c r="E105" s="199" t="s">
        <v>154</v>
      </c>
      <c r="F105" s="200" t="s">
        <v>155</v>
      </c>
      <c r="G105" s="201" t="s">
        <v>132</v>
      </c>
      <c r="H105" s="202">
        <v>36.219999999999999</v>
      </c>
      <c r="I105" s="203"/>
      <c r="J105" s="204">
        <f>ROUND(I105*H105,2)</f>
        <v>0</v>
      </c>
      <c r="K105" s="200" t="s">
        <v>118</v>
      </c>
      <c r="L105" s="45"/>
      <c r="M105" s="205" t="s">
        <v>19</v>
      </c>
      <c r="N105" s="206" t="s">
        <v>41</v>
      </c>
      <c r="O105" s="85"/>
      <c r="P105" s="207">
        <f>O105*H105</f>
        <v>0</v>
      </c>
      <c r="Q105" s="207">
        <v>0.0083499999999999998</v>
      </c>
      <c r="R105" s="207">
        <f>Q105*H105</f>
        <v>0.30243699999999996</v>
      </c>
      <c r="S105" s="207">
        <v>0</v>
      </c>
      <c r="T105" s="20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9" t="s">
        <v>119</v>
      </c>
      <c r="AT105" s="209" t="s">
        <v>114</v>
      </c>
      <c r="AU105" s="209" t="s">
        <v>76</v>
      </c>
      <c r="AY105" s="18" t="s">
        <v>111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8" t="s">
        <v>14</v>
      </c>
      <c r="BK105" s="210">
        <f>ROUND(I105*H105,2)</f>
        <v>0</v>
      </c>
      <c r="BL105" s="18" t="s">
        <v>119</v>
      </c>
      <c r="BM105" s="209" t="s">
        <v>156</v>
      </c>
    </row>
    <row r="106" s="2" customFormat="1">
      <c r="A106" s="39"/>
      <c r="B106" s="40"/>
      <c r="C106" s="41"/>
      <c r="D106" s="211" t="s">
        <v>121</v>
      </c>
      <c r="E106" s="41"/>
      <c r="F106" s="212" t="s">
        <v>157</v>
      </c>
      <c r="G106" s="41"/>
      <c r="H106" s="41"/>
      <c r="I106" s="213"/>
      <c r="J106" s="41"/>
      <c r="K106" s="41"/>
      <c r="L106" s="45"/>
      <c r="M106" s="214"/>
      <c r="N106" s="21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121</v>
      </c>
      <c r="AU106" s="18" t="s">
        <v>76</v>
      </c>
    </row>
    <row r="107" s="2" customFormat="1" ht="16.5" customHeight="1">
      <c r="A107" s="39"/>
      <c r="B107" s="40"/>
      <c r="C107" s="216" t="s">
        <v>158</v>
      </c>
      <c r="D107" s="216" t="s">
        <v>159</v>
      </c>
      <c r="E107" s="217" t="s">
        <v>160</v>
      </c>
      <c r="F107" s="218" t="s">
        <v>161</v>
      </c>
      <c r="G107" s="219" t="s">
        <v>132</v>
      </c>
      <c r="H107" s="220">
        <v>19.277999999999999</v>
      </c>
      <c r="I107" s="221"/>
      <c r="J107" s="222">
        <f>ROUND(I107*H107,2)</f>
        <v>0</v>
      </c>
      <c r="K107" s="218" t="s">
        <v>118</v>
      </c>
      <c r="L107" s="223"/>
      <c r="M107" s="224" t="s">
        <v>19</v>
      </c>
      <c r="N107" s="225" t="s">
        <v>41</v>
      </c>
      <c r="O107" s="85"/>
      <c r="P107" s="207">
        <f>O107*H107</f>
        <v>0</v>
      </c>
      <c r="Q107" s="207">
        <v>0.00089999999999999998</v>
      </c>
      <c r="R107" s="207">
        <f>Q107*H107</f>
        <v>0.0173502</v>
      </c>
      <c r="S107" s="207">
        <v>0</v>
      </c>
      <c r="T107" s="20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9" t="s">
        <v>153</v>
      </c>
      <c r="AT107" s="209" t="s">
        <v>159</v>
      </c>
      <c r="AU107" s="209" t="s">
        <v>76</v>
      </c>
      <c r="AY107" s="18" t="s">
        <v>111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8" t="s">
        <v>14</v>
      </c>
      <c r="BK107" s="210">
        <f>ROUND(I107*H107,2)</f>
        <v>0</v>
      </c>
      <c r="BL107" s="18" t="s">
        <v>119</v>
      </c>
      <c r="BM107" s="209" t="s">
        <v>162</v>
      </c>
    </row>
    <row r="108" s="13" customFormat="1">
      <c r="A108" s="13"/>
      <c r="B108" s="226"/>
      <c r="C108" s="227"/>
      <c r="D108" s="228" t="s">
        <v>163</v>
      </c>
      <c r="E108" s="227"/>
      <c r="F108" s="229" t="s">
        <v>164</v>
      </c>
      <c r="G108" s="227"/>
      <c r="H108" s="230">
        <v>19.277999999999999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163</v>
      </c>
      <c r="AU108" s="236" t="s">
        <v>76</v>
      </c>
      <c r="AV108" s="13" t="s">
        <v>76</v>
      </c>
      <c r="AW108" s="13" t="s">
        <v>4</v>
      </c>
      <c r="AX108" s="13" t="s">
        <v>14</v>
      </c>
      <c r="AY108" s="236" t="s">
        <v>111</v>
      </c>
    </row>
    <row r="109" s="2" customFormat="1" ht="16.5" customHeight="1">
      <c r="A109" s="39"/>
      <c r="B109" s="40"/>
      <c r="C109" s="216" t="s">
        <v>165</v>
      </c>
      <c r="D109" s="216" t="s">
        <v>159</v>
      </c>
      <c r="E109" s="217" t="s">
        <v>166</v>
      </c>
      <c r="F109" s="218" t="s">
        <v>167</v>
      </c>
      <c r="G109" s="219" t="s">
        <v>132</v>
      </c>
      <c r="H109" s="220">
        <v>17.666</v>
      </c>
      <c r="I109" s="221"/>
      <c r="J109" s="222">
        <f>ROUND(I109*H109,2)</f>
        <v>0</v>
      </c>
      <c r="K109" s="218" t="s">
        <v>118</v>
      </c>
      <c r="L109" s="223"/>
      <c r="M109" s="224" t="s">
        <v>19</v>
      </c>
      <c r="N109" s="225" t="s">
        <v>41</v>
      </c>
      <c r="O109" s="85"/>
      <c r="P109" s="207">
        <f>O109*H109</f>
        <v>0</v>
      </c>
      <c r="Q109" s="207">
        <v>0.0011999999999999999</v>
      </c>
      <c r="R109" s="207">
        <f>Q109*H109</f>
        <v>0.021199199999999998</v>
      </c>
      <c r="S109" s="207">
        <v>0</v>
      </c>
      <c r="T109" s="20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9" t="s">
        <v>153</v>
      </c>
      <c r="AT109" s="209" t="s">
        <v>159</v>
      </c>
      <c r="AU109" s="209" t="s">
        <v>76</v>
      </c>
      <c r="AY109" s="18" t="s">
        <v>111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8" t="s">
        <v>14</v>
      </c>
      <c r="BK109" s="210">
        <f>ROUND(I109*H109,2)</f>
        <v>0</v>
      </c>
      <c r="BL109" s="18" t="s">
        <v>119</v>
      </c>
      <c r="BM109" s="209" t="s">
        <v>168</v>
      </c>
    </row>
    <row r="110" s="13" customFormat="1">
      <c r="A110" s="13"/>
      <c r="B110" s="226"/>
      <c r="C110" s="227"/>
      <c r="D110" s="228" t="s">
        <v>163</v>
      </c>
      <c r="E110" s="227"/>
      <c r="F110" s="229" t="s">
        <v>169</v>
      </c>
      <c r="G110" s="227"/>
      <c r="H110" s="230">
        <v>17.666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163</v>
      </c>
      <c r="AU110" s="236" t="s">
        <v>76</v>
      </c>
      <c r="AV110" s="13" t="s">
        <v>76</v>
      </c>
      <c r="AW110" s="13" t="s">
        <v>4</v>
      </c>
      <c r="AX110" s="13" t="s">
        <v>14</v>
      </c>
      <c r="AY110" s="236" t="s">
        <v>111</v>
      </c>
    </row>
    <row r="111" s="2" customFormat="1" ht="37.8" customHeight="1">
      <c r="A111" s="39"/>
      <c r="B111" s="40"/>
      <c r="C111" s="198" t="s">
        <v>170</v>
      </c>
      <c r="D111" s="198" t="s">
        <v>114</v>
      </c>
      <c r="E111" s="199" t="s">
        <v>171</v>
      </c>
      <c r="F111" s="200" t="s">
        <v>172</v>
      </c>
      <c r="G111" s="201" t="s">
        <v>132</v>
      </c>
      <c r="H111" s="202">
        <v>70.109999999999999</v>
      </c>
      <c r="I111" s="203"/>
      <c r="J111" s="204">
        <f>ROUND(I111*H111,2)</f>
        <v>0</v>
      </c>
      <c r="K111" s="200" t="s">
        <v>118</v>
      </c>
      <c r="L111" s="45"/>
      <c r="M111" s="205" t="s">
        <v>19</v>
      </c>
      <c r="N111" s="206" t="s">
        <v>41</v>
      </c>
      <c r="O111" s="85"/>
      <c r="P111" s="207">
        <f>O111*H111</f>
        <v>0</v>
      </c>
      <c r="Q111" s="207">
        <v>0.0086</v>
      </c>
      <c r="R111" s="207">
        <f>Q111*H111</f>
        <v>0.60294599999999998</v>
      </c>
      <c r="S111" s="207">
        <v>0</v>
      </c>
      <c r="T111" s="208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9" t="s">
        <v>119</v>
      </c>
      <c r="AT111" s="209" t="s">
        <v>114</v>
      </c>
      <c r="AU111" s="209" t="s">
        <v>76</v>
      </c>
      <c r="AY111" s="18" t="s">
        <v>111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8" t="s">
        <v>14</v>
      </c>
      <c r="BK111" s="210">
        <f>ROUND(I111*H111,2)</f>
        <v>0</v>
      </c>
      <c r="BL111" s="18" t="s">
        <v>119</v>
      </c>
      <c r="BM111" s="209" t="s">
        <v>173</v>
      </c>
    </row>
    <row r="112" s="2" customFormat="1">
      <c r="A112" s="39"/>
      <c r="B112" s="40"/>
      <c r="C112" s="41"/>
      <c r="D112" s="211" t="s">
        <v>121</v>
      </c>
      <c r="E112" s="41"/>
      <c r="F112" s="212" t="s">
        <v>174</v>
      </c>
      <c r="G112" s="41"/>
      <c r="H112" s="41"/>
      <c r="I112" s="213"/>
      <c r="J112" s="41"/>
      <c r="K112" s="41"/>
      <c r="L112" s="45"/>
      <c r="M112" s="214"/>
      <c r="N112" s="21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121</v>
      </c>
      <c r="AU112" s="18" t="s">
        <v>76</v>
      </c>
    </row>
    <row r="113" s="2" customFormat="1" ht="16.5" customHeight="1">
      <c r="A113" s="39"/>
      <c r="B113" s="40"/>
      <c r="C113" s="216" t="s">
        <v>8</v>
      </c>
      <c r="D113" s="216" t="s">
        <v>159</v>
      </c>
      <c r="E113" s="217" t="s">
        <v>175</v>
      </c>
      <c r="F113" s="218" t="s">
        <v>176</v>
      </c>
      <c r="G113" s="219" t="s">
        <v>132</v>
      </c>
      <c r="H113" s="220">
        <v>71.512</v>
      </c>
      <c r="I113" s="221"/>
      <c r="J113" s="222">
        <f>ROUND(I113*H113,2)</f>
        <v>0</v>
      </c>
      <c r="K113" s="218" t="s">
        <v>118</v>
      </c>
      <c r="L113" s="223"/>
      <c r="M113" s="224" t="s">
        <v>19</v>
      </c>
      <c r="N113" s="225" t="s">
        <v>41</v>
      </c>
      <c r="O113" s="85"/>
      <c r="P113" s="207">
        <f>O113*H113</f>
        <v>0</v>
      </c>
      <c r="Q113" s="207">
        <v>0.0047999999999999996</v>
      </c>
      <c r="R113" s="207">
        <f>Q113*H113</f>
        <v>0.3432576</v>
      </c>
      <c r="S113" s="207">
        <v>0</v>
      </c>
      <c r="T113" s="20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9" t="s">
        <v>153</v>
      </c>
      <c r="AT113" s="209" t="s">
        <v>159</v>
      </c>
      <c r="AU113" s="209" t="s">
        <v>76</v>
      </c>
      <c r="AY113" s="18" t="s">
        <v>111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8" t="s">
        <v>14</v>
      </c>
      <c r="BK113" s="210">
        <f>ROUND(I113*H113,2)</f>
        <v>0</v>
      </c>
      <c r="BL113" s="18" t="s">
        <v>119</v>
      </c>
      <c r="BM113" s="209" t="s">
        <v>177</v>
      </c>
    </row>
    <row r="114" s="13" customFormat="1">
      <c r="A114" s="13"/>
      <c r="B114" s="226"/>
      <c r="C114" s="227"/>
      <c r="D114" s="228" t="s">
        <v>163</v>
      </c>
      <c r="E114" s="227"/>
      <c r="F114" s="229" t="s">
        <v>178</v>
      </c>
      <c r="G114" s="227"/>
      <c r="H114" s="230">
        <v>71.512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163</v>
      </c>
      <c r="AU114" s="236" t="s">
        <v>76</v>
      </c>
      <c r="AV114" s="13" t="s">
        <v>76</v>
      </c>
      <c r="AW114" s="13" t="s">
        <v>4</v>
      </c>
      <c r="AX114" s="13" t="s">
        <v>14</v>
      </c>
      <c r="AY114" s="236" t="s">
        <v>111</v>
      </c>
    </row>
    <row r="115" s="2" customFormat="1" ht="44.25" customHeight="1">
      <c r="A115" s="39"/>
      <c r="B115" s="40"/>
      <c r="C115" s="198" t="s">
        <v>179</v>
      </c>
      <c r="D115" s="198" t="s">
        <v>114</v>
      </c>
      <c r="E115" s="199" t="s">
        <v>180</v>
      </c>
      <c r="F115" s="200" t="s">
        <v>181</v>
      </c>
      <c r="G115" s="201" t="s">
        <v>132</v>
      </c>
      <c r="H115" s="202">
        <v>127.09999999999999</v>
      </c>
      <c r="I115" s="203"/>
      <c r="J115" s="204">
        <f>ROUND(I115*H115,2)</f>
        <v>0</v>
      </c>
      <c r="K115" s="200" t="s">
        <v>118</v>
      </c>
      <c r="L115" s="45"/>
      <c r="M115" s="205" t="s">
        <v>19</v>
      </c>
      <c r="N115" s="206" t="s">
        <v>41</v>
      </c>
      <c r="O115" s="85"/>
      <c r="P115" s="207">
        <f>O115*H115</f>
        <v>0</v>
      </c>
      <c r="Q115" s="207">
        <v>0.011350000000000001</v>
      </c>
      <c r="R115" s="207">
        <f>Q115*H115</f>
        <v>1.442585</v>
      </c>
      <c r="S115" s="207">
        <v>0</v>
      </c>
      <c r="T115" s="208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9" t="s">
        <v>119</v>
      </c>
      <c r="AT115" s="209" t="s">
        <v>114</v>
      </c>
      <c r="AU115" s="209" t="s">
        <v>76</v>
      </c>
      <c r="AY115" s="18" t="s">
        <v>111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8" t="s">
        <v>14</v>
      </c>
      <c r="BK115" s="210">
        <f>ROUND(I115*H115,2)</f>
        <v>0</v>
      </c>
      <c r="BL115" s="18" t="s">
        <v>119</v>
      </c>
      <c r="BM115" s="209" t="s">
        <v>182</v>
      </c>
    </row>
    <row r="116" s="2" customFormat="1">
      <c r="A116" s="39"/>
      <c r="B116" s="40"/>
      <c r="C116" s="41"/>
      <c r="D116" s="211" t="s">
        <v>121</v>
      </c>
      <c r="E116" s="41"/>
      <c r="F116" s="212" t="s">
        <v>183</v>
      </c>
      <c r="G116" s="41"/>
      <c r="H116" s="41"/>
      <c r="I116" s="213"/>
      <c r="J116" s="41"/>
      <c r="K116" s="41"/>
      <c r="L116" s="45"/>
      <c r="M116" s="214"/>
      <c r="N116" s="215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121</v>
      </c>
      <c r="AU116" s="18" t="s">
        <v>76</v>
      </c>
    </row>
    <row r="117" s="2" customFormat="1" ht="16.5" customHeight="1">
      <c r="A117" s="39"/>
      <c r="B117" s="40"/>
      <c r="C117" s="216" t="s">
        <v>184</v>
      </c>
      <c r="D117" s="216" t="s">
        <v>159</v>
      </c>
      <c r="E117" s="217" t="s">
        <v>185</v>
      </c>
      <c r="F117" s="218" t="s">
        <v>186</v>
      </c>
      <c r="G117" s="219" t="s">
        <v>132</v>
      </c>
      <c r="H117" s="220">
        <v>113.026</v>
      </c>
      <c r="I117" s="221"/>
      <c r="J117" s="222">
        <f>ROUND(I117*H117,2)</f>
        <v>0</v>
      </c>
      <c r="K117" s="218" t="s">
        <v>19</v>
      </c>
      <c r="L117" s="223"/>
      <c r="M117" s="224" t="s">
        <v>19</v>
      </c>
      <c r="N117" s="225" t="s">
        <v>41</v>
      </c>
      <c r="O117" s="85"/>
      <c r="P117" s="207">
        <f>O117*H117</f>
        <v>0</v>
      </c>
      <c r="Q117" s="207">
        <v>0.0047999999999999996</v>
      </c>
      <c r="R117" s="207">
        <f>Q117*H117</f>
        <v>0.54252479999999992</v>
      </c>
      <c r="S117" s="207">
        <v>0</v>
      </c>
      <c r="T117" s="20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9" t="s">
        <v>153</v>
      </c>
      <c r="AT117" s="209" t="s">
        <v>159</v>
      </c>
      <c r="AU117" s="209" t="s">
        <v>76</v>
      </c>
      <c r="AY117" s="18" t="s">
        <v>111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8" t="s">
        <v>14</v>
      </c>
      <c r="BK117" s="210">
        <f>ROUND(I117*H117,2)</f>
        <v>0</v>
      </c>
      <c r="BL117" s="18" t="s">
        <v>119</v>
      </c>
      <c r="BM117" s="209" t="s">
        <v>187</v>
      </c>
    </row>
    <row r="118" s="13" customFormat="1">
      <c r="A118" s="13"/>
      <c r="B118" s="226"/>
      <c r="C118" s="227"/>
      <c r="D118" s="228" t="s">
        <v>163</v>
      </c>
      <c r="E118" s="227"/>
      <c r="F118" s="229" t="s">
        <v>188</v>
      </c>
      <c r="G118" s="227"/>
      <c r="H118" s="230">
        <v>113.026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163</v>
      </c>
      <c r="AU118" s="236" t="s">
        <v>76</v>
      </c>
      <c r="AV118" s="13" t="s">
        <v>76</v>
      </c>
      <c r="AW118" s="13" t="s">
        <v>4</v>
      </c>
      <c r="AX118" s="13" t="s">
        <v>14</v>
      </c>
      <c r="AY118" s="236" t="s">
        <v>111</v>
      </c>
    </row>
    <row r="119" s="2" customFormat="1" ht="16.5" customHeight="1">
      <c r="A119" s="39"/>
      <c r="B119" s="40"/>
      <c r="C119" s="216" t="s">
        <v>189</v>
      </c>
      <c r="D119" s="216" t="s">
        <v>159</v>
      </c>
      <c r="E119" s="217" t="s">
        <v>190</v>
      </c>
      <c r="F119" s="218" t="s">
        <v>191</v>
      </c>
      <c r="G119" s="219" t="s">
        <v>132</v>
      </c>
      <c r="H119" s="220">
        <v>16.616</v>
      </c>
      <c r="I119" s="221"/>
      <c r="J119" s="222">
        <f>ROUND(I119*H119,2)</f>
        <v>0</v>
      </c>
      <c r="K119" s="218" t="s">
        <v>19</v>
      </c>
      <c r="L119" s="223"/>
      <c r="M119" s="224" t="s">
        <v>19</v>
      </c>
      <c r="N119" s="225" t="s">
        <v>41</v>
      </c>
      <c r="O119" s="85"/>
      <c r="P119" s="207">
        <f>O119*H119</f>
        <v>0</v>
      </c>
      <c r="Q119" s="207">
        <v>0.0047999999999999996</v>
      </c>
      <c r="R119" s="207">
        <f>Q119*H119</f>
        <v>0.079756799999999989</v>
      </c>
      <c r="S119" s="207">
        <v>0</v>
      </c>
      <c r="T119" s="20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9" t="s">
        <v>153</v>
      </c>
      <c r="AT119" s="209" t="s">
        <v>159</v>
      </c>
      <c r="AU119" s="209" t="s">
        <v>76</v>
      </c>
      <c r="AY119" s="18" t="s">
        <v>111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8" t="s">
        <v>14</v>
      </c>
      <c r="BK119" s="210">
        <f>ROUND(I119*H119,2)</f>
        <v>0</v>
      </c>
      <c r="BL119" s="18" t="s">
        <v>119</v>
      </c>
      <c r="BM119" s="209" t="s">
        <v>192</v>
      </c>
    </row>
    <row r="120" s="13" customFormat="1">
      <c r="A120" s="13"/>
      <c r="B120" s="226"/>
      <c r="C120" s="227"/>
      <c r="D120" s="228" t="s">
        <v>163</v>
      </c>
      <c r="E120" s="227"/>
      <c r="F120" s="229" t="s">
        <v>193</v>
      </c>
      <c r="G120" s="227"/>
      <c r="H120" s="230">
        <v>16.616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163</v>
      </c>
      <c r="AU120" s="236" t="s">
        <v>76</v>
      </c>
      <c r="AV120" s="13" t="s">
        <v>76</v>
      </c>
      <c r="AW120" s="13" t="s">
        <v>4</v>
      </c>
      <c r="AX120" s="13" t="s">
        <v>14</v>
      </c>
      <c r="AY120" s="236" t="s">
        <v>111</v>
      </c>
    </row>
    <row r="121" s="2" customFormat="1" ht="44.25" customHeight="1">
      <c r="A121" s="39"/>
      <c r="B121" s="40"/>
      <c r="C121" s="198" t="s">
        <v>194</v>
      </c>
      <c r="D121" s="198" t="s">
        <v>114</v>
      </c>
      <c r="E121" s="199" t="s">
        <v>195</v>
      </c>
      <c r="F121" s="200" t="s">
        <v>196</v>
      </c>
      <c r="G121" s="201" t="s">
        <v>132</v>
      </c>
      <c r="H121" s="202">
        <v>22.620000000000001</v>
      </c>
      <c r="I121" s="203"/>
      <c r="J121" s="204">
        <f>ROUND(I121*H121,2)</f>
        <v>0</v>
      </c>
      <c r="K121" s="200" t="s">
        <v>118</v>
      </c>
      <c r="L121" s="45"/>
      <c r="M121" s="205" t="s">
        <v>19</v>
      </c>
      <c r="N121" s="206" t="s">
        <v>41</v>
      </c>
      <c r="O121" s="85"/>
      <c r="P121" s="207">
        <f>O121*H121</f>
        <v>0</v>
      </c>
      <c r="Q121" s="207">
        <v>0.011599999999999999</v>
      </c>
      <c r="R121" s="207">
        <f>Q121*H121</f>
        <v>0.26239200000000001</v>
      </c>
      <c r="S121" s="207">
        <v>0</v>
      </c>
      <c r="T121" s="20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9" t="s">
        <v>119</v>
      </c>
      <c r="AT121" s="209" t="s">
        <v>114</v>
      </c>
      <c r="AU121" s="209" t="s">
        <v>76</v>
      </c>
      <c r="AY121" s="18" t="s">
        <v>111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8" t="s">
        <v>14</v>
      </c>
      <c r="BK121" s="210">
        <f>ROUND(I121*H121,2)</f>
        <v>0</v>
      </c>
      <c r="BL121" s="18" t="s">
        <v>119</v>
      </c>
      <c r="BM121" s="209" t="s">
        <v>197</v>
      </c>
    </row>
    <row r="122" s="2" customFormat="1">
      <c r="A122" s="39"/>
      <c r="B122" s="40"/>
      <c r="C122" s="41"/>
      <c r="D122" s="211" t="s">
        <v>121</v>
      </c>
      <c r="E122" s="41"/>
      <c r="F122" s="212" t="s">
        <v>198</v>
      </c>
      <c r="G122" s="41"/>
      <c r="H122" s="41"/>
      <c r="I122" s="213"/>
      <c r="J122" s="41"/>
      <c r="K122" s="41"/>
      <c r="L122" s="45"/>
      <c r="M122" s="214"/>
      <c r="N122" s="215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121</v>
      </c>
      <c r="AU122" s="18" t="s">
        <v>76</v>
      </c>
    </row>
    <row r="123" s="2" customFormat="1" ht="16.5" customHeight="1">
      <c r="A123" s="39"/>
      <c r="B123" s="40"/>
      <c r="C123" s="216" t="s">
        <v>199</v>
      </c>
      <c r="D123" s="216" t="s">
        <v>159</v>
      </c>
      <c r="E123" s="217" t="s">
        <v>200</v>
      </c>
      <c r="F123" s="218" t="s">
        <v>201</v>
      </c>
      <c r="G123" s="219" t="s">
        <v>132</v>
      </c>
      <c r="H123" s="220">
        <v>23.071999999999999</v>
      </c>
      <c r="I123" s="221"/>
      <c r="J123" s="222">
        <f>ROUND(I123*H123,2)</f>
        <v>0</v>
      </c>
      <c r="K123" s="218" t="s">
        <v>19</v>
      </c>
      <c r="L123" s="223"/>
      <c r="M123" s="224" t="s">
        <v>19</v>
      </c>
      <c r="N123" s="225" t="s">
        <v>41</v>
      </c>
      <c r="O123" s="85"/>
      <c r="P123" s="207">
        <f>O123*H123</f>
        <v>0</v>
      </c>
      <c r="Q123" s="207">
        <v>0.025000000000000001</v>
      </c>
      <c r="R123" s="207">
        <f>Q123*H123</f>
        <v>0.57679999999999998</v>
      </c>
      <c r="S123" s="207">
        <v>0</v>
      </c>
      <c r="T123" s="20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9" t="s">
        <v>153</v>
      </c>
      <c r="AT123" s="209" t="s">
        <v>159</v>
      </c>
      <c r="AU123" s="209" t="s">
        <v>76</v>
      </c>
      <c r="AY123" s="18" t="s">
        <v>111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8" t="s">
        <v>14</v>
      </c>
      <c r="BK123" s="210">
        <f>ROUND(I123*H123,2)</f>
        <v>0</v>
      </c>
      <c r="BL123" s="18" t="s">
        <v>119</v>
      </c>
      <c r="BM123" s="209" t="s">
        <v>202</v>
      </c>
    </row>
    <row r="124" s="13" customFormat="1">
      <c r="A124" s="13"/>
      <c r="B124" s="226"/>
      <c r="C124" s="227"/>
      <c r="D124" s="228" t="s">
        <v>163</v>
      </c>
      <c r="E124" s="227"/>
      <c r="F124" s="229" t="s">
        <v>203</v>
      </c>
      <c r="G124" s="227"/>
      <c r="H124" s="230">
        <v>23.071999999999999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163</v>
      </c>
      <c r="AU124" s="236" t="s">
        <v>76</v>
      </c>
      <c r="AV124" s="13" t="s">
        <v>76</v>
      </c>
      <c r="AW124" s="13" t="s">
        <v>4</v>
      </c>
      <c r="AX124" s="13" t="s">
        <v>14</v>
      </c>
      <c r="AY124" s="236" t="s">
        <v>111</v>
      </c>
    </row>
    <row r="125" s="2" customFormat="1" ht="44.25" customHeight="1">
      <c r="A125" s="39"/>
      <c r="B125" s="40"/>
      <c r="C125" s="198" t="s">
        <v>204</v>
      </c>
      <c r="D125" s="198" t="s">
        <v>114</v>
      </c>
      <c r="E125" s="199" t="s">
        <v>205</v>
      </c>
      <c r="F125" s="200" t="s">
        <v>206</v>
      </c>
      <c r="G125" s="201" t="s">
        <v>132</v>
      </c>
      <c r="H125" s="202">
        <v>622.67999999999995</v>
      </c>
      <c r="I125" s="203"/>
      <c r="J125" s="204">
        <f>ROUND(I125*H125,2)</f>
        <v>0</v>
      </c>
      <c r="K125" s="200" t="s">
        <v>118</v>
      </c>
      <c r="L125" s="45"/>
      <c r="M125" s="205" t="s">
        <v>19</v>
      </c>
      <c r="N125" s="206" t="s">
        <v>41</v>
      </c>
      <c r="O125" s="85"/>
      <c r="P125" s="207">
        <f>O125*H125</f>
        <v>0</v>
      </c>
      <c r="Q125" s="207">
        <v>0.011679999999999999</v>
      </c>
      <c r="R125" s="207">
        <f>Q125*H125</f>
        <v>7.2729023999999987</v>
      </c>
      <c r="S125" s="207">
        <v>0</v>
      </c>
      <c r="T125" s="20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9" t="s">
        <v>119</v>
      </c>
      <c r="AT125" s="209" t="s">
        <v>114</v>
      </c>
      <c r="AU125" s="209" t="s">
        <v>76</v>
      </c>
      <c r="AY125" s="18" t="s">
        <v>111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8" t="s">
        <v>14</v>
      </c>
      <c r="BK125" s="210">
        <f>ROUND(I125*H125,2)</f>
        <v>0</v>
      </c>
      <c r="BL125" s="18" t="s">
        <v>119</v>
      </c>
      <c r="BM125" s="209" t="s">
        <v>207</v>
      </c>
    </row>
    <row r="126" s="2" customFormat="1">
      <c r="A126" s="39"/>
      <c r="B126" s="40"/>
      <c r="C126" s="41"/>
      <c r="D126" s="211" t="s">
        <v>121</v>
      </c>
      <c r="E126" s="41"/>
      <c r="F126" s="212" t="s">
        <v>208</v>
      </c>
      <c r="G126" s="41"/>
      <c r="H126" s="41"/>
      <c r="I126" s="213"/>
      <c r="J126" s="41"/>
      <c r="K126" s="41"/>
      <c r="L126" s="45"/>
      <c r="M126" s="214"/>
      <c r="N126" s="215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121</v>
      </c>
      <c r="AU126" s="18" t="s">
        <v>76</v>
      </c>
    </row>
    <row r="127" s="2" customFormat="1" ht="16.5" customHeight="1">
      <c r="A127" s="39"/>
      <c r="B127" s="40"/>
      <c r="C127" s="216" t="s">
        <v>209</v>
      </c>
      <c r="D127" s="216" t="s">
        <v>159</v>
      </c>
      <c r="E127" s="217" t="s">
        <v>210</v>
      </c>
      <c r="F127" s="218" t="s">
        <v>211</v>
      </c>
      <c r="G127" s="219" t="s">
        <v>132</v>
      </c>
      <c r="H127" s="220">
        <v>621.46600000000001</v>
      </c>
      <c r="I127" s="221"/>
      <c r="J127" s="222">
        <f>ROUND(I127*H127,2)</f>
        <v>0</v>
      </c>
      <c r="K127" s="218" t="s">
        <v>19</v>
      </c>
      <c r="L127" s="223"/>
      <c r="M127" s="224" t="s">
        <v>19</v>
      </c>
      <c r="N127" s="225" t="s">
        <v>41</v>
      </c>
      <c r="O127" s="85"/>
      <c r="P127" s="207">
        <f>O127*H127</f>
        <v>0</v>
      </c>
      <c r="Q127" s="207">
        <v>0.028000000000000001</v>
      </c>
      <c r="R127" s="207">
        <f>Q127*H127</f>
        <v>17.401047999999999</v>
      </c>
      <c r="S127" s="207">
        <v>0</v>
      </c>
      <c r="T127" s="20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9" t="s">
        <v>153</v>
      </c>
      <c r="AT127" s="209" t="s">
        <v>159</v>
      </c>
      <c r="AU127" s="209" t="s">
        <v>76</v>
      </c>
      <c r="AY127" s="18" t="s">
        <v>111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8" t="s">
        <v>14</v>
      </c>
      <c r="BK127" s="210">
        <f>ROUND(I127*H127,2)</f>
        <v>0</v>
      </c>
      <c r="BL127" s="18" t="s">
        <v>119</v>
      </c>
      <c r="BM127" s="209" t="s">
        <v>212</v>
      </c>
    </row>
    <row r="128" s="13" customFormat="1">
      <c r="A128" s="13"/>
      <c r="B128" s="226"/>
      <c r="C128" s="227"/>
      <c r="D128" s="228" t="s">
        <v>163</v>
      </c>
      <c r="E128" s="227"/>
      <c r="F128" s="229" t="s">
        <v>213</v>
      </c>
      <c r="G128" s="227"/>
      <c r="H128" s="230">
        <v>621.46600000000001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163</v>
      </c>
      <c r="AU128" s="236" t="s">
        <v>76</v>
      </c>
      <c r="AV128" s="13" t="s">
        <v>76</v>
      </c>
      <c r="AW128" s="13" t="s">
        <v>4</v>
      </c>
      <c r="AX128" s="13" t="s">
        <v>14</v>
      </c>
      <c r="AY128" s="236" t="s">
        <v>111</v>
      </c>
    </row>
    <row r="129" s="2" customFormat="1" ht="16.5" customHeight="1">
      <c r="A129" s="39"/>
      <c r="B129" s="40"/>
      <c r="C129" s="198" t="s">
        <v>214</v>
      </c>
      <c r="D129" s="198" t="s">
        <v>114</v>
      </c>
      <c r="E129" s="199" t="s">
        <v>215</v>
      </c>
      <c r="F129" s="200" t="s">
        <v>216</v>
      </c>
      <c r="G129" s="201" t="s">
        <v>217</v>
      </c>
      <c r="H129" s="202">
        <v>104.26000000000001</v>
      </c>
      <c r="I129" s="203"/>
      <c r="J129" s="204">
        <f>ROUND(I129*H129,2)</f>
        <v>0</v>
      </c>
      <c r="K129" s="200" t="s">
        <v>118</v>
      </c>
      <c r="L129" s="45"/>
      <c r="M129" s="205" t="s">
        <v>19</v>
      </c>
      <c r="N129" s="206" t="s">
        <v>41</v>
      </c>
      <c r="O129" s="85"/>
      <c r="P129" s="207">
        <f>O129*H129</f>
        <v>0</v>
      </c>
      <c r="Q129" s="207">
        <v>0.00010000000000000001</v>
      </c>
      <c r="R129" s="207">
        <f>Q129*H129</f>
        <v>0.010426000000000001</v>
      </c>
      <c r="S129" s="207">
        <v>0</v>
      </c>
      <c r="T129" s="20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9" t="s">
        <v>119</v>
      </c>
      <c r="AT129" s="209" t="s">
        <v>114</v>
      </c>
      <c r="AU129" s="209" t="s">
        <v>76</v>
      </c>
      <c r="AY129" s="18" t="s">
        <v>111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8" t="s">
        <v>14</v>
      </c>
      <c r="BK129" s="210">
        <f>ROUND(I129*H129,2)</f>
        <v>0</v>
      </c>
      <c r="BL129" s="18" t="s">
        <v>119</v>
      </c>
      <c r="BM129" s="209" t="s">
        <v>218</v>
      </c>
    </row>
    <row r="130" s="2" customFormat="1">
      <c r="A130" s="39"/>
      <c r="B130" s="40"/>
      <c r="C130" s="41"/>
      <c r="D130" s="211" t="s">
        <v>121</v>
      </c>
      <c r="E130" s="41"/>
      <c r="F130" s="212" t="s">
        <v>219</v>
      </c>
      <c r="G130" s="41"/>
      <c r="H130" s="41"/>
      <c r="I130" s="213"/>
      <c r="J130" s="41"/>
      <c r="K130" s="41"/>
      <c r="L130" s="45"/>
      <c r="M130" s="214"/>
      <c r="N130" s="215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121</v>
      </c>
      <c r="AU130" s="18" t="s">
        <v>76</v>
      </c>
    </row>
    <row r="131" s="2" customFormat="1" ht="16.5" customHeight="1">
      <c r="A131" s="39"/>
      <c r="B131" s="40"/>
      <c r="C131" s="216" t="s">
        <v>7</v>
      </c>
      <c r="D131" s="216" t="s">
        <v>159</v>
      </c>
      <c r="E131" s="217" t="s">
        <v>220</v>
      </c>
      <c r="F131" s="218" t="s">
        <v>221</v>
      </c>
      <c r="G131" s="219" t="s">
        <v>217</v>
      </c>
      <c r="H131" s="220">
        <v>21.934999999999999</v>
      </c>
      <c r="I131" s="221"/>
      <c r="J131" s="222">
        <f>ROUND(I131*H131,2)</f>
        <v>0</v>
      </c>
      <c r="K131" s="218" t="s">
        <v>118</v>
      </c>
      <c r="L131" s="223"/>
      <c r="M131" s="224" t="s">
        <v>19</v>
      </c>
      <c r="N131" s="225" t="s">
        <v>41</v>
      </c>
      <c r="O131" s="85"/>
      <c r="P131" s="207">
        <f>O131*H131</f>
        <v>0</v>
      </c>
      <c r="Q131" s="207">
        <v>0.00032000000000000003</v>
      </c>
      <c r="R131" s="207">
        <f>Q131*H131</f>
        <v>0.0070191999999999997</v>
      </c>
      <c r="S131" s="207">
        <v>0</v>
      </c>
      <c r="T131" s="20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9" t="s">
        <v>153</v>
      </c>
      <c r="AT131" s="209" t="s">
        <v>159</v>
      </c>
      <c r="AU131" s="209" t="s">
        <v>76</v>
      </c>
      <c r="AY131" s="18" t="s">
        <v>111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8" t="s">
        <v>14</v>
      </c>
      <c r="BK131" s="210">
        <f>ROUND(I131*H131,2)</f>
        <v>0</v>
      </c>
      <c r="BL131" s="18" t="s">
        <v>119</v>
      </c>
      <c r="BM131" s="209" t="s">
        <v>222</v>
      </c>
    </row>
    <row r="132" s="13" customFormat="1">
      <c r="A132" s="13"/>
      <c r="B132" s="226"/>
      <c r="C132" s="227"/>
      <c r="D132" s="228" t="s">
        <v>163</v>
      </c>
      <c r="E132" s="227"/>
      <c r="F132" s="229" t="s">
        <v>223</v>
      </c>
      <c r="G132" s="227"/>
      <c r="H132" s="230">
        <v>21.934999999999999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163</v>
      </c>
      <c r="AU132" s="236" t="s">
        <v>76</v>
      </c>
      <c r="AV132" s="13" t="s">
        <v>76</v>
      </c>
      <c r="AW132" s="13" t="s">
        <v>4</v>
      </c>
      <c r="AX132" s="13" t="s">
        <v>14</v>
      </c>
      <c r="AY132" s="236" t="s">
        <v>111</v>
      </c>
    </row>
    <row r="133" s="2" customFormat="1" ht="16.5" customHeight="1">
      <c r="A133" s="39"/>
      <c r="B133" s="40"/>
      <c r="C133" s="216" t="s">
        <v>224</v>
      </c>
      <c r="D133" s="216" t="s">
        <v>159</v>
      </c>
      <c r="E133" s="217" t="s">
        <v>225</v>
      </c>
      <c r="F133" s="218" t="s">
        <v>226</v>
      </c>
      <c r="G133" s="219" t="s">
        <v>217</v>
      </c>
      <c r="H133" s="220">
        <v>87.539000000000001</v>
      </c>
      <c r="I133" s="221"/>
      <c r="J133" s="222">
        <f>ROUND(I133*H133,2)</f>
        <v>0</v>
      </c>
      <c r="K133" s="218" t="s">
        <v>118</v>
      </c>
      <c r="L133" s="223"/>
      <c r="M133" s="224" t="s">
        <v>19</v>
      </c>
      <c r="N133" s="225" t="s">
        <v>41</v>
      </c>
      <c r="O133" s="85"/>
      <c r="P133" s="207">
        <f>O133*H133</f>
        <v>0</v>
      </c>
      <c r="Q133" s="207">
        <v>0.00055999999999999995</v>
      </c>
      <c r="R133" s="207">
        <f>Q133*H133</f>
        <v>0.049021839999999997</v>
      </c>
      <c r="S133" s="207">
        <v>0</v>
      </c>
      <c r="T133" s="20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9" t="s">
        <v>153</v>
      </c>
      <c r="AT133" s="209" t="s">
        <v>159</v>
      </c>
      <c r="AU133" s="209" t="s">
        <v>76</v>
      </c>
      <c r="AY133" s="18" t="s">
        <v>111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8" t="s">
        <v>14</v>
      </c>
      <c r="BK133" s="210">
        <f>ROUND(I133*H133,2)</f>
        <v>0</v>
      </c>
      <c r="BL133" s="18" t="s">
        <v>119</v>
      </c>
      <c r="BM133" s="209" t="s">
        <v>227</v>
      </c>
    </row>
    <row r="134" s="13" customFormat="1">
      <c r="A134" s="13"/>
      <c r="B134" s="226"/>
      <c r="C134" s="227"/>
      <c r="D134" s="228" t="s">
        <v>163</v>
      </c>
      <c r="E134" s="227"/>
      <c r="F134" s="229" t="s">
        <v>228</v>
      </c>
      <c r="G134" s="227"/>
      <c r="H134" s="230">
        <v>87.539000000000001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163</v>
      </c>
      <c r="AU134" s="236" t="s">
        <v>76</v>
      </c>
      <c r="AV134" s="13" t="s">
        <v>76</v>
      </c>
      <c r="AW134" s="13" t="s">
        <v>4</v>
      </c>
      <c r="AX134" s="13" t="s">
        <v>14</v>
      </c>
      <c r="AY134" s="236" t="s">
        <v>111</v>
      </c>
    </row>
    <row r="135" s="2" customFormat="1" ht="16.5" customHeight="1">
      <c r="A135" s="39"/>
      <c r="B135" s="40"/>
      <c r="C135" s="198" t="s">
        <v>229</v>
      </c>
      <c r="D135" s="198" t="s">
        <v>114</v>
      </c>
      <c r="E135" s="199" t="s">
        <v>230</v>
      </c>
      <c r="F135" s="200" t="s">
        <v>231</v>
      </c>
      <c r="G135" s="201" t="s">
        <v>217</v>
      </c>
      <c r="H135" s="202">
        <v>888.70000000000005</v>
      </c>
      <c r="I135" s="203"/>
      <c r="J135" s="204">
        <f>ROUND(I135*H135,2)</f>
        <v>0</v>
      </c>
      <c r="K135" s="200" t="s">
        <v>118</v>
      </c>
      <c r="L135" s="45"/>
      <c r="M135" s="205" t="s">
        <v>19</v>
      </c>
      <c r="N135" s="206" t="s">
        <v>41</v>
      </c>
      <c r="O135" s="85"/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9" t="s">
        <v>119</v>
      </c>
      <c r="AT135" s="209" t="s">
        <v>114</v>
      </c>
      <c r="AU135" s="209" t="s">
        <v>76</v>
      </c>
      <c r="AY135" s="18" t="s">
        <v>111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8" t="s">
        <v>14</v>
      </c>
      <c r="BK135" s="210">
        <f>ROUND(I135*H135,2)</f>
        <v>0</v>
      </c>
      <c r="BL135" s="18" t="s">
        <v>119</v>
      </c>
      <c r="BM135" s="209" t="s">
        <v>232</v>
      </c>
    </row>
    <row r="136" s="2" customFormat="1">
      <c r="A136" s="39"/>
      <c r="B136" s="40"/>
      <c r="C136" s="41"/>
      <c r="D136" s="211" t="s">
        <v>121</v>
      </c>
      <c r="E136" s="41"/>
      <c r="F136" s="212" t="s">
        <v>233</v>
      </c>
      <c r="G136" s="41"/>
      <c r="H136" s="41"/>
      <c r="I136" s="213"/>
      <c r="J136" s="41"/>
      <c r="K136" s="41"/>
      <c r="L136" s="45"/>
      <c r="M136" s="214"/>
      <c r="N136" s="215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121</v>
      </c>
      <c r="AU136" s="18" t="s">
        <v>76</v>
      </c>
    </row>
    <row r="137" s="2" customFormat="1" ht="16.5" customHeight="1">
      <c r="A137" s="39"/>
      <c r="B137" s="40"/>
      <c r="C137" s="216" t="s">
        <v>234</v>
      </c>
      <c r="D137" s="216" t="s">
        <v>159</v>
      </c>
      <c r="E137" s="217" t="s">
        <v>235</v>
      </c>
      <c r="F137" s="218" t="s">
        <v>236</v>
      </c>
      <c r="G137" s="219" t="s">
        <v>217</v>
      </c>
      <c r="H137" s="220">
        <v>398.57999999999998</v>
      </c>
      <c r="I137" s="221"/>
      <c r="J137" s="222">
        <f>ROUND(I137*H137,2)</f>
        <v>0</v>
      </c>
      <c r="K137" s="218" t="s">
        <v>118</v>
      </c>
      <c r="L137" s="223"/>
      <c r="M137" s="224" t="s">
        <v>19</v>
      </c>
      <c r="N137" s="225" t="s">
        <v>41</v>
      </c>
      <c r="O137" s="85"/>
      <c r="P137" s="207">
        <f>O137*H137</f>
        <v>0</v>
      </c>
      <c r="Q137" s="207">
        <v>4.0000000000000003E-05</v>
      </c>
      <c r="R137" s="207">
        <f>Q137*H137</f>
        <v>0.015943200000000001</v>
      </c>
      <c r="S137" s="207">
        <v>0</v>
      </c>
      <c r="T137" s="20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9" t="s">
        <v>153</v>
      </c>
      <c r="AT137" s="209" t="s">
        <v>159</v>
      </c>
      <c r="AU137" s="209" t="s">
        <v>76</v>
      </c>
      <c r="AY137" s="18" t="s">
        <v>111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8" t="s">
        <v>14</v>
      </c>
      <c r="BK137" s="210">
        <f>ROUND(I137*H137,2)</f>
        <v>0</v>
      </c>
      <c r="BL137" s="18" t="s">
        <v>119</v>
      </c>
      <c r="BM137" s="209" t="s">
        <v>237</v>
      </c>
    </row>
    <row r="138" s="13" customFormat="1">
      <c r="A138" s="13"/>
      <c r="B138" s="226"/>
      <c r="C138" s="227"/>
      <c r="D138" s="228" t="s">
        <v>163</v>
      </c>
      <c r="E138" s="227"/>
      <c r="F138" s="229" t="s">
        <v>238</v>
      </c>
      <c r="G138" s="227"/>
      <c r="H138" s="230">
        <v>398.57999999999998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163</v>
      </c>
      <c r="AU138" s="236" t="s">
        <v>76</v>
      </c>
      <c r="AV138" s="13" t="s">
        <v>76</v>
      </c>
      <c r="AW138" s="13" t="s">
        <v>4</v>
      </c>
      <c r="AX138" s="13" t="s">
        <v>14</v>
      </c>
      <c r="AY138" s="236" t="s">
        <v>111</v>
      </c>
    </row>
    <row r="139" s="2" customFormat="1" ht="16.5" customHeight="1">
      <c r="A139" s="39"/>
      <c r="B139" s="40"/>
      <c r="C139" s="216" t="s">
        <v>239</v>
      </c>
      <c r="D139" s="216" t="s">
        <v>159</v>
      </c>
      <c r="E139" s="217" t="s">
        <v>240</v>
      </c>
      <c r="F139" s="218" t="s">
        <v>241</v>
      </c>
      <c r="G139" s="219" t="s">
        <v>217</v>
      </c>
      <c r="H139" s="220">
        <v>346.60500000000002</v>
      </c>
      <c r="I139" s="221"/>
      <c r="J139" s="222">
        <f>ROUND(I139*H139,2)</f>
        <v>0</v>
      </c>
      <c r="K139" s="218" t="s">
        <v>118</v>
      </c>
      <c r="L139" s="223"/>
      <c r="M139" s="224" t="s">
        <v>19</v>
      </c>
      <c r="N139" s="225" t="s">
        <v>41</v>
      </c>
      <c r="O139" s="85"/>
      <c r="P139" s="207">
        <f>O139*H139</f>
        <v>0</v>
      </c>
      <c r="Q139" s="207">
        <v>0.00011</v>
      </c>
      <c r="R139" s="207">
        <f>Q139*H139</f>
        <v>0.038126550000000002</v>
      </c>
      <c r="S139" s="207">
        <v>0</v>
      </c>
      <c r="T139" s="20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9" t="s">
        <v>153</v>
      </c>
      <c r="AT139" s="209" t="s">
        <v>159</v>
      </c>
      <c r="AU139" s="209" t="s">
        <v>76</v>
      </c>
      <c r="AY139" s="18" t="s">
        <v>111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8" t="s">
        <v>14</v>
      </c>
      <c r="BK139" s="210">
        <f>ROUND(I139*H139,2)</f>
        <v>0</v>
      </c>
      <c r="BL139" s="18" t="s">
        <v>119</v>
      </c>
      <c r="BM139" s="209" t="s">
        <v>242</v>
      </c>
    </row>
    <row r="140" s="13" customFormat="1">
      <c r="A140" s="13"/>
      <c r="B140" s="226"/>
      <c r="C140" s="227"/>
      <c r="D140" s="228" t="s">
        <v>163</v>
      </c>
      <c r="E140" s="227"/>
      <c r="F140" s="229" t="s">
        <v>243</v>
      </c>
      <c r="G140" s="227"/>
      <c r="H140" s="230">
        <v>346.60500000000002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163</v>
      </c>
      <c r="AU140" s="236" t="s">
        <v>76</v>
      </c>
      <c r="AV140" s="13" t="s">
        <v>76</v>
      </c>
      <c r="AW140" s="13" t="s">
        <v>4</v>
      </c>
      <c r="AX140" s="13" t="s">
        <v>14</v>
      </c>
      <c r="AY140" s="236" t="s">
        <v>111</v>
      </c>
    </row>
    <row r="141" s="2" customFormat="1" ht="16.5" customHeight="1">
      <c r="A141" s="39"/>
      <c r="B141" s="40"/>
      <c r="C141" s="216" t="s">
        <v>244</v>
      </c>
      <c r="D141" s="216" t="s">
        <v>159</v>
      </c>
      <c r="E141" s="217" t="s">
        <v>245</v>
      </c>
      <c r="F141" s="218" t="s">
        <v>246</v>
      </c>
      <c r="G141" s="219" t="s">
        <v>217</v>
      </c>
      <c r="H141" s="220">
        <v>93.974999999999994</v>
      </c>
      <c r="I141" s="221"/>
      <c r="J141" s="222">
        <f>ROUND(I141*H141,2)</f>
        <v>0</v>
      </c>
      <c r="K141" s="218" t="s">
        <v>118</v>
      </c>
      <c r="L141" s="223"/>
      <c r="M141" s="224" t="s">
        <v>19</v>
      </c>
      <c r="N141" s="225" t="s">
        <v>41</v>
      </c>
      <c r="O141" s="85"/>
      <c r="P141" s="207">
        <f>O141*H141</f>
        <v>0</v>
      </c>
      <c r="Q141" s="207">
        <v>0.00029999999999999997</v>
      </c>
      <c r="R141" s="207">
        <f>Q141*H141</f>
        <v>0.028192499999999995</v>
      </c>
      <c r="S141" s="207">
        <v>0</v>
      </c>
      <c r="T141" s="20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09" t="s">
        <v>153</v>
      </c>
      <c r="AT141" s="209" t="s">
        <v>159</v>
      </c>
      <c r="AU141" s="209" t="s">
        <v>76</v>
      </c>
      <c r="AY141" s="18" t="s">
        <v>111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8" t="s">
        <v>14</v>
      </c>
      <c r="BK141" s="210">
        <f>ROUND(I141*H141,2)</f>
        <v>0</v>
      </c>
      <c r="BL141" s="18" t="s">
        <v>119</v>
      </c>
      <c r="BM141" s="209" t="s">
        <v>247</v>
      </c>
    </row>
    <row r="142" s="13" customFormat="1">
      <c r="A142" s="13"/>
      <c r="B142" s="226"/>
      <c r="C142" s="227"/>
      <c r="D142" s="228" t="s">
        <v>163</v>
      </c>
      <c r="E142" s="227"/>
      <c r="F142" s="229" t="s">
        <v>248</v>
      </c>
      <c r="G142" s="227"/>
      <c r="H142" s="230">
        <v>93.974999999999994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163</v>
      </c>
      <c r="AU142" s="236" t="s">
        <v>76</v>
      </c>
      <c r="AV142" s="13" t="s">
        <v>76</v>
      </c>
      <c r="AW142" s="13" t="s">
        <v>4</v>
      </c>
      <c r="AX142" s="13" t="s">
        <v>14</v>
      </c>
      <c r="AY142" s="236" t="s">
        <v>111</v>
      </c>
    </row>
    <row r="143" s="2" customFormat="1" ht="16.5" customHeight="1">
      <c r="A143" s="39"/>
      <c r="B143" s="40"/>
      <c r="C143" s="216" t="s">
        <v>249</v>
      </c>
      <c r="D143" s="216" t="s">
        <v>159</v>
      </c>
      <c r="E143" s="217" t="s">
        <v>250</v>
      </c>
      <c r="F143" s="218" t="s">
        <v>251</v>
      </c>
      <c r="G143" s="219" t="s">
        <v>217</v>
      </c>
      <c r="H143" s="220">
        <v>93.974999999999994</v>
      </c>
      <c r="I143" s="221"/>
      <c r="J143" s="222">
        <f>ROUND(I143*H143,2)</f>
        <v>0</v>
      </c>
      <c r="K143" s="218" t="s">
        <v>118</v>
      </c>
      <c r="L143" s="223"/>
      <c r="M143" s="224" t="s">
        <v>19</v>
      </c>
      <c r="N143" s="225" t="s">
        <v>41</v>
      </c>
      <c r="O143" s="85"/>
      <c r="P143" s="207">
        <f>O143*H143</f>
        <v>0</v>
      </c>
      <c r="Q143" s="207">
        <v>0.00020000000000000001</v>
      </c>
      <c r="R143" s="207">
        <f>Q143*H143</f>
        <v>0.018794999999999999</v>
      </c>
      <c r="S143" s="207">
        <v>0</v>
      </c>
      <c r="T143" s="20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9" t="s">
        <v>153</v>
      </c>
      <c r="AT143" s="209" t="s">
        <v>159</v>
      </c>
      <c r="AU143" s="209" t="s">
        <v>76</v>
      </c>
      <c r="AY143" s="18" t="s">
        <v>111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8" t="s">
        <v>14</v>
      </c>
      <c r="BK143" s="210">
        <f>ROUND(I143*H143,2)</f>
        <v>0</v>
      </c>
      <c r="BL143" s="18" t="s">
        <v>119</v>
      </c>
      <c r="BM143" s="209" t="s">
        <v>252</v>
      </c>
    </row>
    <row r="144" s="13" customFormat="1">
      <c r="A144" s="13"/>
      <c r="B144" s="226"/>
      <c r="C144" s="227"/>
      <c r="D144" s="228" t="s">
        <v>163</v>
      </c>
      <c r="E144" s="227"/>
      <c r="F144" s="229" t="s">
        <v>248</v>
      </c>
      <c r="G144" s="227"/>
      <c r="H144" s="230">
        <v>93.974999999999994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163</v>
      </c>
      <c r="AU144" s="236" t="s">
        <v>76</v>
      </c>
      <c r="AV144" s="13" t="s">
        <v>76</v>
      </c>
      <c r="AW144" s="13" t="s">
        <v>4</v>
      </c>
      <c r="AX144" s="13" t="s">
        <v>14</v>
      </c>
      <c r="AY144" s="236" t="s">
        <v>111</v>
      </c>
    </row>
    <row r="145" s="2" customFormat="1" ht="16.5" customHeight="1">
      <c r="A145" s="39"/>
      <c r="B145" s="40"/>
      <c r="C145" s="198" t="s">
        <v>253</v>
      </c>
      <c r="D145" s="198" t="s">
        <v>114</v>
      </c>
      <c r="E145" s="199" t="s">
        <v>254</v>
      </c>
      <c r="F145" s="200" t="s">
        <v>255</v>
      </c>
      <c r="G145" s="201" t="s">
        <v>132</v>
      </c>
      <c r="H145" s="202">
        <v>132.41</v>
      </c>
      <c r="I145" s="203"/>
      <c r="J145" s="204">
        <f>ROUND(I145*H145,2)</f>
        <v>0</v>
      </c>
      <c r="K145" s="200" t="s">
        <v>118</v>
      </c>
      <c r="L145" s="45"/>
      <c r="M145" s="205" t="s">
        <v>19</v>
      </c>
      <c r="N145" s="206" t="s">
        <v>41</v>
      </c>
      <c r="O145" s="85"/>
      <c r="P145" s="207">
        <f>O145*H145</f>
        <v>0</v>
      </c>
      <c r="Q145" s="207">
        <v>0.00018000000000000001</v>
      </c>
      <c r="R145" s="207">
        <f>Q145*H145</f>
        <v>0.023833800000000002</v>
      </c>
      <c r="S145" s="207">
        <v>0</v>
      </c>
      <c r="T145" s="20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9" t="s">
        <v>119</v>
      </c>
      <c r="AT145" s="209" t="s">
        <v>114</v>
      </c>
      <c r="AU145" s="209" t="s">
        <v>76</v>
      </c>
      <c r="AY145" s="18" t="s">
        <v>111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8" t="s">
        <v>14</v>
      </c>
      <c r="BK145" s="210">
        <f>ROUND(I145*H145,2)</f>
        <v>0</v>
      </c>
      <c r="BL145" s="18" t="s">
        <v>119</v>
      </c>
      <c r="BM145" s="209" t="s">
        <v>256</v>
      </c>
    </row>
    <row r="146" s="2" customFormat="1">
      <c r="A146" s="39"/>
      <c r="B146" s="40"/>
      <c r="C146" s="41"/>
      <c r="D146" s="211" t="s">
        <v>121</v>
      </c>
      <c r="E146" s="41"/>
      <c r="F146" s="212" t="s">
        <v>257</v>
      </c>
      <c r="G146" s="41"/>
      <c r="H146" s="41"/>
      <c r="I146" s="213"/>
      <c r="J146" s="41"/>
      <c r="K146" s="41"/>
      <c r="L146" s="45"/>
      <c r="M146" s="214"/>
      <c r="N146" s="215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121</v>
      </c>
      <c r="AU146" s="18" t="s">
        <v>76</v>
      </c>
    </row>
    <row r="147" s="2" customFormat="1" ht="21.75" customHeight="1">
      <c r="A147" s="39"/>
      <c r="B147" s="40"/>
      <c r="C147" s="198" t="s">
        <v>258</v>
      </c>
      <c r="D147" s="198" t="s">
        <v>114</v>
      </c>
      <c r="E147" s="199" t="s">
        <v>259</v>
      </c>
      <c r="F147" s="200" t="s">
        <v>260</v>
      </c>
      <c r="G147" s="201" t="s">
        <v>132</v>
      </c>
      <c r="H147" s="202">
        <v>132.41</v>
      </c>
      <c r="I147" s="203"/>
      <c r="J147" s="204">
        <f>ROUND(I147*H147,2)</f>
        <v>0</v>
      </c>
      <c r="K147" s="200" t="s">
        <v>118</v>
      </c>
      <c r="L147" s="45"/>
      <c r="M147" s="205" t="s">
        <v>19</v>
      </c>
      <c r="N147" s="206" t="s">
        <v>41</v>
      </c>
      <c r="O147" s="85"/>
      <c r="P147" s="207">
        <f>O147*H147</f>
        <v>0</v>
      </c>
      <c r="Q147" s="207">
        <v>0.0057000000000000002</v>
      </c>
      <c r="R147" s="207">
        <f>Q147*H147</f>
        <v>0.75473699999999999</v>
      </c>
      <c r="S147" s="207">
        <v>0</v>
      </c>
      <c r="T147" s="20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9" t="s">
        <v>119</v>
      </c>
      <c r="AT147" s="209" t="s">
        <v>114</v>
      </c>
      <c r="AU147" s="209" t="s">
        <v>76</v>
      </c>
      <c r="AY147" s="18" t="s">
        <v>111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8" t="s">
        <v>14</v>
      </c>
      <c r="BK147" s="210">
        <f>ROUND(I147*H147,2)</f>
        <v>0</v>
      </c>
      <c r="BL147" s="18" t="s">
        <v>119</v>
      </c>
      <c r="BM147" s="209" t="s">
        <v>261</v>
      </c>
    </row>
    <row r="148" s="2" customFormat="1">
      <c r="A148" s="39"/>
      <c r="B148" s="40"/>
      <c r="C148" s="41"/>
      <c r="D148" s="211" t="s">
        <v>121</v>
      </c>
      <c r="E148" s="41"/>
      <c r="F148" s="212" t="s">
        <v>262</v>
      </c>
      <c r="G148" s="41"/>
      <c r="H148" s="41"/>
      <c r="I148" s="213"/>
      <c r="J148" s="41"/>
      <c r="K148" s="41"/>
      <c r="L148" s="45"/>
      <c r="M148" s="214"/>
      <c r="N148" s="215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121</v>
      </c>
      <c r="AU148" s="18" t="s">
        <v>76</v>
      </c>
    </row>
    <row r="149" s="2" customFormat="1" ht="16.5" customHeight="1">
      <c r="A149" s="39"/>
      <c r="B149" s="40"/>
      <c r="C149" s="198" t="s">
        <v>263</v>
      </c>
      <c r="D149" s="198" t="s">
        <v>114</v>
      </c>
      <c r="E149" s="199" t="s">
        <v>264</v>
      </c>
      <c r="F149" s="200" t="s">
        <v>265</v>
      </c>
      <c r="G149" s="201" t="s">
        <v>132</v>
      </c>
      <c r="H149" s="202">
        <v>746.32000000000005</v>
      </c>
      <c r="I149" s="203"/>
      <c r="J149" s="204">
        <f>ROUND(I149*H149,2)</f>
        <v>0</v>
      </c>
      <c r="K149" s="200" t="s">
        <v>118</v>
      </c>
      <c r="L149" s="45"/>
      <c r="M149" s="205" t="s">
        <v>19</v>
      </c>
      <c r="N149" s="206" t="s">
        <v>41</v>
      </c>
      <c r="O149" s="85"/>
      <c r="P149" s="207">
        <f>O149*H149</f>
        <v>0</v>
      </c>
      <c r="Q149" s="207">
        <v>0.00013999999999999999</v>
      </c>
      <c r="R149" s="207">
        <f>Q149*H149</f>
        <v>0.1044848</v>
      </c>
      <c r="S149" s="207">
        <v>0</v>
      </c>
      <c r="T149" s="20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9" t="s">
        <v>119</v>
      </c>
      <c r="AT149" s="209" t="s">
        <v>114</v>
      </c>
      <c r="AU149" s="209" t="s">
        <v>76</v>
      </c>
      <c r="AY149" s="18" t="s">
        <v>111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8" t="s">
        <v>14</v>
      </c>
      <c r="BK149" s="210">
        <f>ROUND(I149*H149,2)</f>
        <v>0</v>
      </c>
      <c r="BL149" s="18" t="s">
        <v>119</v>
      </c>
      <c r="BM149" s="209" t="s">
        <v>266</v>
      </c>
    </row>
    <row r="150" s="2" customFormat="1">
      <c r="A150" s="39"/>
      <c r="B150" s="40"/>
      <c r="C150" s="41"/>
      <c r="D150" s="211" t="s">
        <v>121</v>
      </c>
      <c r="E150" s="41"/>
      <c r="F150" s="212" t="s">
        <v>267</v>
      </c>
      <c r="G150" s="41"/>
      <c r="H150" s="41"/>
      <c r="I150" s="213"/>
      <c r="J150" s="41"/>
      <c r="K150" s="41"/>
      <c r="L150" s="45"/>
      <c r="M150" s="214"/>
      <c r="N150" s="215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121</v>
      </c>
      <c r="AU150" s="18" t="s">
        <v>76</v>
      </c>
    </row>
    <row r="151" s="2" customFormat="1" ht="24.15" customHeight="1">
      <c r="A151" s="39"/>
      <c r="B151" s="40"/>
      <c r="C151" s="198" t="s">
        <v>268</v>
      </c>
      <c r="D151" s="198" t="s">
        <v>114</v>
      </c>
      <c r="E151" s="199" t="s">
        <v>269</v>
      </c>
      <c r="F151" s="200" t="s">
        <v>270</v>
      </c>
      <c r="G151" s="201" t="s">
        <v>132</v>
      </c>
      <c r="H151" s="202">
        <v>746.32000000000005</v>
      </c>
      <c r="I151" s="203"/>
      <c r="J151" s="204">
        <f>ROUND(I151*H151,2)</f>
        <v>0</v>
      </c>
      <c r="K151" s="200" t="s">
        <v>118</v>
      </c>
      <c r="L151" s="45"/>
      <c r="M151" s="205" t="s">
        <v>19</v>
      </c>
      <c r="N151" s="206" t="s">
        <v>41</v>
      </c>
      <c r="O151" s="85"/>
      <c r="P151" s="207">
        <f>O151*H151</f>
        <v>0</v>
      </c>
      <c r="Q151" s="207">
        <v>0.0028500000000000001</v>
      </c>
      <c r="R151" s="207">
        <f>Q151*H151</f>
        <v>2.1270120000000001</v>
      </c>
      <c r="S151" s="207">
        <v>0</v>
      </c>
      <c r="T151" s="20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9" t="s">
        <v>119</v>
      </c>
      <c r="AT151" s="209" t="s">
        <v>114</v>
      </c>
      <c r="AU151" s="209" t="s">
        <v>76</v>
      </c>
      <c r="AY151" s="18" t="s">
        <v>111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8" t="s">
        <v>14</v>
      </c>
      <c r="BK151" s="210">
        <f>ROUND(I151*H151,2)</f>
        <v>0</v>
      </c>
      <c r="BL151" s="18" t="s">
        <v>119</v>
      </c>
      <c r="BM151" s="209" t="s">
        <v>271</v>
      </c>
    </row>
    <row r="152" s="2" customFormat="1">
      <c r="A152" s="39"/>
      <c r="B152" s="40"/>
      <c r="C152" s="41"/>
      <c r="D152" s="211" t="s">
        <v>121</v>
      </c>
      <c r="E152" s="41"/>
      <c r="F152" s="212" t="s">
        <v>272</v>
      </c>
      <c r="G152" s="41"/>
      <c r="H152" s="41"/>
      <c r="I152" s="213"/>
      <c r="J152" s="41"/>
      <c r="K152" s="41"/>
      <c r="L152" s="45"/>
      <c r="M152" s="214"/>
      <c r="N152" s="215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121</v>
      </c>
      <c r="AU152" s="18" t="s">
        <v>76</v>
      </c>
    </row>
    <row r="153" s="2" customFormat="1" ht="16.5" customHeight="1">
      <c r="A153" s="39"/>
      <c r="B153" s="40"/>
      <c r="C153" s="198" t="s">
        <v>273</v>
      </c>
      <c r="D153" s="198" t="s">
        <v>114</v>
      </c>
      <c r="E153" s="199" t="s">
        <v>274</v>
      </c>
      <c r="F153" s="200" t="s">
        <v>275</v>
      </c>
      <c r="G153" s="201" t="s">
        <v>276</v>
      </c>
      <c r="H153" s="202">
        <v>1</v>
      </c>
      <c r="I153" s="203"/>
      <c r="J153" s="204">
        <f>ROUND(I153*H153,2)</f>
        <v>0</v>
      </c>
      <c r="K153" s="200" t="s">
        <v>19</v>
      </c>
      <c r="L153" s="45"/>
      <c r="M153" s="205" t="s">
        <v>19</v>
      </c>
      <c r="N153" s="206" t="s">
        <v>41</v>
      </c>
      <c r="O153" s="85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9" t="s">
        <v>119</v>
      </c>
      <c r="AT153" s="209" t="s">
        <v>114</v>
      </c>
      <c r="AU153" s="209" t="s">
        <v>76</v>
      </c>
      <c r="AY153" s="18" t="s">
        <v>111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8" t="s">
        <v>14</v>
      </c>
      <c r="BK153" s="210">
        <f>ROUND(I153*H153,2)</f>
        <v>0</v>
      </c>
      <c r="BL153" s="18" t="s">
        <v>119</v>
      </c>
      <c r="BM153" s="209" t="s">
        <v>277</v>
      </c>
    </row>
    <row r="154" s="12" customFormat="1" ht="22.8" customHeight="1">
      <c r="A154" s="12"/>
      <c r="B154" s="182"/>
      <c r="C154" s="183"/>
      <c r="D154" s="184" t="s">
        <v>69</v>
      </c>
      <c r="E154" s="196" t="s">
        <v>158</v>
      </c>
      <c r="F154" s="196" t="s">
        <v>278</v>
      </c>
      <c r="G154" s="183"/>
      <c r="H154" s="183"/>
      <c r="I154" s="186"/>
      <c r="J154" s="197">
        <f>BK154</f>
        <v>0</v>
      </c>
      <c r="K154" s="183"/>
      <c r="L154" s="188"/>
      <c r="M154" s="189"/>
      <c r="N154" s="190"/>
      <c r="O154" s="190"/>
      <c r="P154" s="191">
        <f>SUM(P155:P187)</f>
        <v>0</v>
      </c>
      <c r="Q154" s="190"/>
      <c r="R154" s="191">
        <f>SUM(R155:R187)</f>
        <v>0</v>
      </c>
      <c r="S154" s="190"/>
      <c r="T154" s="192">
        <f>SUM(T155:T187)</f>
        <v>5.7941499999999992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3" t="s">
        <v>14</v>
      </c>
      <c r="AT154" s="194" t="s">
        <v>69</v>
      </c>
      <c r="AU154" s="194" t="s">
        <v>14</v>
      </c>
      <c r="AY154" s="193" t="s">
        <v>111</v>
      </c>
      <c r="BK154" s="195">
        <f>SUM(BK155:BK187)</f>
        <v>0</v>
      </c>
    </row>
    <row r="155" s="2" customFormat="1" ht="16.5" customHeight="1">
      <c r="A155" s="39"/>
      <c r="B155" s="40"/>
      <c r="C155" s="198" t="s">
        <v>279</v>
      </c>
      <c r="D155" s="198" t="s">
        <v>114</v>
      </c>
      <c r="E155" s="199" t="s">
        <v>280</v>
      </c>
      <c r="F155" s="200" t="s">
        <v>281</v>
      </c>
      <c r="G155" s="201" t="s">
        <v>132</v>
      </c>
      <c r="H155" s="202">
        <v>11.960000000000001</v>
      </c>
      <c r="I155" s="203"/>
      <c r="J155" s="204">
        <f>ROUND(I155*H155,2)</f>
        <v>0</v>
      </c>
      <c r="K155" s="200" t="s">
        <v>118</v>
      </c>
      <c r="L155" s="45"/>
      <c r="M155" s="205" t="s">
        <v>19</v>
      </c>
      <c r="N155" s="206" t="s">
        <v>41</v>
      </c>
      <c r="O155" s="85"/>
      <c r="P155" s="207">
        <f>O155*H155</f>
        <v>0</v>
      </c>
      <c r="Q155" s="207">
        <v>0</v>
      </c>
      <c r="R155" s="207">
        <f>Q155*H155</f>
        <v>0</v>
      </c>
      <c r="S155" s="207">
        <v>0.10000000000000001</v>
      </c>
      <c r="T155" s="208">
        <f>S155*H155</f>
        <v>1.1960000000000002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9" t="s">
        <v>119</v>
      </c>
      <c r="AT155" s="209" t="s">
        <v>114</v>
      </c>
      <c r="AU155" s="209" t="s">
        <v>76</v>
      </c>
      <c r="AY155" s="18" t="s">
        <v>111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8" t="s">
        <v>14</v>
      </c>
      <c r="BK155" s="210">
        <f>ROUND(I155*H155,2)</f>
        <v>0</v>
      </c>
      <c r="BL155" s="18" t="s">
        <v>119</v>
      </c>
      <c r="BM155" s="209" t="s">
        <v>282</v>
      </c>
    </row>
    <row r="156" s="2" customFormat="1">
      <c r="A156" s="39"/>
      <c r="B156" s="40"/>
      <c r="C156" s="41"/>
      <c r="D156" s="211" t="s">
        <v>121</v>
      </c>
      <c r="E156" s="41"/>
      <c r="F156" s="212" t="s">
        <v>283</v>
      </c>
      <c r="G156" s="41"/>
      <c r="H156" s="41"/>
      <c r="I156" s="213"/>
      <c r="J156" s="41"/>
      <c r="K156" s="41"/>
      <c r="L156" s="45"/>
      <c r="M156" s="214"/>
      <c r="N156" s="215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121</v>
      </c>
      <c r="AU156" s="18" t="s">
        <v>76</v>
      </c>
    </row>
    <row r="157" s="2" customFormat="1" ht="21.75" customHeight="1">
      <c r="A157" s="39"/>
      <c r="B157" s="40"/>
      <c r="C157" s="198" t="s">
        <v>284</v>
      </c>
      <c r="D157" s="198" t="s">
        <v>114</v>
      </c>
      <c r="E157" s="199" t="s">
        <v>285</v>
      </c>
      <c r="F157" s="200" t="s">
        <v>286</v>
      </c>
      <c r="G157" s="201" t="s">
        <v>217</v>
      </c>
      <c r="H157" s="202">
        <v>1.5</v>
      </c>
      <c r="I157" s="203"/>
      <c r="J157" s="204">
        <f>ROUND(I157*H157,2)</f>
        <v>0</v>
      </c>
      <c r="K157" s="200" t="s">
        <v>118</v>
      </c>
      <c r="L157" s="45"/>
      <c r="M157" s="205" t="s">
        <v>19</v>
      </c>
      <c r="N157" s="206" t="s">
        <v>41</v>
      </c>
      <c r="O157" s="85"/>
      <c r="P157" s="207">
        <f>O157*H157</f>
        <v>0</v>
      </c>
      <c r="Q157" s="207">
        <v>0</v>
      </c>
      <c r="R157" s="207">
        <f>Q157*H157</f>
        <v>0</v>
      </c>
      <c r="S157" s="207">
        <v>0.012999999999999999</v>
      </c>
      <c r="T157" s="208">
        <f>S157*H157</f>
        <v>0.0195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9" t="s">
        <v>119</v>
      </c>
      <c r="AT157" s="209" t="s">
        <v>114</v>
      </c>
      <c r="AU157" s="209" t="s">
        <v>76</v>
      </c>
      <c r="AY157" s="18" t="s">
        <v>111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8" t="s">
        <v>14</v>
      </c>
      <c r="BK157" s="210">
        <f>ROUND(I157*H157,2)</f>
        <v>0</v>
      </c>
      <c r="BL157" s="18" t="s">
        <v>119</v>
      </c>
      <c r="BM157" s="209" t="s">
        <v>287</v>
      </c>
    </row>
    <row r="158" s="2" customFormat="1">
      <c r="A158" s="39"/>
      <c r="B158" s="40"/>
      <c r="C158" s="41"/>
      <c r="D158" s="211" t="s">
        <v>121</v>
      </c>
      <c r="E158" s="41"/>
      <c r="F158" s="212" t="s">
        <v>288</v>
      </c>
      <c r="G158" s="41"/>
      <c r="H158" s="41"/>
      <c r="I158" s="213"/>
      <c r="J158" s="41"/>
      <c r="K158" s="41"/>
      <c r="L158" s="45"/>
      <c r="M158" s="214"/>
      <c r="N158" s="215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121</v>
      </c>
      <c r="AU158" s="18" t="s">
        <v>76</v>
      </c>
    </row>
    <row r="159" s="14" customFormat="1">
      <c r="A159" s="14"/>
      <c r="B159" s="237"/>
      <c r="C159" s="238"/>
      <c r="D159" s="228" t="s">
        <v>163</v>
      </c>
      <c r="E159" s="239" t="s">
        <v>19</v>
      </c>
      <c r="F159" s="240" t="s">
        <v>289</v>
      </c>
      <c r="G159" s="238"/>
      <c r="H159" s="239" t="s">
        <v>19</v>
      </c>
      <c r="I159" s="241"/>
      <c r="J159" s="238"/>
      <c r="K159" s="238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163</v>
      </c>
      <c r="AU159" s="246" t="s">
        <v>76</v>
      </c>
      <c r="AV159" s="14" t="s">
        <v>14</v>
      </c>
      <c r="AW159" s="14" t="s">
        <v>32</v>
      </c>
      <c r="AX159" s="14" t="s">
        <v>70</v>
      </c>
      <c r="AY159" s="246" t="s">
        <v>111</v>
      </c>
    </row>
    <row r="160" s="13" customFormat="1">
      <c r="A160" s="13"/>
      <c r="B160" s="226"/>
      <c r="C160" s="227"/>
      <c r="D160" s="228" t="s">
        <v>163</v>
      </c>
      <c r="E160" s="247" t="s">
        <v>19</v>
      </c>
      <c r="F160" s="229" t="s">
        <v>290</v>
      </c>
      <c r="G160" s="227"/>
      <c r="H160" s="230">
        <v>1.5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163</v>
      </c>
      <c r="AU160" s="236" t="s">
        <v>76</v>
      </c>
      <c r="AV160" s="13" t="s">
        <v>76</v>
      </c>
      <c r="AW160" s="13" t="s">
        <v>32</v>
      </c>
      <c r="AX160" s="13" t="s">
        <v>14</v>
      </c>
      <c r="AY160" s="236" t="s">
        <v>111</v>
      </c>
    </row>
    <row r="161" s="2" customFormat="1" ht="16.5" customHeight="1">
      <c r="A161" s="39"/>
      <c r="B161" s="40"/>
      <c r="C161" s="198" t="s">
        <v>291</v>
      </c>
      <c r="D161" s="198" t="s">
        <v>114</v>
      </c>
      <c r="E161" s="199" t="s">
        <v>292</v>
      </c>
      <c r="F161" s="200" t="s">
        <v>293</v>
      </c>
      <c r="G161" s="201" t="s">
        <v>217</v>
      </c>
      <c r="H161" s="202">
        <v>5</v>
      </c>
      <c r="I161" s="203"/>
      <c r="J161" s="204">
        <f>ROUND(I161*H161,2)</f>
        <v>0</v>
      </c>
      <c r="K161" s="200" t="s">
        <v>118</v>
      </c>
      <c r="L161" s="45"/>
      <c r="M161" s="205" t="s">
        <v>19</v>
      </c>
      <c r="N161" s="206" t="s">
        <v>41</v>
      </c>
      <c r="O161" s="85"/>
      <c r="P161" s="207">
        <f>O161*H161</f>
        <v>0</v>
      </c>
      <c r="Q161" s="207">
        <v>0</v>
      </c>
      <c r="R161" s="207">
        <f>Q161*H161</f>
        <v>0</v>
      </c>
      <c r="S161" s="207">
        <v>0.036999999999999998</v>
      </c>
      <c r="T161" s="208">
        <f>S161*H161</f>
        <v>0.185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9" t="s">
        <v>119</v>
      </c>
      <c r="AT161" s="209" t="s">
        <v>114</v>
      </c>
      <c r="AU161" s="209" t="s">
        <v>76</v>
      </c>
      <c r="AY161" s="18" t="s">
        <v>111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8" t="s">
        <v>14</v>
      </c>
      <c r="BK161" s="210">
        <f>ROUND(I161*H161,2)</f>
        <v>0</v>
      </c>
      <c r="BL161" s="18" t="s">
        <v>119</v>
      </c>
      <c r="BM161" s="209" t="s">
        <v>294</v>
      </c>
    </row>
    <row r="162" s="2" customFormat="1">
      <c r="A162" s="39"/>
      <c r="B162" s="40"/>
      <c r="C162" s="41"/>
      <c r="D162" s="211" t="s">
        <v>121</v>
      </c>
      <c r="E162" s="41"/>
      <c r="F162" s="212" t="s">
        <v>295</v>
      </c>
      <c r="G162" s="41"/>
      <c r="H162" s="41"/>
      <c r="I162" s="213"/>
      <c r="J162" s="41"/>
      <c r="K162" s="41"/>
      <c r="L162" s="45"/>
      <c r="M162" s="214"/>
      <c r="N162" s="215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121</v>
      </c>
      <c r="AU162" s="18" t="s">
        <v>76</v>
      </c>
    </row>
    <row r="163" s="14" customFormat="1">
      <c r="A163" s="14"/>
      <c r="B163" s="237"/>
      <c r="C163" s="238"/>
      <c r="D163" s="228" t="s">
        <v>163</v>
      </c>
      <c r="E163" s="239" t="s">
        <v>19</v>
      </c>
      <c r="F163" s="240" t="s">
        <v>296</v>
      </c>
      <c r="G163" s="238"/>
      <c r="H163" s="239" t="s">
        <v>19</v>
      </c>
      <c r="I163" s="241"/>
      <c r="J163" s="238"/>
      <c r="K163" s="238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163</v>
      </c>
      <c r="AU163" s="246" t="s">
        <v>76</v>
      </c>
      <c r="AV163" s="14" t="s">
        <v>14</v>
      </c>
      <c r="AW163" s="14" t="s">
        <v>32</v>
      </c>
      <c r="AX163" s="14" t="s">
        <v>70</v>
      </c>
      <c r="AY163" s="246" t="s">
        <v>111</v>
      </c>
    </row>
    <row r="164" s="13" customFormat="1">
      <c r="A164" s="13"/>
      <c r="B164" s="226"/>
      <c r="C164" s="227"/>
      <c r="D164" s="228" t="s">
        <v>163</v>
      </c>
      <c r="E164" s="247" t="s">
        <v>19</v>
      </c>
      <c r="F164" s="229" t="s">
        <v>297</v>
      </c>
      <c r="G164" s="227"/>
      <c r="H164" s="230">
        <v>5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163</v>
      </c>
      <c r="AU164" s="236" t="s">
        <v>76</v>
      </c>
      <c r="AV164" s="13" t="s">
        <v>76</v>
      </c>
      <c r="AW164" s="13" t="s">
        <v>32</v>
      </c>
      <c r="AX164" s="13" t="s">
        <v>14</v>
      </c>
      <c r="AY164" s="236" t="s">
        <v>111</v>
      </c>
    </row>
    <row r="165" s="2" customFormat="1" ht="24.15" customHeight="1">
      <c r="A165" s="39"/>
      <c r="B165" s="40"/>
      <c r="C165" s="198" t="s">
        <v>298</v>
      </c>
      <c r="D165" s="198" t="s">
        <v>114</v>
      </c>
      <c r="E165" s="199" t="s">
        <v>299</v>
      </c>
      <c r="F165" s="200" t="s">
        <v>300</v>
      </c>
      <c r="G165" s="201" t="s">
        <v>132</v>
      </c>
      <c r="H165" s="202">
        <v>878.73000000000002</v>
      </c>
      <c r="I165" s="203"/>
      <c r="J165" s="204">
        <f>ROUND(I165*H165,2)</f>
        <v>0</v>
      </c>
      <c r="K165" s="200" t="s">
        <v>118</v>
      </c>
      <c r="L165" s="45"/>
      <c r="M165" s="205" t="s">
        <v>19</v>
      </c>
      <c r="N165" s="206" t="s">
        <v>41</v>
      </c>
      <c r="O165" s="85"/>
      <c r="P165" s="207">
        <f>O165*H165</f>
        <v>0</v>
      </c>
      <c r="Q165" s="207">
        <v>0</v>
      </c>
      <c r="R165" s="207">
        <f>Q165*H165</f>
        <v>0</v>
      </c>
      <c r="S165" s="207">
        <v>0.0050000000000000001</v>
      </c>
      <c r="T165" s="208">
        <f>S165*H165</f>
        <v>4.3936500000000001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09" t="s">
        <v>119</v>
      </c>
      <c r="AT165" s="209" t="s">
        <v>114</v>
      </c>
      <c r="AU165" s="209" t="s">
        <v>76</v>
      </c>
      <c r="AY165" s="18" t="s">
        <v>111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8" t="s">
        <v>14</v>
      </c>
      <c r="BK165" s="210">
        <f>ROUND(I165*H165,2)</f>
        <v>0</v>
      </c>
      <c r="BL165" s="18" t="s">
        <v>119</v>
      </c>
      <c r="BM165" s="209" t="s">
        <v>301</v>
      </c>
    </row>
    <row r="166" s="2" customFormat="1">
      <c r="A166" s="39"/>
      <c r="B166" s="40"/>
      <c r="C166" s="41"/>
      <c r="D166" s="211" t="s">
        <v>121</v>
      </c>
      <c r="E166" s="41"/>
      <c r="F166" s="212" t="s">
        <v>302</v>
      </c>
      <c r="G166" s="41"/>
      <c r="H166" s="41"/>
      <c r="I166" s="213"/>
      <c r="J166" s="41"/>
      <c r="K166" s="41"/>
      <c r="L166" s="45"/>
      <c r="M166" s="214"/>
      <c r="N166" s="215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121</v>
      </c>
      <c r="AU166" s="18" t="s">
        <v>76</v>
      </c>
    </row>
    <row r="167" s="2" customFormat="1" ht="16.5" customHeight="1">
      <c r="A167" s="39"/>
      <c r="B167" s="40"/>
      <c r="C167" s="198" t="s">
        <v>303</v>
      </c>
      <c r="D167" s="198" t="s">
        <v>114</v>
      </c>
      <c r="E167" s="199" t="s">
        <v>304</v>
      </c>
      <c r="F167" s="200" t="s">
        <v>305</v>
      </c>
      <c r="G167" s="201" t="s">
        <v>306</v>
      </c>
      <c r="H167" s="202">
        <v>1</v>
      </c>
      <c r="I167" s="203"/>
      <c r="J167" s="204">
        <f>ROUND(I167*H167,2)</f>
        <v>0</v>
      </c>
      <c r="K167" s="200" t="s">
        <v>19</v>
      </c>
      <c r="L167" s="45"/>
      <c r="M167" s="205" t="s">
        <v>19</v>
      </c>
      <c r="N167" s="206" t="s">
        <v>41</v>
      </c>
      <c r="O167" s="85"/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9" t="s">
        <v>119</v>
      </c>
      <c r="AT167" s="209" t="s">
        <v>114</v>
      </c>
      <c r="AU167" s="209" t="s">
        <v>76</v>
      </c>
      <c r="AY167" s="18" t="s">
        <v>111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8" t="s">
        <v>14</v>
      </c>
      <c r="BK167" s="210">
        <f>ROUND(I167*H167,2)</f>
        <v>0</v>
      </c>
      <c r="BL167" s="18" t="s">
        <v>119</v>
      </c>
      <c r="BM167" s="209" t="s">
        <v>307</v>
      </c>
    </row>
    <row r="168" s="2" customFormat="1" ht="16.5" customHeight="1">
      <c r="A168" s="39"/>
      <c r="B168" s="40"/>
      <c r="C168" s="198" t="s">
        <v>308</v>
      </c>
      <c r="D168" s="198" t="s">
        <v>114</v>
      </c>
      <c r="E168" s="199" t="s">
        <v>309</v>
      </c>
      <c r="F168" s="200" t="s">
        <v>310</v>
      </c>
      <c r="G168" s="201" t="s">
        <v>306</v>
      </c>
      <c r="H168" s="202">
        <v>2</v>
      </c>
      <c r="I168" s="203"/>
      <c r="J168" s="204">
        <f>ROUND(I168*H168,2)</f>
        <v>0</v>
      </c>
      <c r="K168" s="200" t="s">
        <v>19</v>
      </c>
      <c r="L168" s="45"/>
      <c r="M168" s="205" t="s">
        <v>19</v>
      </c>
      <c r="N168" s="206" t="s">
        <v>41</v>
      </c>
      <c r="O168" s="85"/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09" t="s">
        <v>119</v>
      </c>
      <c r="AT168" s="209" t="s">
        <v>114</v>
      </c>
      <c r="AU168" s="209" t="s">
        <v>76</v>
      </c>
      <c r="AY168" s="18" t="s">
        <v>111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8" t="s">
        <v>14</v>
      </c>
      <c r="BK168" s="210">
        <f>ROUND(I168*H168,2)</f>
        <v>0</v>
      </c>
      <c r="BL168" s="18" t="s">
        <v>119</v>
      </c>
      <c r="BM168" s="209" t="s">
        <v>311</v>
      </c>
    </row>
    <row r="169" s="2" customFormat="1" ht="16.5" customHeight="1">
      <c r="A169" s="39"/>
      <c r="B169" s="40"/>
      <c r="C169" s="198" t="s">
        <v>312</v>
      </c>
      <c r="D169" s="198" t="s">
        <v>114</v>
      </c>
      <c r="E169" s="199" t="s">
        <v>313</v>
      </c>
      <c r="F169" s="200" t="s">
        <v>314</v>
      </c>
      <c r="G169" s="201" t="s">
        <v>306</v>
      </c>
      <c r="H169" s="202">
        <v>2</v>
      </c>
      <c r="I169" s="203"/>
      <c r="J169" s="204">
        <f>ROUND(I169*H169,2)</f>
        <v>0</v>
      </c>
      <c r="K169" s="200" t="s">
        <v>19</v>
      </c>
      <c r="L169" s="45"/>
      <c r="M169" s="205" t="s">
        <v>19</v>
      </c>
      <c r="N169" s="206" t="s">
        <v>41</v>
      </c>
      <c r="O169" s="85"/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09" t="s">
        <v>119</v>
      </c>
      <c r="AT169" s="209" t="s">
        <v>114</v>
      </c>
      <c r="AU169" s="209" t="s">
        <v>76</v>
      </c>
      <c r="AY169" s="18" t="s">
        <v>111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8" t="s">
        <v>14</v>
      </c>
      <c r="BK169" s="210">
        <f>ROUND(I169*H169,2)</f>
        <v>0</v>
      </c>
      <c r="BL169" s="18" t="s">
        <v>119</v>
      </c>
      <c r="BM169" s="209" t="s">
        <v>315</v>
      </c>
    </row>
    <row r="170" s="2" customFormat="1" ht="24.15" customHeight="1">
      <c r="A170" s="39"/>
      <c r="B170" s="40"/>
      <c r="C170" s="198" t="s">
        <v>316</v>
      </c>
      <c r="D170" s="198" t="s">
        <v>114</v>
      </c>
      <c r="E170" s="199" t="s">
        <v>317</v>
      </c>
      <c r="F170" s="200" t="s">
        <v>318</v>
      </c>
      <c r="G170" s="201" t="s">
        <v>132</v>
      </c>
      <c r="H170" s="202">
        <v>860</v>
      </c>
      <c r="I170" s="203"/>
      <c r="J170" s="204">
        <f>ROUND(I170*H170,2)</f>
        <v>0</v>
      </c>
      <c r="K170" s="200" t="s">
        <v>118</v>
      </c>
      <c r="L170" s="45"/>
      <c r="M170" s="205" t="s">
        <v>19</v>
      </c>
      <c r="N170" s="206" t="s">
        <v>41</v>
      </c>
      <c r="O170" s="85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09" t="s">
        <v>119</v>
      </c>
      <c r="AT170" s="209" t="s">
        <v>114</v>
      </c>
      <c r="AU170" s="209" t="s">
        <v>76</v>
      </c>
      <c r="AY170" s="18" t="s">
        <v>111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8" t="s">
        <v>14</v>
      </c>
      <c r="BK170" s="210">
        <f>ROUND(I170*H170,2)</f>
        <v>0</v>
      </c>
      <c r="BL170" s="18" t="s">
        <v>119</v>
      </c>
      <c r="BM170" s="209" t="s">
        <v>319</v>
      </c>
    </row>
    <row r="171" s="2" customFormat="1">
      <c r="A171" s="39"/>
      <c r="B171" s="40"/>
      <c r="C171" s="41"/>
      <c r="D171" s="211" t="s">
        <v>121</v>
      </c>
      <c r="E171" s="41"/>
      <c r="F171" s="212" t="s">
        <v>320</v>
      </c>
      <c r="G171" s="41"/>
      <c r="H171" s="41"/>
      <c r="I171" s="213"/>
      <c r="J171" s="41"/>
      <c r="K171" s="41"/>
      <c r="L171" s="45"/>
      <c r="M171" s="214"/>
      <c r="N171" s="215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121</v>
      </c>
      <c r="AU171" s="18" t="s">
        <v>76</v>
      </c>
    </row>
    <row r="172" s="2" customFormat="1" ht="24.15" customHeight="1">
      <c r="A172" s="39"/>
      <c r="B172" s="40"/>
      <c r="C172" s="198" t="s">
        <v>321</v>
      </c>
      <c r="D172" s="198" t="s">
        <v>114</v>
      </c>
      <c r="E172" s="199" t="s">
        <v>322</v>
      </c>
      <c r="F172" s="200" t="s">
        <v>323</v>
      </c>
      <c r="G172" s="201" t="s">
        <v>132</v>
      </c>
      <c r="H172" s="202">
        <v>77400</v>
      </c>
      <c r="I172" s="203"/>
      <c r="J172" s="204">
        <f>ROUND(I172*H172,2)</f>
        <v>0</v>
      </c>
      <c r="K172" s="200" t="s">
        <v>118</v>
      </c>
      <c r="L172" s="45"/>
      <c r="M172" s="205" t="s">
        <v>19</v>
      </c>
      <c r="N172" s="206" t="s">
        <v>41</v>
      </c>
      <c r="O172" s="85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09" t="s">
        <v>119</v>
      </c>
      <c r="AT172" s="209" t="s">
        <v>114</v>
      </c>
      <c r="AU172" s="209" t="s">
        <v>76</v>
      </c>
      <c r="AY172" s="18" t="s">
        <v>111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8" t="s">
        <v>14</v>
      </c>
      <c r="BK172" s="210">
        <f>ROUND(I172*H172,2)</f>
        <v>0</v>
      </c>
      <c r="BL172" s="18" t="s">
        <v>119</v>
      </c>
      <c r="BM172" s="209" t="s">
        <v>324</v>
      </c>
    </row>
    <row r="173" s="2" customFormat="1">
      <c r="A173" s="39"/>
      <c r="B173" s="40"/>
      <c r="C173" s="41"/>
      <c r="D173" s="211" t="s">
        <v>121</v>
      </c>
      <c r="E173" s="41"/>
      <c r="F173" s="212" t="s">
        <v>325</v>
      </c>
      <c r="G173" s="41"/>
      <c r="H173" s="41"/>
      <c r="I173" s="213"/>
      <c r="J173" s="41"/>
      <c r="K173" s="41"/>
      <c r="L173" s="45"/>
      <c r="M173" s="214"/>
      <c r="N173" s="215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121</v>
      </c>
      <c r="AU173" s="18" t="s">
        <v>76</v>
      </c>
    </row>
    <row r="174" s="2" customFormat="1" ht="24.15" customHeight="1">
      <c r="A174" s="39"/>
      <c r="B174" s="40"/>
      <c r="C174" s="198" t="s">
        <v>326</v>
      </c>
      <c r="D174" s="198" t="s">
        <v>114</v>
      </c>
      <c r="E174" s="199" t="s">
        <v>327</v>
      </c>
      <c r="F174" s="200" t="s">
        <v>328</v>
      </c>
      <c r="G174" s="201" t="s">
        <v>132</v>
      </c>
      <c r="H174" s="202">
        <v>860</v>
      </c>
      <c r="I174" s="203"/>
      <c r="J174" s="204">
        <f>ROUND(I174*H174,2)</f>
        <v>0</v>
      </c>
      <c r="K174" s="200" t="s">
        <v>118</v>
      </c>
      <c r="L174" s="45"/>
      <c r="M174" s="205" t="s">
        <v>19</v>
      </c>
      <c r="N174" s="206" t="s">
        <v>41</v>
      </c>
      <c r="O174" s="85"/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09" t="s">
        <v>119</v>
      </c>
      <c r="AT174" s="209" t="s">
        <v>114</v>
      </c>
      <c r="AU174" s="209" t="s">
        <v>76</v>
      </c>
      <c r="AY174" s="18" t="s">
        <v>111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8" t="s">
        <v>14</v>
      </c>
      <c r="BK174" s="210">
        <f>ROUND(I174*H174,2)</f>
        <v>0</v>
      </c>
      <c r="BL174" s="18" t="s">
        <v>119</v>
      </c>
      <c r="BM174" s="209" t="s">
        <v>329</v>
      </c>
    </row>
    <row r="175" s="2" customFormat="1">
      <c r="A175" s="39"/>
      <c r="B175" s="40"/>
      <c r="C175" s="41"/>
      <c r="D175" s="211" t="s">
        <v>121</v>
      </c>
      <c r="E175" s="41"/>
      <c r="F175" s="212" t="s">
        <v>330</v>
      </c>
      <c r="G175" s="41"/>
      <c r="H175" s="41"/>
      <c r="I175" s="213"/>
      <c r="J175" s="41"/>
      <c r="K175" s="41"/>
      <c r="L175" s="45"/>
      <c r="M175" s="214"/>
      <c r="N175" s="215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121</v>
      </c>
      <c r="AU175" s="18" t="s">
        <v>76</v>
      </c>
    </row>
    <row r="176" s="2" customFormat="1" ht="16.5" customHeight="1">
      <c r="A176" s="39"/>
      <c r="B176" s="40"/>
      <c r="C176" s="198" t="s">
        <v>331</v>
      </c>
      <c r="D176" s="198" t="s">
        <v>114</v>
      </c>
      <c r="E176" s="199" t="s">
        <v>332</v>
      </c>
      <c r="F176" s="200" t="s">
        <v>333</v>
      </c>
      <c r="G176" s="201" t="s">
        <v>132</v>
      </c>
      <c r="H176" s="202">
        <v>860</v>
      </c>
      <c r="I176" s="203"/>
      <c r="J176" s="204">
        <f>ROUND(I176*H176,2)</f>
        <v>0</v>
      </c>
      <c r="K176" s="200" t="s">
        <v>118</v>
      </c>
      <c r="L176" s="45"/>
      <c r="M176" s="205" t="s">
        <v>19</v>
      </c>
      <c r="N176" s="206" t="s">
        <v>41</v>
      </c>
      <c r="O176" s="85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09" t="s">
        <v>119</v>
      </c>
      <c r="AT176" s="209" t="s">
        <v>114</v>
      </c>
      <c r="AU176" s="209" t="s">
        <v>76</v>
      </c>
      <c r="AY176" s="18" t="s">
        <v>111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8" t="s">
        <v>14</v>
      </c>
      <c r="BK176" s="210">
        <f>ROUND(I176*H176,2)</f>
        <v>0</v>
      </c>
      <c r="BL176" s="18" t="s">
        <v>119</v>
      </c>
      <c r="BM176" s="209" t="s">
        <v>334</v>
      </c>
    </row>
    <row r="177" s="2" customFormat="1">
      <c r="A177" s="39"/>
      <c r="B177" s="40"/>
      <c r="C177" s="41"/>
      <c r="D177" s="211" t="s">
        <v>121</v>
      </c>
      <c r="E177" s="41"/>
      <c r="F177" s="212" t="s">
        <v>335</v>
      </c>
      <c r="G177" s="41"/>
      <c r="H177" s="41"/>
      <c r="I177" s="213"/>
      <c r="J177" s="41"/>
      <c r="K177" s="41"/>
      <c r="L177" s="45"/>
      <c r="M177" s="214"/>
      <c r="N177" s="215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121</v>
      </c>
      <c r="AU177" s="18" t="s">
        <v>76</v>
      </c>
    </row>
    <row r="178" s="2" customFormat="1" ht="21.75" customHeight="1">
      <c r="A178" s="39"/>
      <c r="B178" s="40"/>
      <c r="C178" s="198" t="s">
        <v>336</v>
      </c>
      <c r="D178" s="198" t="s">
        <v>114</v>
      </c>
      <c r="E178" s="199" t="s">
        <v>337</v>
      </c>
      <c r="F178" s="200" t="s">
        <v>338</v>
      </c>
      <c r="G178" s="201" t="s">
        <v>132</v>
      </c>
      <c r="H178" s="202">
        <v>77400</v>
      </c>
      <c r="I178" s="203"/>
      <c r="J178" s="204">
        <f>ROUND(I178*H178,2)</f>
        <v>0</v>
      </c>
      <c r="K178" s="200" t="s">
        <v>118</v>
      </c>
      <c r="L178" s="45"/>
      <c r="M178" s="205" t="s">
        <v>19</v>
      </c>
      <c r="N178" s="206" t="s">
        <v>41</v>
      </c>
      <c r="O178" s="85"/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9" t="s">
        <v>119</v>
      </c>
      <c r="AT178" s="209" t="s">
        <v>114</v>
      </c>
      <c r="AU178" s="209" t="s">
        <v>76</v>
      </c>
      <c r="AY178" s="18" t="s">
        <v>111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8" t="s">
        <v>14</v>
      </c>
      <c r="BK178" s="210">
        <f>ROUND(I178*H178,2)</f>
        <v>0</v>
      </c>
      <c r="BL178" s="18" t="s">
        <v>119</v>
      </c>
      <c r="BM178" s="209" t="s">
        <v>339</v>
      </c>
    </row>
    <row r="179" s="2" customFormat="1">
      <c r="A179" s="39"/>
      <c r="B179" s="40"/>
      <c r="C179" s="41"/>
      <c r="D179" s="211" t="s">
        <v>121</v>
      </c>
      <c r="E179" s="41"/>
      <c r="F179" s="212" t="s">
        <v>340</v>
      </c>
      <c r="G179" s="41"/>
      <c r="H179" s="41"/>
      <c r="I179" s="213"/>
      <c r="J179" s="41"/>
      <c r="K179" s="41"/>
      <c r="L179" s="45"/>
      <c r="M179" s="214"/>
      <c r="N179" s="215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121</v>
      </c>
      <c r="AU179" s="18" t="s">
        <v>76</v>
      </c>
    </row>
    <row r="180" s="2" customFormat="1" ht="16.5" customHeight="1">
      <c r="A180" s="39"/>
      <c r="B180" s="40"/>
      <c r="C180" s="198" t="s">
        <v>341</v>
      </c>
      <c r="D180" s="198" t="s">
        <v>114</v>
      </c>
      <c r="E180" s="199" t="s">
        <v>342</v>
      </c>
      <c r="F180" s="200" t="s">
        <v>343</v>
      </c>
      <c r="G180" s="201" t="s">
        <v>132</v>
      </c>
      <c r="H180" s="202">
        <v>860</v>
      </c>
      <c r="I180" s="203"/>
      <c r="J180" s="204">
        <f>ROUND(I180*H180,2)</f>
        <v>0</v>
      </c>
      <c r="K180" s="200" t="s">
        <v>118</v>
      </c>
      <c r="L180" s="45"/>
      <c r="M180" s="205" t="s">
        <v>19</v>
      </c>
      <c r="N180" s="206" t="s">
        <v>41</v>
      </c>
      <c r="O180" s="85"/>
      <c r="P180" s="207">
        <f>O180*H180</f>
        <v>0</v>
      </c>
      <c r="Q180" s="207">
        <v>0</v>
      </c>
      <c r="R180" s="207">
        <f>Q180*H180</f>
        <v>0</v>
      </c>
      <c r="S180" s="207">
        <v>0</v>
      </c>
      <c r="T180" s="20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9" t="s">
        <v>119</v>
      </c>
      <c r="AT180" s="209" t="s">
        <v>114</v>
      </c>
      <c r="AU180" s="209" t="s">
        <v>76</v>
      </c>
      <c r="AY180" s="18" t="s">
        <v>111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8" t="s">
        <v>14</v>
      </c>
      <c r="BK180" s="210">
        <f>ROUND(I180*H180,2)</f>
        <v>0</v>
      </c>
      <c r="BL180" s="18" t="s">
        <v>119</v>
      </c>
      <c r="BM180" s="209" t="s">
        <v>344</v>
      </c>
    </row>
    <row r="181" s="2" customFormat="1">
      <c r="A181" s="39"/>
      <c r="B181" s="40"/>
      <c r="C181" s="41"/>
      <c r="D181" s="211" t="s">
        <v>121</v>
      </c>
      <c r="E181" s="41"/>
      <c r="F181" s="212" t="s">
        <v>345</v>
      </c>
      <c r="G181" s="41"/>
      <c r="H181" s="41"/>
      <c r="I181" s="213"/>
      <c r="J181" s="41"/>
      <c r="K181" s="41"/>
      <c r="L181" s="45"/>
      <c r="M181" s="214"/>
      <c r="N181" s="215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121</v>
      </c>
      <c r="AU181" s="18" t="s">
        <v>76</v>
      </c>
    </row>
    <row r="182" s="2" customFormat="1" ht="21.75" customHeight="1">
      <c r="A182" s="39"/>
      <c r="B182" s="40"/>
      <c r="C182" s="198" t="s">
        <v>346</v>
      </c>
      <c r="D182" s="198" t="s">
        <v>114</v>
      </c>
      <c r="E182" s="199" t="s">
        <v>347</v>
      </c>
      <c r="F182" s="200" t="s">
        <v>348</v>
      </c>
      <c r="G182" s="201" t="s">
        <v>217</v>
      </c>
      <c r="H182" s="202">
        <v>4</v>
      </c>
      <c r="I182" s="203"/>
      <c r="J182" s="204">
        <f>ROUND(I182*H182,2)</f>
        <v>0</v>
      </c>
      <c r="K182" s="200" t="s">
        <v>118</v>
      </c>
      <c r="L182" s="45"/>
      <c r="M182" s="205" t="s">
        <v>19</v>
      </c>
      <c r="N182" s="206" t="s">
        <v>41</v>
      </c>
      <c r="O182" s="85"/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09" t="s">
        <v>119</v>
      </c>
      <c r="AT182" s="209" t="s">
        <v>114</v>
      </c>
      <c r="AU182" s="209" t="s">
        <v>76</v>
      </c>
      <c r="AY182" s="18" t="s">
        <v>111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8" t="s">
        <v>14</v>
      </c>
      <c r="BK182" s="210">
        <f>ROUND(I182*H182,2)</f>
        <v>0</v>
      </c>
      <c r="BL182" s="18" t="s">
        <v>119</v>
      </c>
      <c r="BM182" s="209" t="s">
        <v>349</v>
      </c>
    </row>
    <row r="183" s="2" customFormat="1">
      <c r="A183" s="39"/>
      <c r="B183" s="40"/>
      <c r="C183" s="41"/>
      <c r="D183" s="211" t="s">
        <v>121</v>
      </c>
      <c r="E183" s="41"/>
      <c r="F183" s="212" t="s">
        <v>350</v>
      </c>
      <c r="G183" s="41"/>
      <c r="H183" s="41"/>
      <c r="I183" s="213"/>
      <c r="J183" s="41"/>
      <c r="K183" s="41"/>
      <c r="L183" s="45"/>
      <c r="M183" s="214"/>
      <c r="N183" s="215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121</v>
      </c>
      <c r="AU183" s="18" t="s">
        <v>76</v>
      </c>
    </row>
    <row r="184" s="2" customFormat="1" ht="24.15" customHeight="1">
      <c r="A184" s="39"/>
      <c r="B184" s="40"/>
      <c r="C184" s="198" t="s">
        <v>351</v>
      </c>
      <c r="D184" s="198" t="s">
        <v>114</v>
      </c>
      <c r="E184" s="199" t="s">
        <v>352</v>
      </c>
      <c r="F184" s="200" t="s">
        <v>353</v>
      </c>
      <c r="G184" s="201" t="s">
        <v>217</v>
      </c>
      <c r="H184" s="202">
        <v>360</v>
      </c>
      <c r="I184" s="203"/>
      <c r="J184" s="204">
        <f>ROUND(I184*H184,2)</f>
        <v>0</v>
      </c>
      <c r="K184" s="200" t="s">
        <v>118</v>
      </c>
      <c r="L184" s="45"/>
      <c r="M184" s="205" t="s">
        <v>19</v>
      </c>
      <c r="N184" s="206" t="s">
        <v>41</v>
      </c>
      <c r="O184" s="85"/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09" t="s">
        <v>119</v>
      </c>
      <c r="AT184" s="209" t="s">
        <v>114</v>
      </c>
      <c r="AU184" s="209" t="s">
        <v>76</v>
      </c>
      <c r="AY184" s="18" t="s">
        <v>111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8" t="s">
        <v>14</v>
      </c>
      <c r="BK184" s="210">
        <f>ROUND(I184*H184,2)</f>
        <v>0</v>
      </c>
      <c r="BL184" s="18" t="s">
        <v>119</v>
      </c>
      <c r="BM184" s="209" t="s">
        <v>354</v>
      </c>
    </row>
    <row r="185" s="2" customFormat="1">
      <c r="A185" s="39"/>
      <c r="B185" s="40"/>
      <c r="C185" s="41"/>
      <c r="D185" s="211" t="s">
        <v>121</v>
      </c>
      <c r="E185" s="41"/>
      <c r="F185" s="212" t="s">
        <v>355</v>
      </c>
      <c r="G185" s="41"/>
      <c r="H185" s="41"/>
      <c r="I185" s="213"/>
      <c r="J185" s="41"/>
      <c r="K185" s="41"/>
      <c r="L185" s="45"/>
      <c r="M185" s="214"/>
      <c r="N185" s="215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121</v>
      </c>
      <c r="AU185" s="18" t="s">
        <v>76</v>
      </c>
    </row>
    <row r="186" s="2" customFormat="1" ht="21.75" customHeight="1">
      <c r="A186" s="39"/>
      <c r="B186" s="40"/>
      <c r="C186" s="198" t="s">
        <v>356</v>
      </c>
      <c r="D186" s="198" t="s">
        <v>114</v>
      </c>
      <c r="E186" s="199" t="s">
        <v>357</v>
      </c>
      <c r="F186" s="200" t="s">
        <v>358</v>
      </c>
      <c r="G186" s="201" t="s">
        <v>217</v>
      </c>
      <c r="H186" s="202">
        <v>4</v>
      </c>
      <c r="I186" s="203"/>
      <c r="J186" s="204">
        <f>ROUND(I186*H186,2)</f>
        <v>0</v>
      </c>
      <c r="K186" s="200" t="s">
        <v>118</v>
      </c>
      <c r="L186" s="45"/>
      <c r="M186" s="205" t="s">
        <v>19</v>
      </c>
      <c r="N186" s="206" t="s">
        <v>41</v>
      </c>
      <c r="O186" s="85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9" t="s">
        <v>119</v>
      </c>
      <c r="AT186" s="209" t="s">
        <v>114</v>
      </c>
      <c r="AU186" s="209" t="s">
        <v>76</v>
      </c>
      <c r="AY186" s="18" t="s">
        <v>111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8" t="s">
        <v>14</v>
      </c>
      <c r="BK186" s="210">
        <f>ROUND(I186*H186,2)</f>
        <v>0</v>
      </c>
      <c r="BL186" s="18" t="s">
        <v>119</v>
      </c>
      <c r="BM186" s="209" t="s">
        <v>359</v>
      </c>
    </row>
    <row r="187" s="2" customFormat="1">
      <c r="A187" s="39"/>
      <c r="B187" s="40"/>
      <c r="C187" s="41"/>
      <c r="D187" s="211" t="s">
        <v>121</v>
      </c>
      <c r="E187" s="41"/>
      <c r="F187" s="212" t="s">
        <v>360</v>
      </c>
      <c r="G187" s="41"/>
      <c r="H187" s="41"/>
      <c r="I187" s="213"/>
      <c r="J187" s="41"/>
      <c r="K187" s="41"/>
      <c r="L187" s="45"/>
      <c r="M187" s="214"/>
      <c r="N187" s="215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121</v>
      </c>
      <c r="AU187" s="18" t="s">
        <v>76</v>
      </c>
    </row>
    <row r="188" s="12" customFormat="1" ht="22.8" customHeight="1">
      <c r="A188" s="12"/>
      <c r="B188" s="182"/>
      <c r="C188" s="183"/>
      <c r="D188" s="184" t="s">
        <v>69</v>
      </c>
      <c r="E188" s="196" t="s">
        <v>361</v>
      </c>
      <c r="F188" s="196" t="s">
        <v>362</v>
      </c>
      <c r="G188" s="183"/>
      <c r="H188" s="183"/>
      <c r="I188" s="186"/>
      <c r="J188" s="197">
        <f>BK188</f>
        <v>0</v>
      </c>
      <c r="K188" s="183"/>
      <c r="L188" s="188"/>
      <c r="M188" s="189"/>
      <c r="N188" s="190"/>
      <c r="O188" s="190"/>
      <c r="P188" s="191">
        <f>SUM(P189:P199)</f>
        <v>0</v>
      </c>
      <c r="Q188" s="190"/>
      <c r="R188" s="191">
        <f>SUM(R189:R199)</f>
        <v>0</v>
      </c>
      <c r="S188" s="190"/>
      <c r="T188" s="192">
        <f>SUM(T189:T199)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3" t="s">
        <v>14</v>
      </c>
      <c r="AT188" s="194" t="s">
        <v>69</v>
      </c>
      <c r="AU188" s="194" t="s">
        <v>14</v>
      </c>
      <c r="AY188" s="193" t="s">
        <v>111</v>
      </c>
      <c r="BK188" s="195">
        <f>SUM(BK189:BK199)</f>
        <v>0</v>
      </c>
    </row>
    <row r="189" s="2" customFormat="1" ht="16.5" customHeight="1">
      <c r="A189" s="39"/>
      <c r="B189" s="40"/>
      <c r="C189" s="198" t="s">
        <v>363</v>
      </c>
      <c r="D189" s="198" t="s">
        <v>114</v>
      </c>
      <c r="E189" s="199" t="s">
        <v>364</v>
      </c>
      <c r="F189" s="200" t="s">
        <v>365</v>
      </c>
      <c r="G189" s="201" t="s">
        <v>125</v>
      </c>
      <c r="H189" s="202">
        <v>5.9459999999999997</v>
      </c>
      <c r="I189" s="203"/>
      <c r="J189" s="204">
        <f>ROUND(I189*H189,2)</f>
        <v>0</v>
      </c>
      <c r="K189" s="200" t="s">
        <v>118</v>
      </c>
      <c r="L189" s="45"/>
      <c r="M189" s="205" t="s">
        <v>19</v>
      </c>
      <c r="N189" s="206" t="s">
        <v>41</v>
      </c>
      <c r="O189" s="85"/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09" t="s">
        <v>119</v>
      </c>
      <c r="AT189" s="209" t="s">
        <v>114</v>
      </c>
      <c r="AU189" s="209" t="s">
        <v>76</v>
      </c>
      <c r="AY189" s="18" t="s">
        <v>111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8" t="s">
        <v>14</v>
      </c>
      <c r="BK189" s="210">
        <f>ROUND(I189*H189,2)</f>
        <v>0</v>
      </c>
      <c r="BL189" s="18" t="s">
        <v>119</v>
      </c>
      <c r="BM189" s="209" t="s">
        <v>366</v>
      </c>
    </row>
    <row r="190" s="2" customFormat="1">
      <c r="A190" s="39"/>
      <c r="B190" s="40"/>
      <c r="C190" s="41"/>
      <c r="D190" s="211" t="s">
        <v>121</v>
      </c>
      <c r="E190" s="41"/>
      <c r="F190" s="212" t="s">
        <v>367</v>
      </c>
      <c r="G190" s="41"/>
      <c r="H190" s="41"/>
      <c r="I190" s="213"/>
      <c r="J190" s="41"/>
      <c r="K190" s="41"/>
      <c r="L190" s="45"/>
      <c r="M190" s="214"/>
      <c r="N190" s="215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121</v>
      </c>
      <c r="AU190" s="18" t="s">
        <v>76</v>
      </c>
    </row>
    <row r="191" s="2" customFormat="1" ht="24.15" customHeight="1">
      <c r="A191" s="39"/>
      <c r="B191" s="40"/>
      <c r="C191" s="198" t="s">
        <v>368</v>
      </c>
      <c r="D191" s="198" t="s">
        <v>114</v>
      </c>
      <c r="E191" s="199" t="s">
        <v>369</v>
      </c>
      <c r="F191" s="200" t="s">
        <v>370</v>
      </c>
      <c r="G191" s="201" t="s">
        <v>125</v>
      </c>
      <c r="H191" s="202">
        <v>5.9459999999999997</v>
      </c>
      <c r="I191" s="203"/>
      <c r="J191" s="204">
        <f>ROUND(I191*H191,2)</f>
        <v>0</v>
      </c>
      <c r="K191" s="200" t="s">
        <v>118</v>
      </c>
      <c r="L191" s="45"/>
      <c r="M191" s="205" t="s">
        <v>19</v>
      </c>
      <c r="N191" s="206" t="s">
        <v>41</v>
      </c>
      <c r="O191" s="85"/>
      <c r="P191" s="207">
        <f>O191*H191</f>
        <v>0</v>
      </c>
      <c r="Q191" s="207">
        <v>0</v>
      </c>
      <c r="R191" s="207">
        <f>Q191*H191</f>
        <v>0</v>
      </c>
      <c r="S191" s="207">
        <v>0</v>
      </c>
      <c r="T191" s="20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09" t="s">
        <v>119</v>
      </c>
      <c r="AT191" s="209" t="s">
        <v>114</v>
      </c>
      <c r="AU191" s="209" t="s">
        <v>76</v>
      </c>
      <c r="AY191" s="18" t="s">
        <v>111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8" t="s">
        <v>14</v>
      </c>
      <c r="BK191" s="210">
        <f>ROUND(I191*H191,2)</f>
        <v>0</v>
      </c>
      <c r="BL191" s="18" t="s">
        <v>119</v>
      </c>
      <c r="BM191" s="209" t="s">
        <v>371</v>
      </c>
    </row>
    <row r="192" s="2" customFormat="1">
      <c r="A192" s="39"/>
      <c r="B192" s="40"/>
      <c r="C192" s="41"/>
      <c r="D192" s="211" t="s">
        <v>121</v>
      </c>
      <c r="E192" s="41"/>
      <c r="F192" s="212" t="s">
        <v>372</v>
      </c>
      <c r="G192" s="41"/>
      <c r="H192" s="41"/>
      <c r="I192" s="213"/>
      <c r="J192" s="41"/>
      <c r="K192" s="41"/>
      <c r="L192" s="45"/>
      <c r="M192" s="214"/>
      <c r="N192" s="215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121</v>
      </c>
      <c r="AU192" s="18" t="s">
        <v>76</v>
      </c>
    </row>
    <row r="193" s="2" customFormat="1" ht="21.75" customHeight="1">
      <c r="A193" s="39"/>
      <c r="B193" s="40"/>
      <c r="C193" s="198" t="s">
        <v>373</v>
      </c>
      <c r="D193" s="198" t="s">
        <v>114</v>
      </c>
      <c r="E193" s="199" t="s">
        <v>374</v>
      </c>
      <c r="F193" s="200" t="s">
        <v>375</v>
      </c>
      <c r="G193" s="201" t="s">
        <v>125</v>
      </c>
      <c r="H193" s="202">
        <v>5.9459999999999997</v>
      </c>
      <c r="I193" s="203"/>
      <c r="J193" s="204">
        <f>ROUND(I193*H193,2)</f>
        <v>0</v>
      </c>
      <c r="K193" s="200" t="s">
        <v>118</v>
      </c>
      <c r="L193" s="45"/>
      <c r="M193" s="205" t="s">
        <v>19</v>
      </c>
      <c r="N193" s="206" t="s">
        <v>41</v>
      </c>
      <c r="O193" s="85"/>
      <c r="P193" s="207">
        <f>O193*H193</f>
        <v>0</v>
      </c>
      <c r="Q193" s="207">
        <v>0</v>
      </c>
      <c r="R193" s="207">
        <f>Q193*H193</f>
        <v>0</v>
      </c>
      <c r="S193" s="207">
        <v>0</v>
      </c>
      <c r="T193" s="20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09" t="s">
        <v>119</v>
      </c>
      <c r="AT193" s="209" t="s">
        <v>114</v>
      </c>
      <c r="AU193" s="209" t="s">
        <v>76</v>
      </c>
      <c r="AY193" s="18" t="s">
        <v>111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8" t="s">
        <v>14</v>
      </c>
      <c r="BK193" s="210">
        <f>ROUND(I193*H193,2)</f>
        <v>0</v>
      </c>
      <c r="BL193" s="18" t="s">
        <v>119</v>
      </c>
      <c r="BM193" s="209" t="s">
        <v>376</v>
      </c>
    </row>
    <row r="194" s="2" customFormat="1">
      <c r="A194" s="39"/>
      <c r="B194" s="40"/>
      <c r="C194" s="41"/>
      <c r="D194" s="211" t="s">
        <v>121</v>
      </c>
      <c r="E194" s="41"/>
      <c r="F194" s="212" t="s">
        <v>377</v>
      </c>
      <c r="G194" s="41"/>
      <c r="H194" s="41"/>
      <c r="I194" s="213"/>
      <c r="J194" s="41"/>
      <c r="K194" s="41"/>
      <c r="L194" s="45"/>
      <c r="M194" s="214"/>
      <c r="N194" s="215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121</v>
      </c>
      <c r="AU194" s="18" t="s">
        <v>76</v>
      </c>
    </row>
    <row r="195" s="2" customFormat="1" ht="24.15" customHeight="1">
      <c r="A195" s="39"/>
      <c r="B195" s="40"/>
      <c r="C195" s="198" t="s">
        <v>378</v>
      </c>
      <c r="D195" s="198" t="s">
        <v>114</v>
      </c>
      <c r="E195" s="199" t="s">
        <v>379</v>
      </c>
      <c r="F195" s="200" t="s">
        <v>380</v>
      </c>
      <c r="G195" s="201" t="s">
        <v>125</v>
      </c>
      <c r="H195" s="202">
        <v>41.622</v>
      </c>
      <c r="I195" s="203"/>
      <c r="J195" s="204">
        <f>ROUND(I195*H195,2)</f>
        <v>0</v>
      </c>
      <c r="K195" s="200" t="s">
        <v>118</v>
      </c>
      <c r="L195" s="45"/>
      <c r="M195" s="205" t="s">
        <v>19</v>
      </c>
      <c r="N195" s="206" t="s">
        <v>41</v>
      </c>
      <c r="O195" s="85"/>
      <c r="P195" s="207">
        <f>O195*H195</f>
        <v>0</v>
      </c>
      <c r="Q195" s="207">
        <v>0</v>
      </c>
      <c r="R195" s="207">
        <f>Q195*H195</f>
        <v>0</v>
      </c>
      <c r="S195" s="207">
        <v>0</v>
      </c>
      <c r="T195" s="20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09" t="s">
        <v>119</v>
      </c>
      <c r="AT195" s="209" t="s">
        <v>114</v>
      </c>
      <c r="AU195" s="209" t="s">
        <v>76</v>
      </c>
      <c r="AY195" s="18" t="s">
        <v>111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8" t="s">
        <v>14</v>
      </c>
      <c r="BK195" s="210">
        <f>ROUND(I195*H195,2)</f>
        <v>0</v>
      </c>
      <c r="BL195" s="18" t="s">
        <v>119</v>
      </c>
      <c r="BM195" s="209" t="s">
        <v>381</v>
      </c>
    </row>
    <row r="196" s="2" customFormat="1">
      <c r="A196" s="39"/>
      <c r="B196" s="40"/>
      <c r="C196" s="41"/>
      <c r="D196" s="211" t="s">
        <v>121</v>
      </c>
      <c r="E196" s="41"/>
      <c r="F196" s="212" t="s">
        <v>382</v>
      </c>
      <c r="G196" s="41"/>
      <c r="H196" s="41"/>
      <c r="I196" s="213"/>
      <c r="J196" s="41"/>
      <c r="K196" s="41"/>
      <c r="L196" s="45"/>
      <c r="M196" s="214"/>
      <c r="N196" s="215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121</v>
      </c>
      <c r="AU196" s="18" t="s">
        <v>76</v>
      </c>
    </row>
    <row r="197" s="13" customFormat="1">
      <c r="A197" s="13"/>
      <c r="B197" s="226"/>
      <c r="C197" s="227"/>
      <c r="D197" s="228" t="s">
        <v>163</v>
      </c>
      <c r="E197" s="247" t="s">
        <v>19</v>
      </c>
      <c r="F197" s="229" t="s">
        <v>383</v>
      </c>
      <c r="G197" s="227"/>
      <c r="H197" s="230">
        <v>41.622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163</v>
      </c>
      <c r="AU197" s="236" t="s">
        <v>76</v>
      </c>
      <c r="AV197" s="13" t="s">
        <v>76</v>
      </c>
      <c r="AW197" s="13" t="s">
        <v>32</v>
      </c>
      <c r="AX197" s="13" t="s">
        <v>14</v>
      </c>
      <c r="AY197" s="236" t="s">
        <v>111</v>
      </c>
    </row>
    <row r="198" s="2" customFormat="1" ht="24.15" customHeight="1">
      <c r="A198" s="39"/>
      <c r="B198" s="40"/>
      <c r="C198" s="198" t="s">
        <v>384</v>
      </c>
      <c r="D198" s="198" t="s">
        <v>114</v>
      </c>
      <c r="E198" s="199" t="s">
        <v>385</v>
      </c>
      <c r="F198" s="200" t="s">
        <v>386</v>
      </c>
      <c r="G198" s="201" t="s">
        <v>125</v>
      </c>
      <c r="H198" s="202">
        <v>5.9459999999999997</v>
      </c>
      <c r="I198" s="203"/>
      <c r="J198" s="204">
        <f>ROUND(I198*H198,2)</f>
        <v>0</v>
      </c>
      <c r="K198" s="200" t="s">
        <v>118</v>
      </c>
      <c r="L198" s="45"/>
      <c r="M198" s="205" t="s">
        <v>19</v>
      </c>
      <c r="N198" s="206" t="s">
        <v>41</v>
      </c>
      <c r="O198" s="85"/>
      <c r="P198" s="207">
        <f>O198*H198</f>
        <v>0</v>
      </c>
      <c r="Q198" s="207">
        <v>0</v>
      </c>
      <c r="R198" s="207">
        <f>Q198*H198</f>
        <v>0</v>
      </c>
      <c r="S198" s="207">
        <v>0</v>
      </c>
      <c r="T198" s="20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9" t="s">
        <v>119</v>
      </c>
      <c r="AT198" s="209" t="s">
        <v>114</v>
      </c>
      <c r="AU198" s="209" t="s">
        <v>76</v>
      </c>
      <c r="AY198" s="18" t="s">
        <v>111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8" t="s">
        <v>14</v>
      </c>
      <c r="BK198" s="210">
        <f>ROUND(I198*H198,2)</f>
        <v>0</v>
      </c>
      <c r="BL198" s="18" t="s">
        <v>119</v>
      </c>
      <c r="BM198" s="209" t="s">
        <v>387</v>
      </c>
    </row>
    <row r="199" s="2" customFormat="1">
      <c r="A199" s="39"/>
      <c r="B199" s="40"/>
      <c r="C199" s="41"/>
      <c r="D199" s="211" t="s">
        <v>121</v>
      </c>
      <c r="E199" s="41"/>
      <c r="F199" s="212" t="s">
        <v>388</v>
      </c>
      <c r="G199" s="41"/>
      <c r="H199" s="41"/>
      <c r="I199" s="213"/>
      <c r="J199" s="41"/>
      <c r="K199" s="41"/>
      <c r="L199" s="45"/>
      <c r="M199" s="214"/>
      <c r="N199" s="21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121</v>
      </c>
      <c r="AU199" s="18" t="s">
        <v>76</v>
      </c>
    </row>
    <row r="200" s="12" customFormat="1" ht="22.8" customHeight="1">
      <c r="A200" s="12"/>
      <c r="B200" s="182"/>
      <c r="C200" s="183"/>
      <c r="D200" s="184" t="s">
        <v>69</v>
      </c>
      <c r="E200" s="196" t="s">
        <v>389</v>
      </c>
      <c r="F200" s="196" t="s">
        <v>390</v>
      </c>
      <c r="G200" s="183"/>
      <c r="H200" s="183"/>
      <c r="I200" s="186"/>
      <c r="J200" s="197">
        <f>BK200</f>
        <v>0</v>
      </c>
      <c r="K200" s="183"/>
      <c r="L200" s="188"/>
      <c r="M200" s="189"/>
      <c r="N200" s="190"/>
      <c r="O200" s="190"/>
      <c r="P200" s="191">
        <f>SUM(P201:P202)</f>
        <v>0</v>
      </c>
      <c r="Q200" s="190"/>
      <c r="R200" s="191">
        <f>SUM(R201:R202)</f>
        <v>0</v>
      </c>
      <c r="S200" s="190"/>
      <c r="T200" s="192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93" t="s">
        <v>14</v>
      </c>
      <c r="AT200" s="194" t="s">
        <v>69</v>
      </c>
      <c r="AU200" s="194" t="s">
        <v>14</v>
      </c>
      <c r="AY200" s="193" t="s">
        <v>111</v>
      </c>
      <c r="BK200" s="195">
        <f>SUM(BK201:BK202)</f>
        <v>0</v>
      </c>
    </row>
    <row r="201" s="2" customFormat="1" ht="33" customHeight="1">
      <c r="A201" s="39"/>
      <c r="B201" s="40"/>
      <c r="C201" s="198" t="s">
        <v>391</v>
      </c>
      <c r="D201" s="198" t="s">
        <v>114</v>
      </c>
      <c r="E201" s="199" t="s">
        <v>392</v>
      </c>
      <c r="F201" s="200" t="s">
        <v>393</v>
      </c>
      <c r="G201" s="201" t="s">
        <v>125</v>
      </c>
      <c r="H201" s="202">
        <v>37.773000000000003</v>
      </c>
      <c r="I201" s="203"/>
      <c r="J201" s="204">
        <f>ROUND(I201*H201,2)</f>
        <v>0</v>
      </c>
      <c r="K201" s="200" t="s">
        <v>118</v>
      </c>
      <c r="L201" s="45"/>
      <c r="M201" s="205" t="s">
        <v>19</v>
      </c>
      <c r="N201" s="206" t="s">
        <v>41</v>
      </c>
      <c r="O201" s="85"/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09" t="s">
        <v>119</v>
      </c>
      <c r="AT201" s="209" t="s">
        <v>114</v>
      </c>
      <c r="AU201" s="209" t="s">
        <v>76</v>
      </c>
      <c r="AY201" s="18" t="s">
        <v>111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8" t="s">
        <v>14</v>
      </c>
      <c r="BK201" s="210">
        <f>ROUND(I201*H201,2)</f>
        <v>0</v>
      </c>
      <c r="BL201" s="18" t="s">
        <v>119</v>
      </c>
      <c r="BM201" s="209" t="s">
        <v>394</v>
      </c>
    </row>
    <row r="202" s="2" customFormat="1">
      <c r="A202" s="39"/>
      <c r="B202" s="40"/>
      <c r="C202" s="41"/>
      <c r="D202" s="211" t="s">
        <v>121</v>
      </c>
      <c r="E202" s="41"/>
      <c r="F202" s="212" t="s">
        <v>395</v>
      </c>
      <c r="G202" s="41"/>
      <c r="H202" s="41"/>
      <c r="I202" s="213"/>
      <c r="J202" s="41"/>
      <c r="K202" s="41"/>
      <c r="L202" s="45"/>
      <c r="M202" s="214"/>
      <c r="N202" s="215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121</v>
      </c>
      <c r="AU202" s="18" t="s">
        <v>76</v>
      </c>
    </row>
    <row r="203" s="12" customFormat="1" ht="25.92" customHeight="1">
      <c r="A203" s="12"/>
      <c r="B203" s="182"/>
      <c r="C203" s="183"/>
      <c r="D203" s="184" t="s">
        <v>69</v>
      </c>
      <c r="E203" s="185" t="s">
        <v>396</v>
      </c>
      <c r="F203" s="185" t="s">
        <v>397</v>
      </c>
      <c r="G203" s="183"/>
      <c r="H203" s="183"/>
      <c r="I203" s="186"/>
      <c r="J203" s="187">
        <f>BK203</f>
        <v>0</v>
      </c>
      <c r="K203" s="183"/>
      <c r="L203" s="188"/>
      <c r="M203" s="189"/>
      <c r="N203" s="190"/>
      <c r="O203" s="190"/>
      <c r="P203" s="191">
        <f>P204+P213+P215+P227+P231+P235</f>
        <v>0</v>
      </c>
      <c r="Q203" s="190"/>
      <c r="R203" s="191">
        <f>R204+R213+R215+R227+R231+R235</f>
        <v>0.11462359999999999</v>
      </c>
      <c r="S203" s="190"/>
      <c r="T203" s="192">
        <f>T204+T213+T215+T227+T231+T235</f>
        <v>0.15028400000000003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3" t="s">
        <v>76</v>
      </c>
      <c r="AT203" s="194" t="s">
        <v>69</v>
      </c>
      <c r="AU203" s="194" t="s">
        <v>70</v>
      </c>
      <c r="AY203" s="193" t="s">
        <v>111</v>
      </c>
      <c r="BK203" s="195">
        <f>BK204+BK213+BK215+BK227+BK231+BK235</f>
        <v>0</v>
      </c>
    </row>
    <row r="204" s="12" customFormat="1" ht="22.8" customHeight="1">
      <c r="A204" s="12"/>
      <c r="B204" s="182"/>
      <c r="C204" s="183"/>
      <c r="D204" s="184" t="s">
        <v>69</v>
      </c>
      <c r="E204" s="196" t="s">
        <v>398</v>
      </c>
      <c r="F204" s="196" t="s">
        <v>399</v>
      </c>
      <c r="G204" s="183"/>
      <c r="H204" s="183"/>
      <c r="I204" s="186"/>
      <c r="J204" s="197">
        <f>BK204</f>
        <v>0</v>
      </c>
      <c r="K204" s="183"/>
      <c r="L204" s="188"/>
      <c r="M204" s="189"/>
      <c r="N204" s="190"/>
      <c r="O204" s="190"/>
      <c r="P204" s="191">
        <f>SUM(P205:P212)</f>
        <v>0</v>
      </c>
      <c r="Q204" s="190"/>
      <c r="R204" s="191">
        <f>SUM(R205:R212)</f>
        <v>0.0071425999999999998</v>
      </c>
      <c r="S204" s="190"/>
      <c r="T204" s="192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93" t="s">
        <v>76</v>
      </c>
      <c r="AT204" s="194" t="s">
        <v>69</v>
      </c>
      <c r="AU204" s="194" t="s">
        <v>14</v>
      </c>
      <c r="AY204" s="193" t="s">
        <v>111</v>
      </c>
      <c r="BK204" s="195">
        <f>SUM(BK205:BK212)</f>
        <v>0</v>
      </c>
    </row>
    <row r="205" s="2" customFormat="1" ht="24.15" customHeight="1">
      <c r="A205" s="39"/>
      <c r="B205" s="40"/>
      <c r="C205" s="198" t="s">
        <v>400</v>
      </c>
      <c r="D205" s="198" t="s">
        <v>114</v>
      </c>
      <c r="E205" s="199" t="s">
        <v>401</v>
      </c>
      <c r="F205" s="200" t="s">
        <v>402</v>
      </c>
      <c r="G205" s="201" t="s">
        <v>132</v>
      </c>
      <c r="H205" s="202">
        <v>2.7599999999999998</v>
      </c>
      <c r="I205" s="203"/>
      <c r="J205" s="204">
        <f>ROUND(I205*H205,2)</f>
        <v>0</v>
      </c>
      <c r="K205" s="200" t="s">
        <v>118</v>
      </c>
      <c r="L205" s="45"/>
      <c r="M205" s="205" t="s">
        <v>19</v>
      </c>
      <c r="N205" s="206" t="s">
        <v>41</v>
      </c>
      <c r="O205" s="85"/>
      <c r="P205" s="207">
        <f>O205*H205</f>
        <v>0</v>
      </c>
      <c r="Q205" s="207">
        <v>0.00116</v>
      </c>
      <c r="R205" s="207">
        <f>Q205*H205</f>
        <v>0.0032015999999999998</v>
      </c>
      <c r="S205" s="207">
        <v>0</v>
      </c>
      <c r="T205" s="20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09" t="s">
        <v>194</v>
      </c>
      <c r="AT205" s="209" t="s">
        <v>114</v>
      </c>
      <c r="AU205" s="209" t="s">
        <v>76</v>
      </c>
      <c r="AY205" s="18" t="s">
        <v>111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8" t="s">
        <v>14</v>
      </c>
      <c r="BK205" s="210">
        <f>ROUND(I205*H205,2)</f>
        <v>0</v>
      </c>
      <c r="BL205" s="18" t="s">
        <v>194</v>
      </c>
      <c r="BM205" s="209" t="s">
        <v>403</v>
      </c>
    </row>
    <row r="206" s="2" customFormat="1">
      <c r="A206" s="39"/>
      <c r="B206" s="40"/>
      <c r="C206" s="41"/>
      <c r="D206" s="211" t="s">
        <v>121</v>
      </c>
      <c r="E206" s="41"/>
      <c r="F206" s="212" t="s">
        <v>404</v>
      </c>
      <c r="G206" s="41"/>
      <c r="H206" s="41"/>
      <c r="I206" s="213"/>
      <c r="J206" s="41"/>
      <c r="K206" s="41"/>
      <c r="L206" s="45"/>
      <c r="M206" s="214"/>
      <c r="N206" s="215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121</v>
      </c>
      <c r="AU206" s="18" t="s">
        <v>76</v>
      </c>
    </row>
    <row r="207" s="14" customFormat="1">
      <c r="A207" s="14"/>
      <c r="B207" s="237"/>
      <c r="C207" s="238"/>
      <c r="D207" s="228" t="s">
        <v>163</v>
      </c>
      <c r="E207" s="239" t="s">
        <v>19</v>
      </c>
      <c r="F207" s="240" t="s">
        <v>405</v>
      </c>
      <c r="G207" s="238"/>
      <c r="H207" s="239" t="s">
        <v>19</v>
      </c>
      <c r="I207" s="241"/>
      <c r="J207" s="238"/>
      <c r="K207" s="238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163</v>
      </c>
      <c r="AU207" s="246" t="s">
        <v>76</v>
      </c>
      <c r="AV207" s="14" t="s">
        <v>14</v>
      </c>
      <c r="AW207" s="14" t="s">
        <v>32</v>
      </c>
      <c r="AX207" s="14" t="s">
        <v>70</v>
      </c>
      <c r="AY207" s="246" t="s">
        <v>111</v>
      </c>
    </row>
    <row r="208" s="13" customFormat="1">
      <c r="A208" s="13"/>
      <c r="B208" s="226"/>
      <c r="C208" s="227"/>
      <c r="D208" s="228" t="s">
        <v>163</v>
      </c>
      <c r="E208" s="247" t="s">
        <v>19</v>
      </c>
      <c r="F208" s="229" t="s">
        <v>406</v>
      </c>
      <c r="G208" s="227"/>
      <c r="H208" s="230">
        <v>2.7599999999999998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163</v>
      </c>
      <c r="AU208" s="236" t="s">
        <v>76</v>
      </c>
      <c r="AV208" s="13" t="s">
        <v>76</v>
      </c>
      <c r="AW208" s="13" t="s">
        <v>32</v>
      </c>
      <c r="AX208" s="13" t="s">
        <v>14</v>
      </c>
      <c r="AY208" s="236" t="s">
        <v>111</v>
      </c>
    </row>
    <row r="209" s="2" customFormat="1" ht="16.5" customHeight="1">
      <c r="A209" s="39"/>
      <c r="B209" s="40"/>
      <c r="C209" s="216" t="s">
        <v>407</v>
      </c>
      <c r="D209" s="216" t="s">
        <v>159</v>
      </c>
      <c r="E209" s="217" t="s">
        <v>408</v>
      </c>
      <c r="F209" s="218" t="s">
        <v>409</v>
      </c>
      <c r="G209" s="219" t="s">
        <v>132</v>
      </c>
      <c r="H209" s="220">
        <v>2.8149999999999999</v>
      </c>
      <c r="I209" s="221"/>
      <c r="J209" s="222">
        <f>ROUND(I209*H209,2)</f>
        <v>0</v>
      </c>
      <c r="K209" s="218" t="s">
        <v>19</v>
      </c>
      <c r="L209" s="223"/>
      <c r="M209" s="224" t="s">
        <v>19</v>
      </c>
      <c r="N209" s="225" t="s">
        <v>41</v>
      </c>
      <c r="O209" s="85"/>
      <c r="P209" s="207">
        <f>O209*H209</f>
        <v>0</v>
      </c>
      <c r="Q209" s="207">
        <v>0.0014</v>
      </c>
      <c r="R209" s="207">
        <f>Q209*H209</f>
        <v>0.0039410000000000001</v>
      </c>
      <c r="S209" s="207">
        <v>0</v>
      </c>
      <c r="T209" s="20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09" t="s">
        <v>273</v>
      </c>
      <c r="AT209" s="209" t="s">
        <v>159</v>
      </c>
      <c r="AU209" s="209" t="s">
        <v>76</v>
      </c>
      <c r="AY209" s="18" t="s">
        <v>111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8" t="s">
        <v>14</v>
      </c>
      <c r="BK209" s="210">
        <f>ROUND(I209*H209,2)</f>
        <v>0</v>
      </c>
      <c r="BL209" s="18" t="s">
        <v>194</v>
      </c>
      <c r="BM209" s="209" t="s">
        <v>410</v>
      </c>
    </row>
    <row r="210" s="13" customFormat="1">
      <c r="A210" s="13"/>
      <c r="B210" s="226"/>
      <c r="C210" s="227"/>
      <c r="D210" s="228" t="s">
        <v>163</v>
      </c>
      <c r="E210" s="227"/>
      <c r="F210" s="229" t="s">
        <v>411</v>
      </c>
      <c r="G210" s="227"/>
      <c r="H210" s="230">
        <v>2.8149999999999999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163</v>
      </c>
      <c r="AU210" s="236" t="s">
        <v>76</v>
      </c>
      <c r="AV210" s="13" t="s">
        <v>76</v>
      </c>
      <c r="AW210" s="13" t="s">
        <v>4</v>
      </c>
      <c r="AX210" s="13" t="s">
        <v>14</v>
      </c>
      <c r="AY210" s="236" t="s">
        <v>111</v>
      </c>
    </row>
    <row r="211" s="2" customFormat="1" ht="24.15" customHeight="1">
      <c r="A211" s="39"/>
      <c r="B211" s="40"/>
      <c r="C211" s="198" t="s">
        <v>412</v>
      </c>
      <c r="D211" s="198" t="s">
        <v>114</v>
      </c>
      <c r="E211" s="199" t="s">
        <v>413</v>
      </c>
      <c r="F211" s="200" t="s">
        <v>414</v>
      </c>
      <c r="G211" s="201" t="s">
        <v>415</v>
      </c>
      <c r="H211" s="248"/>
      <c r="I211" s="203"/>
      <c r="J211" s="204">
        <f>ROUND(I211*H211,2)</f>
        <v>0</v>
      </c>
      <c r="K211" s="200" t="s">
        <v>118</v>
      </c>
      <c r="L211" s="45"/>
      <c r="M211" s="205" t="s">
        <v>19</v>
      </c>
      <c r="N211" s="206" t="s">
        <v>41</v>
      </c>
      <c r="O211" s="85"/>
      <c r="P211" s="207">
        <f>O211*H211</f>
        <v>0</v>
      </c>
      <c r="Q211" s="207">
        <v>0</v>
      </c>
      <c r="R211" s="207">
        <f>Q211*H211</f>
        <v>0</v>
      </c>
      <c r="S211" s="207">
        <v>0</v>
      </c>
      <c r="T211" s="20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09" t="s">
        <v>194</v>
      </c>
      <c r="AT211" s="209" t="s">
        <v>114</v>
      </c>
      <c r="AU211" s="209" t="s">
        <v>76</v>
      </c>
      <c r="AY211" s="18" t="s">
        <v>111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8" t="s">
        <v>14</v>
      </c>
      <c r="BK211" s="210">
        <f>ROUND(I211*H211,2)</f>
        <v>0</v>
      </c>
      <c r="BL211" s="18" t="s">
        <v>194</v>
      </c>
      <c r="BM211" s="209" t="s">
        <v>416</v>
      </c>
    </row>
    <row r="212" s="2" customFormat="1">
      <c r="A212" s="39"/>
      <c r="B212" s="40"/>
      <c r="C212" s="41"/>
      <c r="D212" s="211" t="s">
        <v>121</v>
      </c>
      <c r="E212" s="41"/>
      <c r="F212" s="212" t="s">
        <v>417</v>
      </c>
      <c r="G212" s="41"/>
      <c r="H212" s="41"/>
      <c r="I212" s="213"/>
      <c r="J212" s="41"/>
      <c r="K212" s="41"/>
      <c r="L212" s="45"/>
      <c r="M212" s="214"/>
      <c r="N212" s="215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121</v>
      </c>
      <c r="AU212" s="18" t="s">
        <v>76</v>
      </c>
    </row>
    <row r="213" s="12" customFormat="1" ht="22.8" customHeight="1">
      <c r="A213" s="12"/>
      <c r="B213" s="182"/>
      <c r="C213" s="183"/>
      <c r="D213" s="184" t="s">
        <v>69</v>
      </c>
      <c r="E213" s="196" t="s">
        <v>418</v>
      </c>
      <c r="F213" s="196" t="s">
        <v>419</v>
      </c>
      <c r="G213" s="183"/>
      <c r="H213" s="183"/>
      <c r="I213" s="186"/>
      <c r="J213" s="197">
        <f>BK213</f>
        <v>0</v>
      </c>
      <c r="K213" s="183"/>
      <c r="L213" s="188"/>
      <c r="M213" s="189"/>
      <c r="N213" s="190"/>
      <c r="O213" s="190"/>
      <c r="P213" s="191">
        <f>P214</f>
        <v>0</v>
      </c>
      <c r="Q213" s="190"/>
      <c r="R213" s="191">
        <f>R214</f>
        <v>0</v>
      </c>
      <c r="S213" s="190"/>
      <c r="T213" s="192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3" t="s">
        <v>76</v>
      </c>
      <c r="AT213" s="194" t="s">
        <v>69</v>
      </c>
      <c r="AU213" s="194" t="s">
        <v>14</v>
      </c>
      <c r="AY213" s="193" t="s">
        <v>111</v>
      </c>
      <c r="BK213" s="195">
        <f>BK214</f>
        <v>0</v>
      </c>
    </row>
    <row r="214" s="2" customFormat="1" ht="16.5" customHeight="1">
      <c r="A214" s="39"/>
      <c r="B214" s="40"/>
      <c r="C214" s="198" t="s">
        <v>420</v>
      </c>
      <c r="D214" s="198" t="s">
        <v>114</v>
      </c>
      <c r="E214" s="199" t="s">
        <v>421</v>
      </c>
      <c r="F214" s="200" t="s">
        <v>422</v>
      </c>
      <c r="G214" s="201" t="s">
        <v>306</v>
      </c>
      <c r="H214" s="202">
        <v>1</v>
      </c>
      <c r="I214" s="203"/>
      <c r="J214" s="204">
        <f>ROUND(I214*H214,2)</f>
        <v>0</v>
      </c>
      <c r="K214" s="200" t="s">
        <v>19</v>
      </c>
      <c r="L214" s="45"/>
      <c r="M214" s="205" t="s">
        <v>19</v>
      </c>
      <c r="N214" s="206" t="s">
        <v>41</v>
      </c>
      <c r="O214" s="85"/>
      <c r="P214" s="207">
        <f>O214*H214</f>
        <v>0</v>
      </c>
      <c r="Q214" s="207">
        <v>0</v>
      </c>
      <c r="R214" s="207">
        <f>Q214*H214</f>
        <v>0</v>
      </c>
      <c r="S214" s="207">
        <v>0</v>
      </c>
      <c r="T214" s="20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09" t="s">
        <v>194</v>
      </c>
      <c r="AT214" s="209" t="s">
        <v>114</v>
      </c>
      <c r="AU214" s="209" t="s">
        <v>76</v>
      </c>
      <c r="AY214" s="18" t="s">
        <v>111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8" t="s">
        <v>14</v>
      </c>
      <c r="BK214" s="210">
        <f>ROUND(I214*H214,2)</f>
        <v>0</v>
      </c>
      <c r="BL214" s="18" t="s">
        <v>194</v>
      </c>
      <c r="BM214" s="209" t="s">
        <v>423</v>
      </c>
    </row>
    <row r="215" s="12" customFormat="1" ht="22.8" customHeight="1">
      <c r="A215" s="12"/>
      <c r="B215" s="182"/>
      <c r="C215" s="183"/>
      <c r="D215" s="184" t="s">
        <v>69</v>
      </c>
      <c r="E215" s="196" t="s">
        <v>424</v>
      </c>
      <c r="F215" s="196" t="s">
        <v>425</v>
      </c>
      <c r="G215" s="183"/>
      <c r="H215" s="183"/>
      <c r="I215" s="186"/>
      <c r="J215" s="197">
        <f>BK215</f>
        <v>0</v>
      </c>
      <c r="K215" s="183"/>
      <c r="L215" s="188"/>
      <c r="M215" s="189"/>
      <c r="N215" s="190"/>
      <c r="O215" s="190"/>
      <c r="P215" s="191">
        <f>SUM(P216:P226)</f>
        <v>0</v>
      </c>
      <c r="Q215" s="190"/>
      <c r="R215" s="191">
        <f>SUM(R216:R226)</f>
        <v>0.095713999999999994</v>
      </c>
      <c r="S215" s="190"/>
      <c r="T215" s="192">
        <f>SUM(T216:T226)</f>
        <v>0.15028400000000003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93" t="s">
        <v>76</v>
      </c>
      <c r="AT215" s="194" t="s">
        <v>69</v>
      </c>
      <c r="AU215" s="194" t="s">
        <v>14</v>
      </c>
      <c r="AY215" s="193" t="s">
        <v>111</v>
      </c>
      <c r="BK215" s="195">
        <f>SUM(BK216:BK226)</f>
        <v>0</v>
      </c>
    </row>
    <row r="216" s="2" customFormat="1" ht="16.5" customHeight="1">
      <c r="A216" s="39"/>
      <c r="B216" s="40"/>
      <c r="C216" s="198" t="s">
        <v>426</v>
      </c>
      <c r="D216" s="198" t="s">
        <v>114</v>
      </c>
      <c r="E216" s="199" t="s">
        <v>427</v>
      </c>
      <c r="F216" s="200" t="s">
        <v>428</v>
      </c>
      <c r="G216" s="201" t="s">
        <v>132</v>
      </c>
      <c r="H216" s="202">
        <v>1.1499999999999999</v>
      </c>
      <c r="I216" s="203"/>
      <c r="J216" s="204">
        <f>ROUND(I216*H216,2)</f>
        <v>0</v>
      </c>
      <c r="K216" s="200" t="s">
        <v>118</v>
      </c>
      <c r="L216" s="45"/>
      <c r="M216" s="205" t="s">
        <v>19</v>
      </c>
      <c r="N216" s="206" t="s">
        <v>41</v>
      </c>
      <c r="O216" s="85"/>
      <c r="P216" s="207">
        <f>O216*H216</f>
        <v>0</v>
      </c>
      <c r="Q216" s="207">
        <v>0</v>
      </c>
      <c r="R216" s="207">
        <f>Q216*H216</f>
        <v>0</v>
      </c>
      <c r="S216" s="207">
        <v>0.00594</v>
      </c>
      <c r="T216" s="208">
        <f>S216*H216</f>
        <v>0.0068309999999999994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09" t="s">
        <v>194</v>
      </c>
      <c r="AT216" s="209" t="s">
        <v>114</v>
      </c>
      <c r="AU216" s="209" t="s">
        <v>76</v>
      </c>
      <c r="AY216" s="18" t="s">
        <v>111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8" t="s">
        <v>14</v>
      </c>
      <c r="BK216" s="210">
        <f>ROUND(I216*H216,2)</f>
        <v>0</v>
      </c>
      <c r="BL216" s="18" t="s">
        <v>194</v>
      </c>
      <c r="BM216" s="209" t="s">
        <v>429</v>
      </c>
    </row>
    <row r="217" s="2" customFormat="1">
      <c r="A217" s="39"/>
      <c r="B217" s="40"/>
      <c r="C217" s="41"/>
      <c r="D217" s="211" t="s">
        <v>121</v>
      </c>
      <c r="E217" s="41"/>
      <c r="F217" s="212" t="s">
        <v>430</v>
      </c>
      <c r="G217" s="41"/>
      <c r="H217" s="41"/>
      <c r="I217" s="213"/>
      <c r="J217" s="41"/>
      <c r="K217" s="41"/>
      <c r="L217" s="45"/>
      <c r="M217" s="214"/>
      <c r="N217" s="215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121</v>
      </c>
      <c r="AU217" s="18" t="s">
        <v>76</v>
      </c>
    </row>
    <row r="218" s="2" customFormat="1" ht="16.5" customHeight="1">
      <c r="A218" s="39"/>
      <c r="B218" s="40"/>
      <c r="C218" s="198" t="s">
        <v>431</v>
      </c>
      <c r="D218" s="198" t="s">
        <v>114</v>
      </c>
      <c r="E218" s="199" t="s">
        <v>432</v>
      </c>
      <c r="F218" s="200" t="s">
        <v>433</v>
      </c>
      <c r="G218" s="201" t="s">
        <v>217</v>
      </c>
      <c r="H218" s="202">
        <v>85.900000000000006</v>
      </c>
      <c r="I218" s="203"/>
      <c r="J218" s="204">
        <f>ROUND(I218*H218,2)</f>
        <v>0</v>
      </c>
      <c r="K218" s="200" t="s">
        <v>118</v>
      </c>
      <c r="L218" s="45"/>
      <c r="M218" s="205" t="s">
        <v>19</v>
      </c>
      <c r="N218" s="206" t="s">
        <v>41</v>
      </c>
      <c r="O218" s="85"/>
      <c r="P218" s="207">
        <f>O218*H218</f>
        <v>0</v>
      </c>
      <c r="Q218" s="207">
        <v>0</v>
      </c>
      <c r="R218" s="207">
        <f>Q218*H218</f>
        <v>0</v>
      </c>
      <c r="S218" s="207">
        <v>0.00167</v>
      </c>
      <c r="T218" s="208">
        <f>S218*H218</f>
        <v>0.14345300000000003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09" t="s">
        <v>194</v>
      </c>
      <c r="AT218" s="209" t="s">
        <v>114</v>
      </c>
      <c r="AU218" s="209" t="s">
        <v>76</v>
      </c>
      <c r="AY218" s="18" t="s">
        <v>111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8" t="s">
        <v>14</v>
      </c>
      <c r="BK218" s="210">
        <f>ROUND(I218*H218,2)</f>
        <v>0</v>
      </c>
      <c r="BL218" s="18" t="s">
        <v>194</v>
      </c>
      <c r="BM218" s="209" t="s">
        <v>434</v>
      </c>
    </row>
    <row r="219" s="2" customFormat="1">
      <c r="A219" s="39"/>
      <c r="B219" s="40"/>
      <c r="C219" s="41"/>
      <c r="D219" s="211" t="s">
        <v>121</v>
      </c>
      <c r="E219" s="41"/>
      <c r="F219" s="212" t="s">
        <v>435</v>
      </c>
      <c r="G219" s="41"/>
      <c r="H219" s="41"/>
      <c r="I219" s="213"/>
      <c r="J219" s="41"/>
      <c r="K219" s="41"/>
      <c r="L219" s="45"/>
      <c r="M219" s="214"/>
      <c r="N219" s="215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121</v>
      </c>
      <c r="AU219" s="18" t="s">
        <v>76</v>
      </c>
    </row>
    <row r="220" s="2" customFormat="1" ht="33" customHeight="1">
      <c r="A220" s="39"/>
      <c r="B220" s="40"/>
      <c r="C220" s="198" t="s">
        <v>436</v>
      </c>
      <c r="D220" s="198" t="s">
        <v>114</v>
      </c>
      <c r="E220" s="199" t="s">
        <v>437</v>
      </c>
      <c r="F220" s="200" t="s">
        <v>438</v>
      </c>
      <c r="G220" s="201" t="s">
        <v>132</v>
      </c>
      <c r="H220" s="202">
        <v>1.1499999999999999</v>
      </c>
      <c r="I220" s="203"/>
      <c r="J220" s="204">
        <f>ROUND(I220*H220,2)</f>
        <v>0</v>
      </c>
      <c r="K220" s="200" t="s">
        <v>19</v>
      </c>
      <c r="L220" s="45"/>
      <c r="M220" s="205" t="s">
        <v>19</v>
      </c>
      <c r="N220" s="206" t="s">
        <v>41</v>
      </c>
      <c r="O220" s="85"/>
      <c r="P220" s="207">
        <f>O220*H220</f>
        <v>0</v>
      </c>
      <c r="Q220" s="207">
        <v>0.00696</v>
      </c>
      <c r="R220" s="207">
        <f>Q220*H220</f>
        <v>0.008003999999999999</v>
      </c>
      <c r="S220" s="207">
        <v>0</v>
      </c>
      <c r="T220" s="20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09" t="s">
        <v>194</v>
      </c>
      <c r="AT220" s="209" t="s">
        <v>114</v>
      </c>
      <c r="AU220" s="209" t="s">
        <v>76</v>
      </c>
      <c r="AY220" s="18" t="s">
        <v>111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8" t="s">
        <v>14</v>
      </c>
      <c r="BK220" s="210">
        <f>ROUND(I220*H220,2)</f>
        <v>0</v>
      </c>
      <c r="BL220" s="18" t="s">
        <v>194</v>
      </c>
      <c r="BM220" s="209" t="s">
        <v>439</v>
      </c>
    </row>
    <row r="221" s="14" customFormat="1">
      <c r="A221" s="14"/>
      <c r="B221" s="237"/>
      <c r="C221" s="238"/>
      <c r="D221" s="228" t="s">
        <v>163</v>
      </c>
      <c r="E221" s="239" t="s">
        <v>19</v>
      </c>
      <c r="F221" s="240" t="s">
        <v>405</v>
      </c>
      <c r="G221" s="238"/>
      <c r="H221" s="239" t="s">
        <v>19</v>
      </c>
      <c r="I221" s="241"/>
      <c r="J221" s="238"/>
      <c r="K221" s="238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163</v>
      </c>
      <c r="AU221" s="246" t="s">
        <v>76</v>
      </c>
      <c r="AV221" s="14" t="s">
        <v>14</v>
      </c>
      <c r="AW221" s="14" t="s">
        <v>32</v>
      </c>
      <c r="AX221" s="14" t="s">
        <v>70</v>
      </c>
      <c r="AY221" s="246" t="s">
        <v>111</v>
      </c>
    </row>
    <row r="222" s="13" customFormat="1">
      <c r="A222" s="13"/>
      <c r="B222" s="226"/>
      <c r="C222" s="227"/>
      <c r="D222" s="228" t="s">
        <v>163</v>
      </c>
      <c r="E222" s="247" t="s">
        <v>19</v>
      </c>
      <c r="F222" s="229" t="s">
        <v>440</v>
      </c>
      <c r="G222" s="227"/>
      <c r="H222" s="230">
        <v>1.1499999999999999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163</v>
      </c>
      <c r="AU222" s="236" t="s">
        <v>76</v>
      </c>
      <c r="AV222" s="13" t="s">
        <v>76</v>
      </c>
      <c r="AW222" s="13" t="s">
        <v>32</v>
      </c>
      <c r="AX222" s="13" t="s">
        <v>14</v>
      </c>
      <c r="AY222" s="236" t="s">
        <v>111</v>
      </c>
    </row>
    <row r="223" s="2" customFormat="1" ht="24.15" customHeight="1">
      <c r="A223" s="39"/>
      <c r="B223" s="40"/>
      <c r="C223" s="198" t="s">
        <v>441</v>
      </c>
      <c r="D223" s="198" t="s">
        <v>114</v>
      </c>
      <c r="E223" s="199" t="s">
        <v>442</v>
      </c>
      <c r="F223" s="200" t="s">
        <v>443</v>
      </c>
      <c r="G223" s="201" t="s">
        <v>217</v>
      </c>
      <c r="H223" s="202">
        <v>89.5</v>
      </c>
      <c r="I223" s="203"/>
      <c r="J223" s="204">
        <f>ROUND(I223*H223,2)</f>
        <v>0</v>
      </c>
      <c r="K223" s="200" t="s">
        <v>19</v>
      </c>
      <c r="L223" s="45"/>
      <c r="M223" s="205" t="s">
        <v>19</v>
      </c>
      <c r="N223" s="206" t="s">
        <v>41</v>
      </c>
      <c r="O223" s="85"/>
      <c r="P223" s="207">
        <f>O223*H223</f>
        <v>0</v>
      </c>
      <c r="Q223" s="207">
        <v>0.00097999999999999997</v>
      </c>
      <c r="R223" s="207">
        <f>Q223*H223</f>
        <v>0.087709999999999996</v>
      </c>
      <c r="S223" s="207">
        <v>0</v>
      </c>
      <c r="T223" s="20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09" t="s">
        <v>194</v>
      </c>
      <c r="AT223" s="209" t="s">
        <v>114</v>
      </c>
      <c r="AU223" s="209" t="s">
        <v>76</v>
      </c>
      <c r="AY223" s="18" t="s">
        <v>111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18" t="s">
        <v>14</v>
      </c>
      <c r="BK223" s="210">
        <f>ROUND(I223*H223,2)</f>
        <v>0</v>
      </c>
      <c r="BL223" s="18" t="s">
        <v>194</v>
      </c>
      <c r="BM223" s="209" t="s">
        <v>444</v>
      </c>
    </row>
    <row r="224" s="2" customFormat="1" ht="16.5" customHeight="1">
      <c r="A224" s="39"/>
      <c r="B224" s="40"/>
      <c r="C224" s="198" t="s">
        <v>445</v>
      </c>
      <c r="D224" s="198" t="s">
        <v>114</v>
      </c>
      <c r="E224" s="199" t="s">
        <v>446</v>
      </c>
      <c r="F224" s="200" t="s">
        <v>447</v>
      </c>
      <c r="G224" s="201" t="s">
        <v>217</v>
      </c>
      <c r="H224" s="202">
        <v>40.5</v>
      </c>
      <c r="I224" s="203"/>
      <c r="J224" s="204">
        <f>ROUND(I224*H224,2)</f>
        <v>0</v>
      </c>
      <c r="K224" s="200" t="s">
        <v>19</v>
      </c>
      <c r="L224" s="45"/>
      <c r="M224" s="205" t="s">
        <v>19</v>
      </c>
      <c r="N224" s="206" t="s">
        <v>41</v>
      </c>
      <c r="O224" s="85"/>
      <c r="P224" s="207">
        <f>O224*H224</f>
        <v>0</v>
      </c>
      <c r="Q224" s="207">
        <v>0</v>
      </c>
      <c r="R224" s="207">
        <f>Q224*H224</f>
        <v>0</v>
      </c>
      <c r="S224" s="207">
        <v>0</v>
      </c>
      <c r="T224" s="20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09" t="s">
        <v>194</v>
      </c>
      <c r="AT224" s="209" t="s">
        <v>114</v>
      </c>
      <c r="AU224" s="209" t="s">
        <v>76</v>
      </c>
      <c r="AY224" s="18" t="s">
        <v>111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8" t="s">
        <v>14</v>
      </c>
      <c r="BK224" s="210">
        <f>ROUND(I224*H224,2)</f>
        <v>0</v>
      </c>
      <c r="BL224" s="18" t="s">
        <v>194</v>
      </c>
      <c r="BM224" s="209" t="s">
        <v>448</v>
      </c>
    </row>
    <row r="225" s="2" customFormat="1" ht="24.15" customHeight="1">
      <c r="A225" s="39"/>
      <c r="B225" s="40"/>
      <c r="C225" s="198" t="s">
        <v>449</v>
      </c>
      <c r="D225" s="198" t="s">
        <v>114</v>
      </c>
      <c r="E225" s="199" t="s">
        <v>450</v>
      </c>
      <c r="F225" s="200" t="s">
        <v>451</v>
      </c>
      <c r="G225" s="201" t="s">
        <v>415</v>
      </c>
      <c r="H225" s="248"/>
      <c r="I225" s="203"/>
      <c r="J225" s="204">
        <f>ROUND(I225*H225,2)</f>
        <v>0</v>
      </c>
      <c r="K225" s="200" t="s">
        <v>118</v>
      </c>
      <c r="L225" s="45"/>
      <c r="M225" s="205" t="s">
        <v>19</v>
      </c>
      <c r="N225" s="206" t="s">
        <v>41</v>
      </c>
      <c r="O225" s="85"/>
      <c r="P225" s="207">
        <f>O225*H225</f>
        <v>0</v>
      </c>
      <c r="Q225" s="207">
        <v>0</v>
      </c>
      <c r="R225" s="207">
        <f>Q225*H225</f>
        <v>0</v>
      </c>
      <c r="S225" s="207">
        <v>0</v>
      </c>
      <c r="T225" s="20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09" t="s">
        <v>194</v>
      </c>
      <c r="AT225" s="209" t="s">
        <v>114</v>
      </c>
      <c r="AU225" s="209" t="s">
        <v>76</v>
      </c>
      <c r="AY225" s="18" t="s">
        <v>111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8" t="s">
        <v>14</v>
      </c>
      <c r="BK225" s="210">
        <f>ROUND(I225*H225,2)</f>
        <v>0</v>
      </c>
      <c r="BL225" s="18" t="s">
        <v>194</v>
      </c>
      <c r="BM225" s="209" t="s">
        <v>452</v>
      </c>
    </row>
    <row r="226" s="2" customFormat="1">
      <c r="A226" s="39"/>
      <c r="B226" s="40"/>
      <c r="C226" s="41"/>
      <c r="D226" s="211" t="s">
        <v>121</v>
      </c>
      <c r="E226" s="41"/>
      <c r="F226" s="212" t="s">
        <v>453</v>
      </c>
      <c r="G226" s="41"/>
      <c r="H226" s="41"/>
      <c r="I226" s="213"/>
      <c r="J226" s="41"/>
      <c r="K226" s="41"/>
      <c r="L226" s="45"/>
      <c r="M226" s="214"/>
      <c r="N226" s="215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121</v>
      </c>
      <c r="AU226" s="18" t="s">
        <v>76</v>
      </c>
    </row>
    <row r="227" s="12" customFormat="1" ht="22.8" customHeight="1">
      <c r="A227" s="12"/>
      <c r="B227" s="182"/>
      <c r="C227" s="183"/>
      <c r="D227" s="184" t="s">
        <v>69</v>
      </c>
      <c r="E227" s="196" t="s">
        <v>454</v>
      </c>
      <c r="F227" s="196" t="s">
        <v>455</v>
      </c>
      <c r="G227" s="183"/>
      <c r="H227" s="183"/>
      <c r="I227" s="186"/>
      <c r="J227" s="197">
        <f>BK227</f>
        <v>0</v>
      </c>
      <c r="K227" s="183"/>
      <c r="L227" s="188"/>
      <c r="M227" s="189"/>
      <c r="N227" s="190"/>
      <c r="O227" s="190"/>
      <c r="P227" s="191">
        <f>SUM(P228:P230)</f>
        <v>0</v>
      </c>
      <c r="Q227" s="190"/>
      <c r="R227" s="191">
        <f>SUM(R228:R230)</f>
        <v>0</v>
      </c>
      <c r="S227" s="190"/>
      <c r="T227" s="192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3" t="s">
        <v>76</v>
      </c>
      <c r="AT227" s="194" t="s">
        <v>69</v>
      </c>
      <c r="AU227" s="194" t="s">
        <v>14</v>
      </c>
      <c r="AY227" s="193" t="s">
        <v>111</v>
      </c>
      <c r="BK227" s="195">
        <f>SUM(BK228:BK230)</f>
        <v>0</v>
      </c>
    </row>
    <row r="228" s="2" customFormat="1" ht="16.5" customHeight="1">
      <c r="A228" s="39"/>
      <c r="B228" s="40"/>
      <c r="C228" s="198" t="s">
        <v>456</v>
      </c>
      <c r="D228" s="198" t="s">
        <v>114</v>
      </c>
      <c r="E228" s="199" t="s">
        <v>457</v>
      </c>
      <c r="F228" s="200" t="s">
        <v>458</v>
      </c>
      <c r="G228" s="201" t="s">
        <v>459</v>
      </c>
      <c r="H228" s="202">
        <v>2</v>
      </c>
      <c r="I228" s="203"/>
      <c r="J228" s="204">
        <f>ROUND(I228*H228,2)</f>
        <v>0</v>
      </c>
      <c r="K228" s="200" t="s">
        <v>19</v>
      </c>
      <c r="L228" s="45"/>
      <c r="M228" s="205" t="s">
        <v>19</v>
      </c>
      <c r="N228" s="206" t="s">
        <v>41</v>
      </c>
      <c r="O228" s="85"/>
      <c r="P228" s="207">
        <f>O228*H228</f>
        <v>0</v>
      </c>
      <c r="Q228" s="207">
        <v>0</v>
      </c>
      <c r="R228" s="207">
        <f>Q228*H228</f>
        <v>0</v>
      </c>
      <c r="S228" s="207">
        <v>0</v>
      </c>
      <c r="T228" s="20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09" t="s">
        <v>194</v>
      </c>
      <c r="AT228" s="209" t="s">
        <v>114</v>
      </c>
      <c r="AU228" s="209" t="s">
        <v>76</v>
      </c>
      <c r="AY228" s="18" t="s">
        <v>111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8" t="s">
        <v>14</v>
      </c>
      <c r="BK228" s="210">
        <f>ROUND(I228*H228,2)</f>
        <v>0</v>
      </c>
      <c r="BL228" s="18" t="s">
        <v>194</v>
      </c>
      <c r="BM228" s="209" t="s">
        <v>460</v>
      </c>
    </row>
    <row r="229" s="2" customFormat="1" ht="24.15" customHeight="1">
      <c r="A229" s="39"/>
      <c r="B229" s="40"/>
      <c r="C229" s="198" t="s">
        <v>461</v>
      </c>
      <c r="D229" s="198" t="s">
        <v>114</v>
      </c>
      <c r="E229" s="199" t="s">
        <v>462</v>
      </c>
      <c r="F229" s="200" t="s">
        <v>463</v>
      </c>
      <c r="G229" s="201" t="s">
        <v>415</v>
      </c>
      <c r="H229" s="248"/>
      <c r="I229" s="203"/>
      <c r="J229" s="204">
        <f>ROUND(I229*H229,2)</f>
        <v>0</v>
      </c>
      <c r="K229" s="200" t="s">
        <v>118</v>
      </c>
      <c r="L229" s="45"/>
      <c r="M229" s="205" t="s">
        <v>19</v>
      </c>
      <c r="N229" s="206" t="s">
        <v>41</v>
      </c>
      <c r="O229" s="85"/>
      <c r="P229" s="207">
        <f>O229*H229</f>
        <v>0</v>
      </c>
      <c r="Q229" s="207">
        <v>0</v>
      </c>
      <c r="R229" s="207">
        <f>Q229*H229</f>
        <v>0</v>
      </c>
      <c r="S229" s="207">
        <v>0</v>
      </c>
      <c r="T229" s="20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09" t="s">
        <v>194</v>
      </c>
      <c r="AT229" s="209" t="s">
        <v>114</v>
      </c>
      <c r="AU229" s="209" t="s">
        <v>76</v>
      </c>
      <c r="AY229" s="18" t="s">
        <v>111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18" t="s">
        <v>14</v>
      </c>
      <c r="BK229" s="210">
        <f>ROUND(I229*H229,2)</f>
        <v>0</v>
      </c>
      <c r="BL229" s="18" t="s">
        <v>194</v>
      </c>
      <c r="BM229" s="209" t="s">
        <v>464</v>
      </c>
    </row>
    <row r="230" s="2" customFormat="1">
      <c r="A230" s="39"/>
      <c r="B230" s="40"/>
      <c r="C230" s="41"/>
      <c r="D230" s="211" t="s">
        <v>121</v>
      </c>
      <c r="E230" s="41"/>
      <c r="F230" s="212" t="s">
        <v>465</v>
      </c>
      <c r="G230" s="41"/>
      <c r="H230" s="41"/>
      <c r="I230" s="213"/>
      <c r="J230" s="41"/>
      <c r="K230" s="41"/>
      <c r="L230" s="45"/>
      <c r="M230" s="214"/>
      <c r="N230" s="215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121</v>
      </c>
      <c r="AU230" s="18" t="s">
        <v>76</v>
      </c>
    </row>
    <row r="231" s="12" customFormat="1" ht="22.8" customHeight="1">
      <c r="A231" s="12"/>
      <c r="B231" s="182"/>
      <c r="C231" s="183"/>
      <c r="D231" s="184" t="s">
        <v>69</v>
      </c>
      <c r="E231" s="196" t="s">
        <v>466</v>
      </c>
      <c r="F231" s="196" t="s">
        <v>467</v>
      </c>
      <c r="G231" s="183"/>
      <c r="H231" s="183"/>
      <c r="I231" s="186"/>
      <c r="J231" s="197">
        <f>BK231</f>
        <v>0</v>
      </c>
      <c r="K231" s="183"/>
      <c r="L231" s="188"/>
      <c r="M231" s="189"/>
      <c r="N231" s="190"/>
      <c r="O231" s="190"/>
      <c r="P231" s="191">
        <f>SUM(P232:P234)</f>
        <v>0</v>
      </c>
      <c r="Q231" s="190"/>
      <c r="R231" s="191">
        <f>SUM(R232:R234)</f>
        <v>0</v>
      </c>
      <c r="S231" s="190"/>
      <c r="T231" s="192">
        <f>SUM(T232:T234)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3" t="s">
        <v>76</v>
      </c>
      <c r="AT231" s="194" t="s">
        <v>69</v>
      </c>
      <c r="AU231" s="194" t="s">
        <v>14</v>
      </c>
      <c r="AY231" s="193" t="s">
        <v>111</v>
      </c>
      <c r="BK231" s="195">
        <f>SUM(BK232:BK234)</f>
        <v>0</v>
      </c>
    </row>
    <row r="232" s="2" customFormat="1" ht="16.5" customHeight="1">
      <c r="A232" s="39"/>
      <c r="B232" s="40"/>
      <c r="C232" s="198" t="s">
        <v>468</v>
      </c>
      <c r="D232" s="198" t="s">
        <v>114</v>
      </c>
      <c r="E232" s="199" t="s">
        <v>469</v>
      </c>
      <c r="F232" s="200" t="s">
        <v>470</v>
      </c>
      <c r="G232" s="201" t="s">
        <v>306</v>
      </c>
      <c r="H232" s="202">
        <v>1</v>
      </c>
      <c r="I232" s="203"/>
      <c r="J232" s="204">
        <f>ROUND(I232*H232,2)</f>
        <v>0</v>
      </c>
      <c r="K232" s="200" t="s">
        <v>19</v>
      </c>
      <c r="L232" s="45"/>
      <c r="M232" s="205" t="s">
        <v>19</v>
      </c>
      <c r="N232" s="206" t="s">
        <v>41</v>
      </c>
      <c r="O232" s="85"/>
      <c r="P232" s="207">
        <f>O232*H232</f>
        <v>0</v>
      </c>
      <c r="Q232" s="207">
        <v>0</v>
      </c>
      <c r="R232" s="207">
        <f>Q232*H232</f>
        <v>0</v>
      </c>
      <c r="S232" s="207">
        <v>0</v>
      </c>
      <c r="T232" s="20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09" t="s">
        <v>194</v>
      </c>
      <c r="AT232" s="209" t="s">
        <v>114</v>
      </c>
      <c r="AU232" s="209" t="s">
        <v>76</v>
      </c>
      <c r="AY232" s="18" t="s">
        <v>111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8" t="s">
        <v>14</v>
      </c>
      <c r="BK232" s="210">
        <f>ROUND(I232*H232,2)</f>
        <v>0</v>
      </c>
      <c r="BL232" s="18" t="s">
        <v>194</v>
      </c>
      <c r="BM232" s="209" t="s">
        <v>471</v>
      </c>
    </row>
    <row r="233" s="2" customFormat="1" ht="24.15" customHeight="1">
      <c r="A233" s="39"/>
      <c r="B233" s="40"/>
      <c r="C233" s="198" t="s">
        <v>472</v>
      </c>
      <c r="D233" s="198" t="s">
        <v>114</v>
      </c>
      <c r="E233" s="199" t="s">
        <v>473</v>
      </c>
      <c r="F233" s="200" t="s">
        <v>474</v>
      </c>
      <c r="G233" s="201" t="s">
        <v>415</v>
      </c>
      <c r="H233" s="248"/>
      <c r="I233" s="203"/>
      <c r="J233" s="204">
        <f>ROUND(I233*H233,2)</f>
        <v>0</v>
      </c>
      <c r="K233" s="200" t="s">
        <v>118</v>
      </c>
      <c r="L233" s="45"/>
      <c r="M233" s="205" t="s">
        <v>19</v>
      </c>
      <c r="N233" s="206" t="s">
        <v>41</v>
      </c>
      <c r="O233" s="85"/>
      <c r="P233" s="207">
        <f>O233*H233</f>
        <v>0</v>
      </c>
      <c r="Q233" s="207">
        <v>0</v>
      </c>
      <c r="R233" s="207">
        <f>Q233*H233</f>
        <v>0</v>
      </c>
      <c r="S233" s="207">
        <v>0</v>
      </c>
      <c r="T233" s="20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09" t="s">
        <v>194</v>
      </c>
      <c r="AT233" s="209" t="s">
        <v>114</v>
      </c>
      <c r="AU233" s="209" t="s">
        <v>76</v>
      </c>
      <c r="AY233" s="18" t="s">
        <v>111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8" t="s">
        <v>14</v>
      </c>
      <c r="BK233" s="210">
        <f>ROUND(I233*H233,2)</f>
        <v>0</v>
      </c>
      <c r="BL233" s="18" t="s">
        <v>194</v>
      </c>
      <c r="BM233" s="209" t="s">
        <v>475</v>
      </c>
    </row>
    <row r="234" s="2" customFormat="1">
      <c r="A234" s="39"/>
      <c r="B234" s="40"/>
      <c r="C234" s="41"/>
      <c r="D234" s="211" t="s">
        <v>121</v>
      </c>
      <c r="E234" s="41"/>
      <c r="F234" s="212" t="s">
        <v>476</v>
      </c>
      <c r="G234" s="41"/>
      <c r="H234" s="41"/>
      <c r="I234" s="213"/>
      <c r="J234" s="41"/>
      <c r="K234" s="41"/>
      <c r="L234" s="45"/>
      <c r="M234" s="214"/>
      <c r="N234" s="215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121</v>
      </c>
      <c r="AU234" s="18" t="s">
        <v>76</v>
      </c>
    </row>
    <row r="235" s="12" customFormat="1" ht="22.8" customHeight="1">
      <c r="A235" s="12"/>
      <c r="B235" s="182"/>
      <c r="C235" s="183"/>
      <c r="D235" s="184" t="s">
        <v>69</v>
      </c>
      <c r="E235" s="196" t="s">
        <v>477</v>
      </c>
      <c r="F235" s="196" t="s">
        <v>478</v>
      </c>
      <c r="G235" s="183"/>
      <c r="H235" s="183"/>
      <c r="I235" s="186"/>
      <c r="J235" s="197">
        <f>BK235</f>
        <v>0</v>
      </c>
      <c r="K235" s="183"/>
      <c r="L235" s="188"/>
      <c r="M235" s="189"/>
      <c r="N235" s="190"/>
      <c r="O235" s="190"/>
      <c r="P235" s="191">
        <f>SUM(P236:P241)</f>
        <v>0</v>
      </c>
      <c r="Q235" s="190"/>
      <c r="R235" s="191">
        <f>SUM(R236:R241)</f>
        <v>0.011767</v>
      </c>
      <c r="S235" s="190"/>
      <c r="T235" s="192">
        <f>SUM(T236:T241)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93" t="s">
        <v>76</v>
      </c>
      <c r="AT235" s="194" t="s">
        <v>69</v>
      </c>
      <c r="AU235" s="194" t="s">
        <v>14</v>
      </c>
      <c r="AY235" s="193" t="s">
        <v>111</v>
      </c>
      <c r="BK235" s="195">
        <f>SUM(BK236:BK241)</f>
        <v>0</v>
      </c>
    </row>
    <row r="236" s="2" customFormat="1" ht="16.5" customHeight="1">
      <c r="A236" s="39"/>
      <c r="B236" s="40"/>
      <c r="C236" s="198" t="s">
        <v>479</v>
      </c>
      <c r="D236" s="198" t="s">
        <v>114</v>
      </c>
      <c r="E236" s="199" t="s">
        <v>480</v>
      </c>
      <c r="F236" s="200" t="s">
        <v>481</v>
      </c>
      <c r="G236" s="201" t="s">
        <v>132</v>
      </c>
      <c r="H236" s="202">
        <v>33.619999999999997</v>
      </c>
      <c r="I236" s="203"/>
      <c r="J236" s="204">
        <f>ROUND(I236*H236,2)</f>
        <v>0</v>
      </c>
      <c r="K236" s="200" t="s">
        <v>118</v>
      </c>
      <c r="L236" s="45"/>
      <c r="M236" s="205" t="s">
        <v>19</v>
      </c>
      <c r="N236" s="206" t="s">
        <v>41</v>
      </c>
      <c r="O236" s="85"/>
      <c r="P236" s="207">
        <f>O236*H236</f>
        <v>0</v>
      </c>
      <c r="Q236" s="207">
        <v>6.0000000000000002E-05</v>
      </c>
      <c r="R236" s="207">
        <f>Q236*H236</f>
        <v>0.0020171999999999998</v>
      </c>
      <c r="S236" s="207">
        <v>0</v>
      </c>
      <c r="T236" s="20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09" t="s">
        <v>194</v>
      </c>
      <c r="AT236" s="209" t="s">
        <v>114</v>
      </c>
      <c r="AU236" s="209" t="s">
        <v>76</v>
      </c>
      <c r="AY236" s="18" t="s">
        <v>111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8" t="s">
        <v>14</v>
      </c>
      <c r="BK236" s="210">
        <f>ROUND(I236*H236,2)</f>
        <v>0</v>
      </c>
      <c r="BL236" s="18" t="s">
        <v>194</v>
      </c>
      <c r="BM236" s="209" t="s">
        <v>482</v>
      </c>
    </row>
    <row r="237" s="2" customFormat="1">
      <c r="A237" s="39"/>
      <c r="B237" s="40"/>
      <c r="C237" s="41"/>
      <c r="D237" s="211" t="s">
        <v>121</v>
      </c>
      <c r="E237" s="41"/>
      <c r="F237" s="212" t="s">
        <v>483</v>
      </c>
      <c r="G237" s="41"/>
      <c r="H237" s="41"/>
      <c r="I237" s="213"/>
      <c r="J237" s="41"/>
      <c r="K237" s="41"/>
      <c r="L237" s="45"/>
      <c r="M237" s="214"/>
      <c r="N237" s="215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121</v>
      </c>
      <c r="AU237" s="18" t="s">
        <v>76</v>
      </c>
    </row>
    <row r="238" s="14" customFormat="1">
      <c r="A238" s="14"/>
      <c r="B238" s="237"/>
      <c r="C238" s="238"/>
      <c r="D238" s="228" t="s">
        <v>163</v>
      </c>
      <c r="E238" s="239" t="s">
        <v>19</v>
      </c>
      <c r="F238" s="240" t="s">
        <v>484</v>
      </c>
      <c r="G238" s="238"/>
      <c r="H238" s="239" t="s">
        <v>19</v>
      </c>
      <c r="I238" s="241"/>
      <c r="J238" s="238"/>
      <c r="K238" s="238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163</v>
      </c>
      <c r="AU238" s="246" t="s">
        <v>76</v>
      </c>
      <c r="AV238" s="14" t="s">
        <v>14</v>
      </c>
      <c r="AW238" s="14" t="s">
        <v>32</v>
      </c>
      <c r="AX238" s="14" t="s">
        <v>70</v>
      </c>
      <c r="AY238" s="246" t="s">
        <v>111</v>
      </c>
    </row>
    <row r="239" s="13" customFormat="1">
      <c r="A239" s="13"/>
      <c r="B239" s="226"/>
      <c r="C239" s="227"/>
      <c r="D239" s="228" t="s">
        <v>163</v>
      </c>
      <c r="E239" s="247" t="s">
        <v>19</v>
      </c>
      <c r="F239" s="229" t="s">
        <v>485</v>
      </c>
      <c r="G239" s="227"/>
      <c r="H239" s="230">
        <v>33.619999999999997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163</v>
      </c>
      <c r="AU239" s="236" t="s">
        <v>76</v>
      </c>
      <c r="AV239" s="13" t="s">
        <v>76</v>
      </c>
      <c r="AW239" s="13" t="s">
        <v>32</v>
      </c>
      <c r="AX239" s="13" t="s">
        <v>14</v>
      </c>
      <c r="AY239" s="236" t="s">
        <v>111</v>
      </c>
    </row>
    <row r="240" s="2" customFormat="1" ht="16.5" customHeight="1">
      <c r="A240" s="39"/>
      <c r="B240" s="40"/>
      <c r="C240" s="198" t="s">
        <v>486</v>
      </c>
      <c r="D240" s="198" t="s">
        <v>114</v>
      </c>
      <c r="E240" s="199" t="s">
        <v>487</v>
      </c>
      <c r="F240" s="200" t="s">
        <v>488</v>
      </c>
      <c r="G240" s="201" t="s">
        <v>132</v>
      </c>
      <c r="H240" s="202">
        <v>33.619999999999997</v>
      </c>
      <c r="I240" s="203"/>
      <c r="J240" s="204">
        <f>ROUND(I240*H240,2)</f>
        <v>0</v>
      </c>
      <c r="K240" s="200" t="s">
        <v>118</v>
      </c>
      <c r="L240" s="45"/>
      <c r="M240" s="205" t="s">
        <v>19</v>
      </c>
      <c r="N240" s="206" t="s">
        <v>41</v>
      </c>
      <c r="O240" s="85"/>
      <c r="P240" s="207">
        <f>O240*H240</f>
        <v>0</v>
      </c>
      <c r="Q240" s="207">
        <v>0.00029</v>
      </c>
      <c r="R240" s="207">
        <f>Q240*H240</f>
        <v>0.0097497999999999994</v>
      </c>
      <c r="S240" s="207">
        <v>0</v>
      </c>
      <c r="T240" s="20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09" t="s">
        <v>194</v>
      </c>
      <c r="AT240" s="209" t="s">
        <v>114</v>
      </c>
      <c r="AU240" s="209" t="s">
        <v>76</v>
      </c>
      <c r="AY240" s="18" t="s">
        <v>111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18" t="s">
        <v>14</v>
      </c>
      <c r="BK240" s="210">
        <f>ROUND(I240*H240,2)</f>
        <v>0</v>
      </c>
      <c r="BL240" s="18" t="s">
        <v>194</v>
      </c>
      <c r="BM240" s="209" t="s">
        <v>489</v>
      </c>
    </row>
    <row r="241" s="2" customFormat="1">
      <c r="A241" s="39"/>
      <c r="B241" s="40"/>
      <c r="C241" s="41"/>
      <c r="D241" s="211" t="s">
        <v>121</v>
      </c>
      <c r="E241" s="41"/>
      <c r="F241" s="212" t="s">
        <v>490</v>
      </c>
      <c r="G241" s="41"/>
      <c r="H241" s="41"/>
      <c r="I241" s="213"/>
      <c r="J241" s="41"/>
      <c r="K241" s="41"/>
      <c r="L241" s="45"/>
      <c r="M241" s="214"/>
      <c r="N241" s="215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121</v>
      </c>
      <c r="AU241" s="18" t="s">
        <v>76</v>
      </c>
    </row>
    <row r="242" s="12" customFormat="1" ht="25.92" customHeight="1">
      <c r="A242" s="12"/>
      <c r="B242" s="182"/>
      <c r="C242" s="183"/>
      <c r="D242" s="184" t="s">
        <v>69</v>
      </c>
      <c r="E242" s="185" t="s">
        <v>491</v>
      </c>
      <c r="F242" s="185" t="s">
        <v>492</v>
      </c>
      <c r="G242" s="183"/>
      <c r="H242" s="183"/>
      <c r="I242" s="186"/>
      <c r="J242" s="187">
        <f>BK242</f>
        <v>0</v>
      </c>
      <c r="K242" s="183"/>
      <c r="L242" s="188"/>
      <c r="M242" s="189"/>
      <c r="N242" s="190"/>
      <c r="O242" s="190"/>
      <c r="P242" s="191">
        <f>P243</f>
        <v>0</v>
      </c>
      <c r="Q242" s="190"/>
      <c r="R242" s="191">
        <f>R243</f>
        <v>0</v>
      </c>
      <c r="S242" s="190"/>
      <c r="T242" s="192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93" t="s">
        <v>139</v>
      </c>
      <c r="AT242" s="194" t="s">
        <v>69</v>
      </c>
      <c r="AU242" s="194" t="s">
        <v>70</v>
      </c>
      <c r="AY242" s="193" t="s">
        <v>111</v>
      </c>
      <c r="BK242" s="195">
        <f>BK243</f>
        <v>0</v>
      </c>
    </row>
    <row r="243" s="2" customFormat="1" ht="16.5" customHeight="1">
      <c r="A243" s="39"/>
      <c r="B243" s="40"/>
      <c r="C243" s="198" t="s">
        <v>493</v>
      </c>
      <c r="D243" s="198" t="s">
        <v>114</v>
      </c>
      <c r="E243" s="199" t="s">
        <v>494</v>
      </c>
      <c r="F243" s="200" t="s">
        <v>492</v>
      </c>
      <c r="G243" s="201" t="s">
        <v>415</v>
      </c>
      <c r="H243" s="248"/>
      <c r="I243" s="203"/>
      <c r="J243" s="204">
        <f>ROUND(I243*H243,2)</f>
        <v>0</v>
      </c>
      <c r="K243" s="200" t="s">
        <v>19</v>
      </c>
      <c r="L243" s="45"/>
      <c r="M243" s="249" t="s">
        <v>19</v>
      </c>
      <c r="N243" s="250" t="s">
        <v>41</v>
      </c>
      <c r="O243" s="251"/>
      <c r="P243" s="252">
        <f>O243*H243</f>
        <v>0</v>
      </c>
      <c r="Q243" s="252">
        <v>0</v>
      </c>
      <c r="R243" s="252">
        <f>Q243*H243</f>
        <v>0</v>
      </c>
      <c r="S243" s="252">
        <v>0</v>
      </c>
      <c r="T243" s="25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9" t="s">
        <v>119</v>
      </c>
      <c r="AT243" s="209" t="s">
        <v>114</v>
      </c>
      <c r="AU243" s="209" t="s">
        <v>14</v>
      </c>
      <c r="AY243" s="18" t="s">
        <v>111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8" t="s">
        <v>14</v>
      </c>
      <c r="BK243" s="210">
        <f>ROUND(I243*H243,2)</f>
        <v>0</v>
      </c>
      <c r="BL243" s="18" t="s">
        <v>119</v>
      </c>
      <c r="BM243" s="209" t="s">
        <v>495</v>
      </c>
    </row>
    <row r="244" s="2" customFormat="1" ht="6.96" customHeight="1">
      <c r="A244" s="39"/>
      <c r="B244" s="60"/>
      <c r="C244" s="61"/>
      <c r="D244" s="61"/>
      <c r="E244" s="61"/>
      <c r="F244" s="61"/>
      <c r="G244" s="61"/>
      <c r="H244" s="61"/>
      <c r="I244" s="61"/>
      <c r="J244" s="61"/>
      <c r="K244" s="61"/>
      <c r="L244" s="45"/>
      <c r="M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</sheetData>
  <sheetProtection sheet="1" autoFilter="0" formatColumns="0" formatRows="0" objects="1" scenarios="1" spinCount="100000" saltValue="OO5WxL4yCv/ejgEyRRaAGpQ02F0l6tdFyVEfBpVYg0Ag/hqTThZRpojZ8utGMDaHaVvaAilNfxxJGi0wzYT+3g==" hashValue="0YEU/Z6bq/s0FVMCA5ve2vzNniGTReJGSp8gt2XOSl8vC5C+/164oWzhtP/rkUqqo7TcSj6BeptZlgqU7k8O+w==" algorithmName="SHA-512" password="80EB"/>
  <autoFilter ref="C86:K243"/>
  <mergeCells count="6">
    <mergeCell ref="E7:H7"/>
    <mergeCell ref="E16:H16"/>
    <mergeCell ref="E25:H25"/>
    <mergeCell ref="E46:H46"/>
    <mergeCell ref="E79:H79"/>
    <mergeCell ref="L2:V2"/>
  </mergeCells>
  <hyperlinks>
    <hyperlink ref="F91" r:id="rId1" display="https://podminky.urs.cz/item/CS_URS_2025_01/310271061/R"/>
    <hyperlink ref="F93" r:id="rId2" display="https://podminky.urs.cz/item/CS_URS_2025_01/317944323"/>
    <hyperlink ref="F96" r:id="rId3" display="https://podminky.urs.cz/item/CS_URS_2025_01/612142001"/>
    <hyperlink ref="F98" r:id="rId4" display="https://podminky.urs.cz/item/CS_URS_2025_01/612311131"/>
    <hyperlink ref="F100" r:id="rId5" display="https://podminky.urs.cz/item/CS_URS_2025_01/629991012"/>
    <hyperlink ref="F102" r:id="rId6" display="https://podminky.urs.cz/item/CS_URS_2025_01/629995101"/>
    <hyperlink ref="F104" r:id="rId7" display="https://podminky.urs.cz/item/CS_URS_2025_01/622325101"/>
    <hyperlink ref="F106" r:id="rId8" display="https://podminky.urs.cz/item/CS_URS_2025_01/622211001"/>
    <hyperlink ref="F112" r:id="rId9" display="https://podminky.urs.cz/item/CS_URS_2025_01/622211031"/>
    <hyperlink ref="F116" r:id="rId10" display="https://podminky.urs.cz/item/CS_URS_2025_01/622221001"/>
    <hyperlink ref="F122" r:id="rId11" display="https://podminky.urs.cz/item/CS_URS_2025_01/622221031"/>
    <hyperlink ref="F126" r:id="rId12" display="https://podminky.urs.cz/item/CS_URS_2025_01/622221041"/>
    <hyperlink ref="F130" r:id="rId13" display="https://podminky.urs.cz/item/CS_URS_2025_01/622252001"/>
    <hyperlink ref="F136" r:id="rId14" display="https://podminky.urs.cz/item/CS_URS_2025_01/622252002"/>
    <hyperlink ref="F146" r:id="rId15" display="https://podminky.urs.cz/item/CS_URS_2025_01/622151021"/>
    <hyperlink ref="F148" r:id="rId16" display="https://podminky.urs.cz/item/CS_URS_2025_01/622511112"/>
    <hyperlink ref="F150" r:id="rId17" display="https://podminky.urs.cz/item/CS_URS_2025_01/622151031"/>
    <hyperlink ref="F152" r:id="rId18" display="https://podminky.urs.cz/item/CS_URS_2025_01/622531012"/>
    <hyperlink ref="F156" r:id="rId19" display="https://podminky.urs.cz/item/CS_URS_2025_01/962081131"/>
    <hyperlink ref="F158" r:id="rId20" display="https://podminky.urs.cz/item/CS_URS_2025_01/974031134"/>
    <hyperlink ref="F162" r:id="rId21" display="https://podminky.urs.cz/item/CS_URS_2025_01/976071111"/>
    <hyperlink ref="F166" r:id="rId22" display="https://podminky.urs.cz/item/CS_URS_2025_01/978015321"/>
    <hyperlink ref="F171" r:id="rId23" display="https://podminky.urs.cz/item/CS_URS_2025_01/941211111"/>
    <hyperlink ref="F173" r:id="rId24" display="https://podminky.urs.cz/item/CS_URS_2025_01/941211211"/>
    <hyperlink ref="F175" r:id="rId25" display="https://podminky.urs.cz/item/CS_URS_2025_01/941211811"/>
    <hyperlink ref="F177" r:id="rId26" display="https://podminky.urs.cz/item/CS_URS_2025_01/944511111"/>
    <hyperlink ref="F179" r:id="rId27" display="https://podminky.urs.cz/item/CS_URS_2025_01/944511211"/>
    <hyperlink ref="F181" r:id="rId28" display="https://podminky.urs.cz/item/CS_URS_2025_01/944511811"/>
    <hyperlink ref="F183" r:id="rId29" display="https://podminky.urs.cz/item/CS_URS_2025_01/944711113"/>
    <hyperlink ref="F185" r:id="rId30" display="https://podminky.urs.cz/item/CS_URS_2025_01/944711213"/>
    <hyperlink ref="F187" r:id="rId31" display="https://podminky.urs.cz/item/CS_URS_2025_01/944711813"/>
    <hyperlink ref="F190" r:id="rId32" display="https://podminky.urs.cz/item/CS_URS_2025_01/997002611"/>
    <hyperlink ref="F192" r:id="rId33" display="https://podminky.urs.cz/item/CS_URS_2025_01/997013212"/>
    <hyperlink ref="F194" r:id="rId34" display="https://podminky.urs.cz/item/CS_URS_2025_01/997013501"/>
    <hyperlink ref="F196" r:id="rId35" display="https://podminky.urs.cz/item/CS_URS_2025_01/997013509"/>
    <hyperlink ref="F199" r:id="rId36" display="https://podminky.urs.cz/item/CS_URS_2025_01/997013631"/>
    <hyperlink ref="F202" r:id="rId37" display="https://podminky.urs.cz/item/CS_URS_2025_01/998018002"/>
    <hyperlink ref="F206" r:id="rId38" display="https://podminky.urs.cz/item/CS_URS_2025_01/713141131"/>
    <hyperlink ref="F212" r:id="rId39" display="https://podminky.urs.cz/item/CS_URS_2025_01/998713312"/>
    <hyperlink ref="F217" r:id="rId40" display="https://podminky.urs.cz/item/CS_URS_2025_01/764001821"/>
    <hyperlink ref="F219" r:id="rId41" display="https://podminky.urs.cz/item/CS_URS_2025_01/764002851"/>
    <hyperlink ref="F226" r:id="rId42" display="https://podminky.urs.cz/item/CS_URS_2025_01/998764312"/>
    <hyperlink ref="F230" r:id="rId43" display="https://podminky.urs.cz/item/CS_URS_2025_01/998766312"/>
    <hyperlink ref="F234" r:id="rId44" display="https://podminky.urs.cz/item/CS_URS_2025_01/998767312"/>
    <hyperlink ref="F237" r:id="rId45" display="https://podminky.urs.cz/item/CS_URS_2025_01/783106801"/>
    <hyperlink ref="F241" r:id="rId46" display="https://podminky.urs.cz/item/CS_URS_2025_01/783118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496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497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498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499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500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501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502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503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504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505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506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74</v>
      </c>
      <c r="F18" s="265" t="s">
        <v>507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508</v>
      </c>
      <c r="F19" s="265" t="s">
        <v>509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510</v>
      </c>
      <c r="F20" s="265" t="s">
        <v>511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512</v>
      </c>
      <c r="F21" s="265" t="s">
        <v>513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514</v>
      </c>
      <c r="F22" s="265" t="s">
        <v>515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516</v>
      </c>
      <c r="F23" s="265" t="s">
        <v>517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518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519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520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521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522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523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524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525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526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97</v>
      </c>
      <c r="F36" s="265"/>
      <c r="G36" s="265" t="s">
        <v>527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528</v>
      </c>
      <c r="F37" s="265"/>
      <c r="G37" s="265" t="s">
        <v>529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51</v>
      </c>
      <c r="F38" s="265"/>
      <c r="G38" s="265" t="s">
        <v>530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52</v>
      </c>
      <c r="F39" s="265"/>
      <c r="G39" s="265" t="s">
        <v>531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98</v>
      </c>
      <c r="F40" s="265"/>
      <c r="G40" s="265" t="s">
        <v>532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99</v>
      </c>
      <c r="F41" s="265"/>
      <c r="G41" s="265" t="s">
        <v>533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534</v>
      </c>
      <c r="F42" s="265"/>
      <c r="G42" s="265" t="s">
        <v>535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536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537</v>
      </c>
      <c r="F44" s="265"/>
      <c r="G44" s="265" t="s">
        <v>538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101</v>
      </c>
      <c r="F45" s="265"/>
      <c r="G45" s="265" t="s">
        <v>539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540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541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542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543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544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545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546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547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548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549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550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551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552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553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554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555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556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557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558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559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560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561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562</v>
      </c>
      <c r="D76" s="283"/>
      <c r="E76" s="283"/>
      <c r="F76" s="283" t="s">
        <v>563</v>
      </c>
      <c r="G76" s="284"/>
      <c r="H76" s="283" t="s">
        <v>52</v>
      </c>
      <c r="I76" s="283" t="s">
        <v>55</v>
      </c>
      <c r="J76" s="283" t="s">
        <v>564</v>
      </c>
      <c r="K76" s="282"/>
    </row>
    <row r="77" s="1" customFormat="1" ht="17.25" customHeight="1">
      <c r="B77" s="280"/>
      <c r="C77" s="285" t="s">
        <v>565</v>
      </c>
      <c r="D77" s="285"/>
      <c r="E77" s="285"/>
      <c r="F77" s="286" t="s">
        <v>566</v>
      </c>
      <c r="G77" s="287"/>
      <c r="H77" s="285"/>
      <c r="I77" s="285"/>
      <c r="J77" s="285" t="s">
        <v>567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51</v>
      </c>
      <c r="D79" s="290"/>
      <c r="E79" s="290"/>
      <c r="F79" s="291" t="s">
        <v>568</v>
      </c>
      <c r="G79" s="292"/>
      <c r="H79" s="268" t="s">
        <v>569</v>
      </c>
      <c r="I79" s="268" t="s">
        <v>570</v>
      </c>
      <c r="J79" s="268">
        <v>20</v>
      </c>
      <c r="K79" s="282"/>
    </row>
    <row r="80" s="1" customFormat="1" ht="15" customHeight="1">
      <c r="B80" s="280"/>
      <c r="C80" s="268" t="s">
        <v>571</v>
      </c>
      <c r="D80" s="268"/>
      <c r="E80" s="268"/>
      <c r="F80" s="291" t="s">
        <v>568</v>
      </c>
      <c r="G80" s="292"/>
      <c r="H80" s="268" t="s">
        <v>572</v>
      </c>
      <c r="I80" s="268" t="s">
        <v>570</v>
      </c>
      <c r="J80" s="268">
        <v>120</v>
      </c>
      <c r="K80" s="282"/>
    </row>
    <row r="81" s="1" customFormat="1" ht="15" customHeight="1">
      <c r="B81" s="293"/>
      <c r="C81" s="268" t="s">
        <v>573</v>
      </c>
      <c r="D81" s="268"/>
      <c r="E81" s="268"/>
      <c r="F81" s="291" t="s">
        <v>574</v>
      </c>
      <c r="G81" s="292"/>
      <c r="H81" s="268" t="s">
        <v>575</v>
      </c>
      <c r="I81" s="268" t="s">
        <v>570</v>
      </c>
      <c r="J81" s="268">
        <v>50</v>
      </c>
      <c r="K81" s="282"/>
    </row>
    <row r="82" s="1" customFormat="1" ht="15" customHeight="1">
      <c r="B82" s="293"/>
      <c r="C82" s="268" t="s">
        <v>576</v>
      </c>
      <c r="D82" s="268"/>
      <c r="E82" s="268"/>
      <c r="F82" s="291" t="s">
        <v>568</v>
      </c>
      <c r="G82" s="292"/>
      <c r="H82" s="268" t="s">
        <v>577</v>
      </c>
      <c r="I82" s="268" t="s">
        <v>578</v>
      </c>
      <c r="J82" s="268"/>
      <c r="K82" s="282"/>
    </row>
    <row r="83" s="1" customFormat="1" ht="15" customHeight="1">
      <c r="B83" s="293"/>
      <c r="C83" s="294" t="s">
        <v>579</v>
      </c>
      <c r="D83" s="294"/>
      <c r="E83" s="294"/>
      <c r="F83" s="295" t="s">
        <v>574</v>
      </c>
      <c r="G83" s="294"/>
      <c r="H83" s="294" t="s">
        <v>580</v>
      </c>
      <c r="I83" s="294" t="s">
        <v>570</v>
      </c>
      <c r="J83" s="294">
        <v>15</v>
      </c>
      <c r="K83" s="282"/>
    </row>
    <row r="84" s="1" customFormat="1" ht="15" customHeight="1">
      <c r="B84" s="293"/>
      <c r="C84" s="294" t="s">
        <v>581</v>
      </c>
      <c r="D84" s="294"/>
      <c r="E84" s="294"/>
      <c r="F84" s="295" t="s">
        <v>574</v>
      </c>
      <c r="G84" s="294"/>
      <c r="H84" s="294" t="s">
        <v>582</v>
      </c>
      <c r="I84" s="294" t="s">
        <v>570</v>
      </c>
      <c r="J84" s="294">
        <v>15</v>
      </c>
      <c r="K84" s="282"/>
    </row>
    <row r="85" s="1" customFormat="1" ht="15" customHeight="1">
      <c r="B85" s="293"/>
      <c r="C85" s="294" t="s">
        <v>583</v>
      </c>
      <c r="D85" s="294"/>
      <c r="E85" s="294"/>
      <c r="F85" s="295" t="s">
        <v>574</v>
      </c>
      <c r="G85" s="294"/>
      <c r="H85" s="294" t="s">
        <v>584</v>
      </c>
      <c r="I85" s="294" t="s">
        <v>570</v>
      </c>
      <c r="J85" s="294">
        <v>20</v>
      </c>
      <c r="K85" s="282"/>
    </row>
    <row r="86" s="1" customFormat="1" ht="15" customHeight="1">
      <c r="B86" s="293"/>
      <c r="C86" s="294" t="s">
        <v>585</v>
      </c>
      <c r="D86" s="294"/>
      <c r="E86" s="294"/>
      <c r="F86" s="295" t="s">
        <v>574</v>
      </c>
      <c r="G86" s="294"/>
      <c r="H86" s="294" t="s">
        <v>586</v>
      </c>
      <c r="I86" s="294" t="s">
        <v>570</v>
      </c>
      <c r="J86" s="294">
        <v>20</v>
      </c>
      <c r="K86" s="282"/>
    </row>
    <row r="87" s="1" customFormat="1" ht="15" customHeight="1">
      <c r="B87" s="293"/>
      <c r="C87" s="268" t="s">
        <v>587</v>
      </c>
      <c r="D87" s="268"/>
      <c r="E87" s="268"/>
      <c r="F87" s="291" t="s">
        <v>574</v>
      </c>
      <c r="G87" s="292"/>
      <c r="H87" s="268" t="s">
        <v>588</v>
      </c>
      <c r="I87" s="268" t="s">
        <v>570</v>
      </c>
      <c r="J87" s="268">
        <v>50</v>
      </c>
      <c r="K87" s="282"/>
    </row>
    <row r="88" s="1" customFormat="1" ht="15" customHeight="1">
      <c r="B88" s="293"/>
      <c r="C88" s="268" t="s">
        <v>589</v>
      </c>
      <c r="D88" s="268"/>
      <c r="E88" s="268"/>
      <c r="F88" s="291" t="s">
        <v>574</v>
      </c>
      <c r="G88" s="292"/>
      <c r="H88" s="268" t="s">
        <v>590</v>
      </c>
      <c r="I88" s="268" t="s">
        <v>570</v>
      </c>
      <c r="J88" s="268">
        <v>20</v>
      </c>
      <c r="K88" s="282"/>
    </row>
    <row r="89" s="1" customFormat="1" ht="15" customHeight="1">
      <c r="B89" s="293"/>
      <c r="C89" s="268" t="s">
        <v>591</v>
      </c>
      <c r="D89" s="268"/>
      <c r="E89" s="268"/>
      <c r="F89" s="291" t="s">
        <v>574</v>
      </c>
      <c r="G89" s="292"/>
      <c r="H89" s="268" t="s">
        <v>592</v>
      </c>
      <c r="I89" s="268" t="s">
        <v>570</v>
      </c>
      <c r="J89" s="268">
        <v>20</v>
      </c>
      <c r="K89" s="282"/>
    </row>
    <row r="90" s="1" customFormat="1" ht="15" customHeight="1">
      <c r="B90" s="293"/>
      <c r="C90" s="268" t="s">
        <v>593</v>
      </c>
      <c r="D90" s="268"/>
      <c r="E90" s="268"/>
      <c r="F90" s="291" t="s">
        <v>574</v>
      </c>
      <c r="G90" s="292"/>
      <c r="H90" s="268" t="s">
        <v>594</v>
      </c>
      <c r="I90" s="268" t="s">
        <v>570</v>
      </c>
      <c r="J90" s="268">
        <v>50</v>
      </c>
      <c r="K90" s="282"/>
    </row>
    <row r="91" s="1" customFormat="1" ht="15" customHeight="1">
      <c r="B91" s="293"/>
      <c r="C91" s="268" t="s">
        <v>595</v>
      </c>
      <c r="D91" s="268"/>
      <c r="E91" s="268"/>
      <c r="F91" s="291" t="s">
        <v>574</v>
      </c>
      <c r="G91" s="292"/>
      <c r="H91" s="268" t="s">
        <v>595</v>
      </c>
      <c r="I91" s="268" t="s">
        <v>570</v>
      </c>
      <c r="J91" s="268">
        <v>50</v>
      </c>
      <c r="K91" s="282"/>
    </row>
    <row r="92" s="1" customFormat="1" ht="15" customHeight="1">
      <c r="B92" s="293"/>
      <c r="C92" s="268" t="s">
        <v>596</v>
      </c>
      <c r="D92" s="268"/>
      <c r="E92" s="268"/>
      <c r="F92" s="291" t="s">
        <v>574</v>
      </c>
      <c r="G92" s="292"/>
      <c r="H92" s="268" t="s">
        <v>597</v>
      </c>
      <c r="I92" s="268" t="s">
        <v>570</v>
      </c>
      <c r="J92" s="268">
        <v>255</v>
      </c>
      <c r="K92" s="282"/>
    </row>
    <row r="93" s="1" customFormat="1" ht="15" customHeight="1">
      <c r="B93" s="293"/>
      <c r="C93" s="268" t="s">
        <v>598</v>
      </c>
      <c r="D93" s="268"/>
      <c r="E93" s="268"/>
      <c r="F93" s="291" t="s">
        <v>568</v>
      </c>
      <c r="G93" s="292"/>
      <c r="H93" s="268" t="s">
        <v>599</v>
      </c>
      <c r="I93" s="268" t="s">
        <v>600</v>
      </c>
      <c r="J93" s="268"/>
      <c r="K93" s="282"/>
    </row>
    <row r="94" s="1" customFormat="1" ht="15" customHeight="1">
      <c r="B94" s="293"/>
      <c r="C94" s="268" t="s">
        <v>601</v>
      </c>
      <c r="D94" s="268"/>
      <c r="E94" s="268"/>
      <c r="F94" s="291" t="s">
        <v>568</v>
      </c>
      <c r="G94" s="292"/>
      <c r="H94" s="268" t="s">
        <v>602</v>
      </c>
      <c r="I94" s="268" t="s">
        <v>603</v>
      </c>
      <c r="J94" s="268"/>
      <c r="K94" s="282"/>
    </row>
    <row r="95" s="1" customFormat="1" ht="15" customHeight="1">
      <c r="B95" s="293"/>
      <c r="C95" s="268" t="s">
        <v>604</v>
      </c>
      <c r="D95" s="268"/>
      <c r="E95" s="268"/>
      <c r="F95" s="291" t="s">
        <v>568</v>
      </c>
      <c r="G95" s="292"/>
      <c r="H95" s="268" t="s">
        <v>604</v>
      </c>
      <c r="I95" s="268" t="s">
        <v>603</v>
      </c>
      <c r="J95" s="268"/>
      <c r="K95" s="282"/>
    </row>
    <row r="96" s="1" customFormat="1" ht="15" customHeight="1">
      <c r="B96" s="293"/>
      <c r="C96" s="268" t="s">
        <v>36</v>
      </c>
      <c r="D96" s="268"/>
      <c r="E96" s="268"/>
      <c r="F96" s="291" t="s">
        <v>568</v>
      </c>
      <c r="G96" s="292"/>
      <c r="H96" s="268" t="s">
        <v>605</v>
      </c>
      <c r="I96" s="268" t="s">
        <v>603</v>
      </c>
      <c r="J96" s="268"/>
      <c r="K96" s="282"/>
    </row>
    <row r="97" s="1" customFormat="1" ht="15" customHeight="1">
      <c r="B97" s="293"/>
      <c r="C97" s="268" t="s">
        <v>46</v>
      </c>
      <c r="D97" s="268"/>
      <c r="E97" s="268"/>
      <c r="F97" s="291" t="s">
        <v>568</v>
      </c>
      <c r="G97" s="292"/>
      <c r="H97" s="268" t="s">
        <v>606</v>
      </c>
      <c r="I97" s="268" t="s">
        <v>603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607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562</v>
      </c>
      <c r="D103" s="283"/>
      <c r="E103" s="283"/>
      <c r="F103" s="283" t="s">
        <v>563</v>
      </c>
      <c r="G103" s="284"/>
      <c r="H103" s="283" t="s">
        <v>52</v>
      </c>
      <c r="I103" s="283" t="s">
        <v>55</v>
      </c>
      <c r="J103" s="283" t="s">
        <v>564</v>
      </c>
      <c r="K103" s="282"/>
    </row>
    <row r="104" s="1" customFormat="1" ht="17.25" customHeight="1">
      <c r="B104" s="280"/>
      <c r="C104" s="285" t="s">
        <v>565</v>
      </c>
      <c r="D104" s="285"/>
      <c r="E104" s="285"/>
      <c r="F104" s="286" t="s">
        <v>566</v>
      </c>
      <c r="G104" s="287"/>
      <c r="H104" s="285"/>
      <c r="I104" s="285"/>
      <c r="J104" s="285" t="s">
        <v>567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51</v>
      </c>
      <c r="D106" s="290"/>
      <c r="E106" s="290"/>
      <c r="F106" s="291" t="s">
        <v>568</v>
      </c>
      <c r="G106" s="268"/>
      <c r="H106" s="268" t="s">
        <v>608</v>
      </c>
      <c r="I106" s="268" t="s">
        <v>570</v>
      </c>
      <c r="J106" s="268">
        <v>20</v>
      </c>
      <c r="K106" s="282"/>
    </row>
    <row r="107" s="1" customFormat="1" ht="15" customHeight="1">
      <c r="B107" s="280"/>
      <c r="C107" s="268" t="s">
        <v>571</v>
      </c>
      <c r="D107" s="268"/>
      <c r="E107" s="268"/>
      <c r="F107" s="291" t="s">
        <v>568</v>
      </c>
      <c r="G107" s="268"/>
      <c r="H107" s="268" t="s">
        <v>608</v>
      </c>
      <c r="I107" s="268" t="s">
        <v>570</v>
      </c>
      <c r="J107" s="268">
        <v>120</v>
      </c>
      <c r="K107" s="282"/>
    </row>
    <row r="108" s="1" customFormat="1" ht="15" customHeight="1">
      <c r="B108" s="293"/>
      <c r="C108" s="268" t="s">
        <v>573</v>
      </c>
      <c r="D108" s="268"/>
      <c r="E108" s="268"/>
      <c r="F108" s="291" t="s">
        <v>574</v>
      </c>
      <c r="G108" s="268"/>
      <c r="H108" s="268" t="s">
        <v>608</v>
      </c>
      <c r="I108" s="268" t="s">
        <v>570</v>
      </c>
      <c r="J108" s="268">
        <v>50</v>
      </c>
      <c r="K108" s="282"/>
    </row>
    <row r="109" s="1" customFormat="1" ht="15" customHeight="1">
      <c r="B109" s="293"/>
      <c r="C109" s="268" t="s">
        <v>576</v>
      </c>
      <c r="D109" s="268"/>
      <c r="E109" s="268"/>
      <c r="F109" s="291" t="s">
        <v>568</v>
      </c>
      <c r="G109" s="268"/>
      <c r="H109" s="268" t="s">
        <v>608</v>
      </c>
      <c r="I109" s="268" t="s">
        <v>578</v>
      </c>
      <c r="J109" s="268"/>
      <c r="K109" s="282"/>
    </row>
    <row r="110" s="1" customFormat="1" ht="15" customHeight="1">
      <c r="B110" s="293"/>
      <c r="C110" s="268" t="s">
        <v>587</v>
      </c>
      <c r="D110" s="268"/>
      <c r="E110" s="268"/>
      <c r="F110" s="291" t="s">
        <v>574</v>
      </c>
      <c r="G110" s="268"/>
      <c r="H110" s="268" t="s">
        <v>608</v>
      </c>
      <c r="I110" s="268" t="s">
        <v>570</v>
      </c>
      <c r="J110" s="268">
        <v>50</v>
      </c>
      <c r="K110" s="282"/>
    </row>
    <row r="111" s="1" customFormat="1" ht="15" customHeight="1">
      <c r="B111" s="293"/>
      <c r="C111" s="268" t="s">
        <v>595</v>
      </c>
      <c r="D111" s="268"/>
      <c r="E111" s="268"/>
      <c r="F111" s="291" t="s">
        <v>574</v>
      </c>
      <c r="G111" s="268"/>
      <c r="H111" s="268" t="s">
        <v>608</v>
      </c>
      <c r="I111" s="268" t="s">
        <v>570</v>
      </c>
      <c r="J111" s="268">
        <v>50</v>
      </c>
      <c r="K111" s="282"/>
    </row>
    <row r="112" s="1" customFormat="1" ht="15" customHeight="1">
      <c r="B112" s="293"/>
      <c r="C112" s="268" t="s">
        <v>593</v>
      </c>
      <c r="D112" s="268"/>
      <c r="E112" s="268"/>
      <c r="F112" s="291" t="s">
        <v>574</v>
      </c>
      <c r="G112" s="268"/>
      <c r="H112" s="268" t="s">
        <v>608</v>
      </c>
      <c r="I112" s="268" t="s">
        <v>570</v>
      </c>
      <c r="J112" s="268">
        <v>50</v>
      </c>
      <c r="K112" s="282"/>
    </row>
    <row r="113" s="1" customFormat="1" ht="15" customHeight="1">
      <c r="B113" s="293"/>
      <c r="C113" s="268" t="s">
        <v>51</v>
      </c>
      <c r="D113" s="268"/>
      <c r="E113" s="268"/>
      <c r="F113" s="291" t="s">
        <v>568</v>
      </c>
      <c r="G113" s="268"/>
      <c r="H113" s="268" t="s">
        <v>609</v>
      </c>
      <c r="I113" s="268" t="s">
        <v>570</v>
      </c>
      <c r="J113" s="268">
        <v>20</v>
      </c>
      <c r="K113" s="282"/>
    </row>
    <row r="114" s="1" customFormat="1" ht="15" customHeight="1">
      <c r="B114" s="293"/>
      <c r="C114" s="268" t="s">
        <v>610</v>
      </c>
      <c r="D114" s="268"/>
      <c r="E114" s="268"/>
      <c r="F114" s="291" t="s">
        <v>568</v>
      </c>
      <c r="G114" s="268"/>
      <c r="H114" s="268" t="s">
        <v>611</v>
      </c>
      <c r="I114" s="268" t="s">
        <v>570</v>
      </c>
      <c r="J114" s="268">
        <v>120</v>
      </c>
      <c r="K114" s="282"/>
    </row>
    <row r="115" s="1" customFormat="1" ht="15" customHeight="1">
      <c r="B115" s="293"/>
      <c r="C115" s="268" t="s">
        <v>36</v>
      </c>
      <c r="D115" s="268"/>
      <c r="E115" s="268"/>
      <c r="F115" s="291" t="s">
        <v>568</v>
      </c>
      <c r="G115" s="268"/>
      <c r="H115" s="268" t="s">
        <v>612</v>
      </c>
      <c r="I115" s="268" t="s">
        <v>603</v>
      </c>
      <c r="J115" s="268"/>
      <c r="K115" s="282"/>
    </row>
    <row r="116" s="1" customFormat="1" ht="15" customHeight="1">
      <c r="B116" s="293"/>
      <c r="C116" s="268" t="s">
        <v>46</v>
      </c>
      <c r="D116" s="268"/>
      <c r="E116" s="268"/>
      <c r="F116" s="291" t="s">
        <v>568</v>
      </c>
      <c r="G116" s="268"/>
      <c r="H116" s="268" t="s">
        <v>613</v>
      </c>
      <c r="I116" s="268" t="s">
        <v>603</v>
      </c>
      <c r="J116" s="268"/>
      <c r="K116" s="282"/>
    </row>
    <row r="117" s="1" customFormat="1" ht="15" customHeight="1">
      <c r="B117" s="293"/>
      <c r="C117" s="268" t="s">
        <v>55</v>
      </c>
      <c r="D117" s="268"/>
      <c r="E117" s="268"/>
      <c r="F117" s="291" t="s">
        <v>568</v>
      </c>
      <c r="G117" s="268"/>
      <c r="H117" s="268" t="s">
        <v>614</v>
      </c>
      <c r="I117" s="268" t="s">
        <v>615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616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562</v>
      </c>
      <c r="D123" s="283"/>
      <c r="E123" s="283"/>
      <c r="F123" s="283" t="s">
        <v>563</v>
      </c>
      <c r="G123" s="284"/>
      <c r="H123" s="283" t="s">
        <v>52</v>
      </c>
      <c r="I123" s="283" t="s">
        <v>55</v>
      </c>
      <c r="J123" s="283" t="s">
        <v>564</v>
      </c>
      <c r="K123" s="312"/>
    </row>
    <row r="124" s="1" customFormat="1" ht="17.25" customHeight="1">
      <c r="B124" s="311"/>
      <c r="C124" s="285" t="s">
        <v>565</v>
      </c>
      <c r="D124" s="285"/>
      <c r="E124" s="285"/>
      <c r="F124" s="286" t="s">
        <v>566</v>
      </c>
      <c r="G124" s="287"/>
      <c r="H124" s="285"/>
      <c r="I124" s="285"/>
      <c r="J124" s="285" t="s">
        <v>567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571</v>
      </c>
      <c r="D126" s="290"/>
      <c r="E126" s="290"/>
      <c r="F126" s="291" t="s">
        <v>568</v>
      </c>
      <c r="G126" s="268"/>
      <c r="H126" s="268" t="s">
        <v>608</v>
      </c>
      <c r="I126" s="268" t="s">
        <v>570</v>
      </c>
      <c r="J126" s="268">
        <v>120</v>
      </c>
      <c r="K126" s="316"/>
    </row>
    <row r="127" s="1" customFormat="1" ht="15" customHeight="1">
      <c r="B127" s="313"/>
      <c r="C127" s="268" t="s">
        <v>617</v>
      </c>
      <c r="D127" s="268"/>
      <c r="E127" s="268"/>
      <c r="F127" s="291" t="s">
        <v>568</v>
      </c>
      <c r="G127" s="268"/>
      <c r="H127" s="268" t="s">
        <v>618</v>
      </c>
      <c r="I127" s="268" t="s">
        <v>570</v>
      </c>
      <c r="J127" s="268" t="s">
        <v>619</v>
      </c>
      <c r="K127" s="316"/>
    </row>
    <row r="128" s="1" customFormat="1" ht="15" customHeight="1">
      <c r="B128" s="313"/>
      <c r="C128" s="268" t="s">
        <v>516</v>
      </c>
      <c r="D128" s="268"/>
      <c r="E128" s="268"/>
      <c r="F128" s="291" t="s">
        <v>568</v>
      </c>
      <c r="G128" s="268"/>
      <c r="H128" s="268" t="s">
        <v>620</v>
      </c>
      <c r="I128" s="268" t="s">
        <v>570</v>
      </c>
      <c r="J128" s="268" t="s">
        <v>619</v>
      </c>
      <c r="K128" s="316"/>
    </row>
    <row r="129" s="1" customFormat="1" ht="15" customHeight="1">
      <c r="B129" s="313"/>
      <c r="C129" s="268" t="s">
        <v>579</v>
      </c>
      <c r="D129" s="268"/>
      <c r="E129" s="268"/>
      <c r="F129" s="291" t="s">
        <v>574</v>
      </c>
      <c r="G129" s="268"/>
      <c r="H129" s="268" t="s">
        <v>580</v>
      </c>
      <c r="I129" s="268" t="s">
        <v>570</v>
      </c>
      <c r="J129" s="268">
        <v>15</v>
      </c>
      <c r="K129" s="316"/>
    </row>
    <row r="130" s="1" customFormat="1" ht="15" customHeight="1">
      <c r="B130" s="313"/>
      <c r="C130" s="294" t="s">
        <v>581</v>
      </c>
      <c r="D130" s="294"/>
      <c r="E130" s="294"/>
      <c r="F130" s="295" t="s">
        <v>574</v>
      </c>
      <c r="G130" s="294"/>
      <c r="H130" s="294" t="s">
        <v>582</v>
      </c>
      <c r="I130" s="294" t="s">
        <v>570</v>
      </c>
      <c r="J130" s="294">
        <v>15</v>
      </c>
      <c r="K130" s="316"/>
    </row>
    <row r="131" s="1" customFormat="1" ht="15" customHeight="1">
      <c r="B131" s="313"/>
      <c r="C131" s="294" t="s">
        <v>583</v>
      </c>
      <c r="D131" s="294"/>
      <c r="E131" s="294"/>
      <c r="F131" s="295" t="s">
        <v>574</v>
      </c>
      <c r="G131" s="294"/>
      <c r="H131" s="294" t="s">
        <v>584</v>
      </c>
      <c r="I131" s="294" t="s">
        <v>570</v>
      </c>
      <c r="J131" s="294">
        <v>20</v>
      </c>
      <c r="K131" s="316"/>
    </row>
    <row r="132" s="1" customFormat="1" ht="15" customHeight="1">
      <c r="B132" s="313"/>
      <c r="C132" s="294" t="s">
        <v>585</v>
      </c>
      <c r="D132" s="294"/>
      <c r="E132" s="294"/>
      <c r="F132" s="295" t="s">
        <v>574</v>
      </c>
      <c r="G132" s="294"/>
      <c r="H132" s="294" t="s">
        <v>586</v>
      </c>
      <c r="I132" s="294" t="s">
        <v>570</v>
      </c>
      <c r="J132" s="294">
        <v>20</v>
      </c>
      <c r="K132" s="316"/>
    </row>
    <row r="133" s="1" customFormat="1" ht="15" customHeight="1">
      <c r="B133" s="313"/>
      <c r="C133" s="268" t="s">
        <v>573</v>
      </c>
      <c r="D133" s="268"/>
      <c r="E133" s="268"/>
      <c r="F133" s="291" t="s">
        <v>574</v>
      </c>
      <c r="G133" s="268"/>
      <c r="H133" s="268" t="s">
        <v>608</v>
      </c>
      <c r="I133" s="268" t="s">
        <v>570</v>
      </c>
      <c r="J133" s="268">
        <v>50</v>
      </c>
      <c r="K133" s="316"/>
    </row>
    <row r="134" s="1" customFormat="1" ht="15" customHeight="1">
      <c r="B134" s="313"/>
      <c r="C134" s="268" t="s">
        <v>587</v>
      </c>
      <c r="D134" s="268"/>
      <c r="E134" s="268"/>
      <c r="F134" s="291" t="s">
        <v>574</v>
      </c>
      <c r="G134" s="268"/>
      <c r="H134" s="268" t="s">
        <v>608</v>
      </c>
      <c r="I134" s="268" t="s">
        <v>570</v>
      </c>
      <c r="J134" s="268">
        <v>50</v>
      </c>
      <c r="K134" s="316"/>
    </row>
    <row r="135" s="1" customFormat="1" ht="15" customHeight="1">
      <c r="B135" s="313"/>
      <c r="C135" s="268" t="s">
        <v>593</v>
      </c>
      <c r="D135" s="268"/>
      <c r="E135" s="268"/>
      <c r="F135" s="291" t="s">
        <v>574</v>
      </c>
      <c r="G135" s="268"/>
      <c r="H135" s="268" t="s">
        <v>608</v>
      </c>
      <c r="I135" s="268" t="s">
        <v>570</v>
      </c>
      <c r="J135" s="268">
        <v>50</v>
      </c>
      <c r="K135" s="316"/>
    </row>
    <row r="136" s="1" customFormat="1" ht="15" customHeight="1">
      <c r="B136" s="313"/>
      <c r="C136" s="268" t="s">
        <v>595</v>
      </c>
      <c r="D136" s="268"/>
      <c r="E136" s="268"/>
      <c r="F136" s="291" t="s">
        <v>574</v>
      </c>
      <c r="G136" s="268"/>
      <c r="H136" s="268" t="s">
        <v>608</v>
      </c>
      <c r="I136" s="268" t="s">
        <v>570</v>
      </c>
      <c r="J136" s="268">
        <v>50</v>
      </c>
      <c r="K136" s="316"/>
    </row>
    <row r="137" s="1" customFormat="1" ht="15" customHeight="1">
      <c r="B137" s="313"/>
      <c r="C137" s="268" t="s">
        <v>596</v>
      </c>
      <c r="D137" s="268"/>
      <c r="E137" s="268"/>
      <c r="F137" s="291" t="s">
        <v>574</v>
      </c>
      <c r="G137" s="268"/>
      <c r="H137" s="268" t="s">
        <v>621</v>
      </c>
      <c r="I137" s="268" t="s">
        <v>570</v>
      </c>
      <c r="J137" s="268">
        <v>255</v>
      </c>
      <c r="K137" s="316"/>
    </row>
    <row r="138" s="1" customFormat="1" ht="15" customHeight="1">
      <c r="B138" s="313"/>
      <c r="C138" s="268" t="s">
        <v>598</v>
      </c>
      <c r="D138" s="268"/>
      <c r="E138" s="268"/>
      <c r="F138" s="291" t="s">
        <v>568</v>
      </c>
      <c r="G138" s="268"/>
      <c r="H138" s="268" t="s">
        <v>622</v>
      </c>
      <c r="I138" s="268" t="s">
        <v>600</v>
      </c>
      <c r="J138" s="268"/>
      <c r="K138" s="316"/>
    </row>
    <row r="139" s="1" customFormat="1" ht="15" customHeight="1">
      <c r="B139" s="313"/>
      <c r="C139" s="268" t="s">
        <v>601</v>
      </c>
      <c r="D139" s="268"/>
      <c r="E139" s="268"/>
      <c r="F139" s="291" t="s">
        <v>568</v>
      </c>
      <c r="G139" s="268"/>
      <c r="H139" s="268" t="s">
        <v>623</v>
      </c>
      <c r="I139" s="268" t="s">
        <v>603</v>
      </c>
      <c r="J139" s="268"/>
      <c r="K139" s="316"/>
    </row>
    <row r="140" s="1" customFormat="1" ht="15" customHeight="1">
      <c r="B140" s="313"/>
      <c r="C140" s="268" t="s">
        <v>604</v>
      </c>
      <c r="D140" s="268"/>
      <c r="E140" s="268"/>
      <c r="F140" s="291" t="s">
        <v>568</v>
      </c>
      <c r="G140" s="268"/>
      <c r="H140" s="268" t="s">
        <v>604</v>
      </c>
      <c r="I140" s="268" t="s">
        <v>603</v>
      </c>
      <c r="J140" s="268"/>
      <c r="K140" s="316"/>
    </row>
    <row r="141" s="1" customFormat="1" ht="15" customHeight="1">
      <c r="B141" s="313"/>
      <c r="C141" s="268" t="s">
        <v>36</v>
      </c>
      <c r="D141" s="268"/>
      <c r="E141" s="268"/>
      <c r="F141" s="291" t="s">
        <v>568</v>
      </c>
      <c r="G141" s="268"/>
      <c r="H141" s="268" t="s">
        <v>624</v>
      </c>
      <c r="I141" s="268" t="s">
        <v>603</v>
      </c>
      <c r="J141" s="268"/>
      <c r="K141" s="316"/>
    </row>
    <row r="142" s="1" customFormat="1" ht="15" customHeight="1">
      <c r="B142" s="313"/>
      <c r="C142" s="268" t="s">
        <v>625</v>
      </c>
      <c r="D142" s="268"/>
      <c r="E142" s="268"/>
      <c r="F142" s="291" t="s">
        <v>568</v>
      </c>
      <c r="G142" s="268"/>
      <c r="H142" s="268" t="s">
        <v>626</v>
      </c>
      <c r="I142" s="268" t="s">
        <v>603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627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562</v>
      </c>
      <c r="D148" s="283"/>
      <c r="E148" s="283"/>
      <c r="F148" s="283" t="s">
        <v>563</v>
      </c>
      <c r="G148" s="284"/>
      <c r="H148" s="283" t="s">
        <v>52</v>
      </c>
      <c r="I148" s="283" t="s">
        <v>55</v>
      </c>
      <c r="J148" s="283" t="s">
        <v>564</v>
      </c>
      <c r="K148" s="282"/>
    </row>
    <row r="149" s="1" customFormat="1" ht="17.25" customHeight="1">
      <c r="B149" s="280"/>
      <c r="C149" s="285" t="s">
        <v>565</v>
      </c>
      <c r="D149" s="285"/>
      <c r="E149" s="285"/>
      <c r="F149" s="286" t="s">
        <v>566</v>
      </c>
      <c r="G149" s="287"/>
      <c r="H149" s="285"/>
      <c r="I149" s="285"/>
      <c r="J149" s="285" t="s">
        <v>567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571</v>
      </c>
      <c r="D151" s="268"/>
      <c r="E151" s="268"/>
      <c r="F151" s="321" t="s">
        <v>568</v>
      </c>
      <c r="G151" s="268"/>
      <c r="H151" s="320" t="s">
        <v>608</v>
      </c>
      <c r="I151" s="320" t="s">
        <v>570</v>
      </c>
      <c r="J151" s="320">
        <v>120</v>
      </c>
      <c r="K151" s="316"/>
    </row>
    <row r="152" s="1" customFormat="1" ht="15" customHeight="1">
      <c r="B152" s="293"/>
      <c r="C152" s="320" t="s">
        <v>617</v>
      </c>
      <c r="D152" s="268"/>
      <c r="E152" s="268"/>
      <c r="F152" s="321" t="s">
        <v>568</v>
      </c>
      <c r="G152" s="268"/>
      <c r="H152" s="320" t="s">
        <v>628</v>
      </c>
      <c r="I152" s="320" t="s">
        <v>570</v>
      </c>
      <c r="J152" s="320" t="s">
        <v>619</v>
      </c>
      <c r="K152" s="316"/>
    </row>
    <row r="153" s="1" customFormat="1" ht="15" customHeight="1">
      <c r="B153" s="293"/>
      <c r="C153" s="320" t="s">
        <v>516</v>
      </c>
      <c r="D153" s="268"/>
      <c r="E153" s="268"/>
      <c r="F153" s="321" t="s">
        <v>568</v>
      </c>
      <c r="G153" s="268"/>
      <c r="H153" s="320" t="s">
        <v>629</v>
      </c>
      <c r="I153" s="320" t="s">
        <v>570</v>
      </c>
      <c r="J153" s="320" t="s">
        <v>619</v>
      </c>
      <c r="K153" s="316"/>
    </row>
    <row r="154" s="1" customFormat="1" ht="15" customHeight="1">
      <c r="B154" s="293"/>
      <c r="C154" s="320" t="s">
        <v>573</v>
      </c>
      <c r="D154" s="268"/>
      <c r="E154" s="268"/>
      <c r="F154" s="321" t="s">
        <v>574</v>
      </c>
      <c r="G154" s="268"/>
      <c r="H154" s="320" t="s">
        <v>608</v>
      </c>
      <c r="I154" s="320" t="s">
        <v>570</v>
      </c>
      <c r="J154" s="320">
        <v>50</v>
      </c>
      <c r="K154" s="316"/>
    </row>
    <row r="155" s="1" customFormat="1" ht="15" customHeight="1">
      <c r="B155" s="293"/>
      <c r="C155" s="320" t="s">
        <v>576</v>
      </c>
      <c r="D155" s="268"/>
      <c r="E155" s="268"/>
      <c r="F155" s="321" t="s">
        <v>568</v>
      </c>
      <c r="G155" s="268"/>
      <c r="H155" s="320" t="s">
        <v>608</v>
      </c>
      <c r="I155" s="320" t="s">
        <v>578</v>
      </c>
      <c r="J155" s="320"/>
      <c r="K155" s="316"/>
    </row>
    <row r="156" s="1" customFormat="1" ht="15" customHeight="1">
      <c r="B156" s="293"/>
      <c r="C156" s="320" t="s">
        <v>587</v>
      </c>
      <c r="D156" s="268"/>
      <c r="E156" s="268"/>
      <c r="F156" s="321" t="s">
        <v>574</v>
      </c>
      <c r="G156" s="268"/>
      <c r="H156" s="320" t="s">
        <v>608</v>
      </c>
      <c r="I156" s="320" t="s">
        <v>570</v>
      </c>
      <c r="J156" s="320">
        <v>50</v>
      </c>
      <c r="K156" s="316"/>
    </row>
    <row r="157" s="1" customFormat="1" ht="15" customHeight="1">
      <c r="B157" s="293"/>
      <c r="C157" s="320" t="s">
        <v>595</v>
      </c>
      <c r="D157" s="268"/>
      <c r="E157" s="268"/>
      <c r="F157" s="321" t="s">
        <v>574</v>
      </c>
      <c r="G157" s="268"/>
      <c r="H157" s="320" t="s">
        <v>608</v>
      </c>
      <c r="I157" s="320" t="s">
        <v>570</v>
      </c>
      <c r="J157" s="320">
        <v>50</v>
      </c>
      <c r="K157" s="316"/>
    </row>
    <row r="158" s="1" customFormat="1" ht="15" customHeight="1">
      <c r="B158" s="293"/>
      <c r="C158" s="320" t="s">
        <v>593</v>
      </c>
      <c r="D158" s="268"/>
      <c r="E158" s="268"/>
      <c r="F158" s="321" t="s">
        <v>574</v>
      </c>
      <c r="G158" s="268"/>
      <c r="H158" s="320" t="s">
        <v>608</v>
      </c>
      <c r="I158" s="320" t="s">
        <v>570</v>
      </c>
      <c r="J158" s="320">
        <v>50</v>
      </c>
      <c r="K158" s="316"/>
    </row>
    <row r="159" s="1" customFormat="1" ht="15" customHeight="1">
      <c r="B159" s="293"/>
      <c r="C159" s="320" t="s">
        <v>79</v>
      </c>
      <c r="D159" s="268"/>
      <c r="E159" s="268"/>
      <c r="F159" s="321" t="s">
        <v>568</v>
      </c>
      <c r="G159" s="268"/>
      <c r="H159" s="320" t="s">
        <v>630</v>
      </c>
      <c r="I159" s="320" t="s">
        <v>570</v>
      </c>
      <c r="J159" s="320" t="s">
        <v>631</v>
      </c>
      <c r="K159" s="316"/>
    </row>
    <row r="160" s="1" customFormat="1" ht="15" customHeight="1">
      <c r="B160" s="293"/>
      <c r="C160" s="320" t="s">
        <v>632</v>
      </c>
      <c r="D160" s="268"/>
      <c r="E160" s="268"/>
      <c r="F160" s="321" t="s">
        <v>568</v>
      </c>
      <c r="G160" s="268"/>
      <c r="H160" s="320" t="s">
        <v>633</v>
      </c>
      <c r="I160" s="320" t="s">
        <v>603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634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562</v>
      </c>
      <c r="D166" s="283"/>
      <c r="E166" s="283"/>
      <c r="F166" s="283" t="s">
        <v>563</v>
      </c>
      <c r="G166" s="325"/>
      <c r="H166" s="326" t="s">
        <v>52</v>
      </c>
      <c r="I166" s="326" t="s">
        <v>55</v>
      </c>
      <c r="J166" s="283" t="s">
        <v>564</v>
      </c>
      <c r="K166" s="260"/>
    </row>
    <row r="167" s="1" customFormat="1" ht="17.25" customHeight="1">
      <c r="B167" s="261"/>
      <c r="C167" s="285" t="s">
        <v>565</v>
      </c>
      <c r="D167" s="285"/>
      <c r="E167" s="285"/>
      <c r="F167" s="286" t="s">
        <v>566</v>
      </c>
      <c r="G167" s="327"/>
      <c r="H167" s="328"/>
      <c r="I167" s="328"/>
      <c r="J167" s="285" t="s">
        <v>567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571</v>
      </c>
      <c r="D169" s="268"/>
      <c r="E169" s="268"/>
      <c r="F169" s="291" t="s">
        <v>568</v>
      </c>
      <c r="G169" s="268"/>
      <c r="H169" s="268" t="s">
        <v>608</v>
      </c>
      <c r="I169" s="268" t="s">
        <v>570</v>
      </c>
      <c r="J169" s="268">
        <v>120</v>
      </c>
      <c r="K169" s="316"/>
    </row>
    <row r="170" s="1" customFormat="1" ht="15" customHeight="1">
      <c r="B170" s="293"/>
      <c r="C170" s="268" t="s">
        <v>617</v>
      </c>
      <c r="D170" s="268"/>
      <c r="E170" s="268"/>
      <c r="F170" s="291" t="s">
        <v>568</v>
      </c>
      <c r="G170" s="268"/>
      <c r="H170" s="268" t="s">
        <v>618</v>
      </c>
      <c r="I170" s="268" t="s">
        <v>570</v>
      </c>
      <c r="J170" s="268" t="s">
        <v>619</v>
      </c>
      <c r="K170" s="316"/>
    </row>
    <row r="171" s="1" customFormat="1" ht="15" customHeight="1">
      <c r="B171" s="293"/>
      <c r="C171" s="268" t="s">
        <v>516</v>
      </c>
      <c r="D171" s="268"/>
      <c r="E171" s="268"/>
      <c r="F171" s="291" t="s">
        <v>568</v>
      </c>
      <c r="G171" s="268"/>
      <c r="H171" s="268" t="s">
        <v>635</v>
      </c>
      <c r="I171" s="268" t="s">
        <v>570</v>
      </c>
      <c r="J171" s="268" t="s">
        <v>619</v>
      </c>
      <c r="K171" s="316"/>
    </row>
    <row r="172" s="1" customFormat="1" ht="15" customHeight="1">
      <c r="B172" s="293"/>
      <c r="C172" s="268" t="s">
        <v>573</v>
      </c>
      <c r="D172" s="268"/>
      <c r="E172" s="268"/>
      <c r="F172" s="291" t="s">
        <v>574</v>
      </c>
      <c r="G172" s="268"/>
      <c r="H172" s="268" t="s">
        <v>635</v>
      </c>
      <c r="I172" s="268" t="s">
        <v>570</v>
      </c>
      <c r="J172" s="268">
        <v>50</v>
      </c>
      <c r="K172" s="316"/>
    </row>
    <row r="173" s="1" customFormat="1" ht="15" customHeight="1">
      <c r="B173" s="293"/>
      <c r="C173" s="268" t="s">
        <v>576</v>
      </c>
      <c r="D173" s="268"/>
      <c r="E173" s="268"/>
      <c r="F173" s="291" t="s">
        <v>568</v>
      </c>
      <c r="G173" s="268"/>
      <c r="H173" s="268" t="s">
        <v>635</v>
      </c>
      <c r="I173" s="268" t="s">
        <v>578</v>
      </c>
      <c r="J173" s="268"/>
      <c r="K173" s="316"/>
    </row>
    <row r="174" s="1" customFormat="1" ht="15" customHeight="1">
      <c r="B174" s="293"/>
      <c r="C174" s="268" t="s">
        <v>587</v>
      </c>
      <c r="D174" s="268"/>
      <c r="E174" s="268"/>
      <c r="F174" s="291" t="s">
        <v>574</v>
      </c>
      <c r="G174" s="268"/>
      <c r="H174" s="268" t="s">
        <v>635</v>
      </c>
      <c r="I174" s="268" t="s">
        <v>570</v>
      </c>
      <c r="J174" s="268">
        <v>50</v>
      </c>
      <c r="K174" s="316"/>
    </row>
    <row r="175" s="1" customFormat="1" ht="15" customHeight="1">
      <c r="B175" s="293"/>
      <c r="C175" s="268" t="s">
        <v>595</v>
      </c>
      <c r="D175" s="268"/>
      <c r="E175" s="268"/>
      <c r="F175" s="291" t="s">
        <v>574</v>
      </c>
      <c r="G175" s="268"/>
      <c r="H175" s="268" t="s">
        <v>635</v>
      </c>
      <c r="I175" s="268" t="s">
        <v>570</v>
      </c>
      <c r="J175" s="268">
        <v>50</v>
      </c>
      <c r="K175" s="316"/>
    </row>
    <row r="176" s="1" customFormat="1" ht="15" customHeight="1">
      <c r="B176" s="293"/>
      <c r="C176" s="268" t="s">
        <v>593</v>
      </c>
      <c r="D176" s="268"/>
      <c r="E176" s="268"/>
      <c r="F176" s="291" t="s">
        <v>574</v>
      </c>
      <c r="G176" s="268"/>
      <c r="H176" s="268" t="s">
        <v>635</v>
      </c>
      <c r="I176" s="268" t="s">
        <v>570</v>
      </c>
      <c r="J176" s="268">
        <v>50</v>
      </c>
      <c r="K176" s="316"/>
    </row>
    <row r="177" s="1" customFormat="1" ht="15" customHeight="1">
      <c r="B177" s="293"/>
      <c r="C177" s="268" t="s">
        <v>97</v>
      </c>
      <c r="D177" s="268"/>
      <c r="E177" s="268"/>
      <c r="F177" s="291" t="s">
        <v>568</v>
      </c>
      <c r="G177" s="268"/>
      <c r="H177" s="268" t="s">
        <v>636</v>
      </c>
      <c r="I177" s="268" t="s">
        <v>637</v>
      </c>
      <c r="J177" s="268"/>
      <c r="K177" s="316"/>
    </row>
    <row r="178" s="1" customFormat="1" ht="15" customHeight="1">
      <c r="B178" s="293"/>
      <c r="C178" s="268" t="s">
        <v>55</v>
      </c>
      <c r="D178" s="268"/>
      <c r="E178" s="268"/>
      <c r="F178" s="291" t="s">
        <v>568</v>
      </c>
      <c r="G178" s="268"/>
      <c r="H178" s="268" t="s">
        <v>638</v>
      </c>
      <c r="I178" s="268" t="s">
        <v>639</v>
      </c>
      <c r="J178" s="268">
        <v>1</v>
      </c>
      <c r="K178" s="316"/>
    </row>
    <row r="179" s="1" customFormat="1" ht="15" customHeight="1">
      <c r="B179" s="293"/>
      <c r="C179" s="268" t="s">
        <v>51</v>
      </c>
      <c r="D179" s="268"/>
      <c r="E179" s="268"/>
      <c r="F179" s="291" t="s">
        <v>568</v>
      </c>
      <c r="G179" s="268"/>
      <c r="H179" s="268" t="s">
        <v>640</v>
      </c>
      <c r="I179" s="268" t="s">
        <v>570</v>
      </c>
      <c r="J179" s="268">
        <v>20</v>
      </c>
      <c r="K179" s="316"/>
    </row>
    <row r="180" s="1" customFormat="1" ht="15" customHeight="1">
      <c r="B180" s="293"/>
      <c r="C180" s="268" t="s">
        <v>52</v>
      </c>
      <c r="D180" s="268"/>
      <c r="E180" s="268"/>
      <c r="F180" s="291" t="s">
        <v>568</v>
      </c>
      <c r="G180" s="268"/>
      <c r="H180" s="268" t="s">
        <v>641</v>
      </c>
      <c r="I180" s="268" t="s">
        <v>570</v>
      </c>
      <c r="J180" s="268">
        <v>255</v>
      </c>
      <c r="K180" s="316"/>
    </row>
    <row r="181" s="1" customFormat="1" ht="15" customHeight="1">
      <c r="B181" s="293"/>
      <c r="C181" s="268" t="s">
        <v>98</v>
      </c>
      <c r="D181" s="268"/>
      <c r="E181" s="268"/>
      <c r="F181" s="291" t="s">
        <v>568</v>
      </c>
      <c r="G181" s="268"/>
      <c r="H181" s="268" t="s">
        <v>532</v>
      </c>
      <c r="I181" s="268" t="s">
        <v>570</v>
      </c>
      <c r="J181" s="268">
        <v>10</v>
      </c>
      <c r="K181" s="316"/>
    </row>
    <row r="182" s="1" customFormat="1" ht="15" customHeight="1">
      <c r="B182" s="293"/>
      <c r="C182" s="268" t="s">
        <v>99</v>
      </c>
      <c r="D182" s="268"/>
      <c r="E182" s="268"/>
      <c r="F182" s="291" t="s">
        <v>568</v>
      </c>
      <c r="G182" s="268"/>
      <c r="H182" s="268" t="s">
        <v>642</v>
      </c>
      <c r="I182" s="268" t="s">
        <v>603</v>
      </c>
      <c r="J182" s="268"/>
      <c r="K182" s="316"/>
    </row>
    <row r="183" s="1" customFormat="1" ht="15" customHeight="1">
      <c r="B183" s="293"/>
      <c r="C183" s="268" t="s">
        <v>643</v>
      </c>
      <c r="D183" s="268"/>
      <c r="E183" s="268"/>
      <c r="F183" s="291" t="s">
        <v>568</v>
      </c>
      <c r="G183" s="268"/>
      <c r="H183" s="268" t="s">
        <v>644</v>
      </c>
      <c r="I183" s="268" t="s">
        <v>603</v>
      </c>
      <c r="J183" s="268"/>
      <c r="K183" s="316"/>
    </row>
    <row r="184" s="1" customFormat="1" ht="15" customHeight="1">
      <c r="B184" s="293"/>
      <c r="C184" s="268" t="s">
        <v>632</v>
      </c>
      <c r="D184" s="268"/>
      <c r="E184" s="268"/>
      <c r="F184" s="291" t="s">
        <v>568</v>
      </c>
      <c r="G184" s="268"/>
      <c r="H184" s="268" t="s">
        <v>645</v>
      </c>
      <c r="I184" s="268" t="s">
        <v>603</v>
      </c>
      <c r="J184" s="268"/>
      <c r="K184" s="316"/>
    </row>
    <row r="185" s="1" customFormat="1" ht="15" customHeight="1">
      <c r="B185" s="293"/>
      <c r="C185" s="268" t="s">
        <v>101</v>
      </c>
      <c r="D185" s="268"/>
      <c r="E185" s="268"/>
      <c r="F185" s="291" t="s">
        <v>574</v>
      </c>
      <c r="G185" s="268"/>
      <c r="H185" s="268" t="s">
        <v>646</v>
      </c>
      <c r="I185" s="268" t="s">
        <v>570</v>
      </c>
      <c r="J185" s="268">
        <v>50</v>
      </c>
      <c r="K185" s="316"/>
    </row>
    <row r="186" s="1" customFormat="1" ht="15" customHeight="1">
      <c r="B186" s="293"/>
      <c r="C186" s="268" t="s">
        <v>647</v>
      </c>
      <c r="D186" s="268"/>
      <c r="E186" s="268"/>
      <c r="F186" s="291" t="s">
        <v>574</v>
      </c>
      <c r="G186" s="268"/>
      <c r="H186" s="268" t="s">
        <v>648</v>
      </c>
      <c r="I186" s="268" t="s">
        <v>649</v>
      </c>
      <c r="J186" s="268"/>
      <c r="K186" s="316"/>
    </row>
    <row r="187" s="1" customFormat="1" ht="15" customHeight="1">
      <c r="B187" s="293"/>
      <c r="C187" s="268" t="s">
        <v>650</v>
      </c>
      <c r="D187" s="268"/>
      <c r="E187" s="268"/>
      <c r="F187" s="291" t="s">
        <v>574</v>
      </c>
      <c r="G187" s="268"/>
      <c r="H187" s="268" t="s">
        <v>651</v>
      </c>
      <c r="I187" s="268" t="s">
        <v>649</v>
      </c>
      <c r="J187" s="268"/>
      <c r="K187" s="316"/>
    </row>
    <row r="188" s="1" customFormat="1" ht="15" customHeight="1">
      <c r="B188" s="293"/>
      <c r="C188" s="268" t="s">
        <v>652</v>
      </c>
      <c r="D188" s="268"/>
      <c r="E188" s="268"/>
      <c r="F188" s="291" t="s">
        <v>574</v>
      </c>
      <c r="G188" s="268"/>
      <c r="H188" s="268" t="s">
        <v>653</v>
      </c>
      <c r="I188" s="268" t="s">
        <v>649</v>
      </c>
      <c r="J188" s="268"/>
      <c r="K188" s="316"/>
    </row>
    <row r="189" s="1" customFormat="1" ht="15" customHeight="1">
      <c r="B189" s="293"/>
      <c r="C189" s="329" t="s">
        <v>654</v>
      </c>
      <c r="D189" s="268"/>
      <c r="E189" s="268"/>
      <c r="F189" s="291" t="s">
        <v>574</v>
      </c>
      <c r="G189" s="268"/>
      <c r="H189" s="268" t="s">
        <v>655</v>
      </c>
      <c r="I189" s="268" t="s">
        <v>656</v>
      </c>
      <c r="J189" s="330" t="s">
        <v>657</v>
      </c>
      <c r="K189" s="316"/>
    </row>
    <row r="190" s="16" customFormat="1" ht="15" customHeight="1">
      <c r="B190" s="331"/>
      <c r="C190" s="332" t="s">
        <v>658</v>
      </c>
      <c r="D190" s="333"/>
      <c r="E190" s="333"/>
      <c r="F190" s="334" t="s">
        <v>574</v>
      </c>
      <c r="G190" s="333"/>
      <c r="H190" s="333" t="s">
        <v>659</v>
      </c>
      <c r="I190" s="333" t="s">
        <v>656</v>
      </c>
      <c r="J190" s="335" t="s">
        <v>657</v>
      </c>
      <c r="K190" s="336"/>
    </row>
    <row r="191" s="1" customFormat="1" ht="15" customHeight="1">
      <c r="B191" s="293"/>
      <c r="C191" s="329" t="s">
        <v>40</v>
      </c>
      <c r="D191" s="268"/>
      <c r="E191" s="268"/>
      <c r="F191" s="291" t="s">
        <v>568</v>
      </c>
      <c r="G191" s="268"/>
      <c r="H191" s="265" t="s">
        <v>660</v>
      </c>
      <c r="I191" s="268" t="s">
        <v>661</v>
      </c>
      <c r="J191" s="268"/>
      <c r="K191" s="316"/>
    </row>
    <row r="192" s="1" customFormat="1" ht="15" customHeight="1">
      <c r="B192" s="293"/>
      <c r="C192" s="329" t="s">
        <v>662</v>
      </c>
      <c r="D192" s="268"/>
      <c r="E192" s="268"/>
      <c r="F192" s="291" t="s">
        <v>568</v>
      </c>
      <c r="G192" s="268"/>
      <c r="H192" s="268" t="s">
        <v>663</v>
      </c>
      <c r="I192" s="268" t="s">
        <v>603</v>
      </c>
      <c r="J192" s="268"/>
      <c r="K192" s="316"/>
    </row>
    <row r="193" s="1" customFormat="1" ht="15" customHeight="1">
      <c r="B193" s="293"/>
      <c r="C193" s="329" t="s">
        <v>664</v>
      </c>
      <c r="D193" s="268"/>
      <c r="E193" s="268"/>
      <c r="F193" s="291" t="s">
        <v>568</v>
      </c>
      <c r="G193" s="268"/>
      <c r="H193" s="268" t="s">
        <v>665</v>
      </c>
      <c r="I193" s="268" t="s">
        <v>603</v>
      </c>
      <c r="J193" s="268"/>
      <c r="K193" s="316"/>
    </row>
    <row r="194" s="1" customFormat="1" ht="15" customHeight="1">
      <c r="B194" s="293"/>
      <c r="C194" s="329" t="s">
        <v>666</v>
      </c>
      <c r="D194" s="268"/>
      <c r="E194" s="268"/>
      <c r="F194" s="291" t="s">
        <v>574</v>
      </c>
      <c r="G194" s="268"/>
      <c r="H194" s="268" t="s">
        <v>667</v>
      </c>
      <c r="I194" s="268" t="s">
        <v>603</v>
      </c>
      <c r="J194" s="268"/>
      <c r="K194" s="316"/>
    </row>
    <row r="195" s="1" customFormat="1" ht="15" customHeight="1">
      <c r="B195" s="322"/>
      <c r="C195" s="337"/>
      <c r="D195" s="302"/>
      <c r="E195" s="302"/>
      <c r="F195" s="302"/>
      <c r="G195" s="302"/>
      <c r="H195" s="302"/>
      <c r="I195" s="302"/>
      <c r="J195" s="302"/>
      <c r="K195" s="323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304"/>
      <c r="C197" s="314"/>
      <c r="D197" s="314"/>
      <c r="E197" s="314"/>
      <c r="F197" s="324"/>
      <c r="G197" s="314"/>
      <c r="H197" s="314"/>
      <c r="I197" s="314"/>
      <c r="J197" s="314"/>
      <c r="K197" s="304"/>
    </row>
    <row r="198" s="1" customFormat="1" ht="18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="1" customFormat="1" ht="13.5">
      <c r="B199" s="255"/>
      <c r="C199" s="256"/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1">
      <c r="B200" s="258"/>
      <c r="C200" s="259" t="s">
        <v>668</v>
      </c>
      <c r="D200" s="259"/>
      <c r="E200" s="259"/>
      <c r="F200" s="259"/>
      <c r="G200" s="259"/>
      <c r="H200" s="259"/>
      <c r="I200" s="259"/>
      <c r="J200" s="259"/>
      <c r="K200" s="260"/>
    </row>
    <row r="201" s="1" customFormat="1" ht="25.5" customHeight="1">
      <c r="B201" s="258"/>
      <c r="C201" s="338" t="s">
        <v>669</v>
      </c>
      <c r="D201" s="338"/>
      <c r="E201" s="338"/>
      <c r="F201" s="338" t="s">
        <v>670</v>
      </c>
      <c r="G201" s="339"/>
      <c r="H201" s="338" t="s">
        <v>671</v>
      </c>
      <c r="I201" s="338"/>
      <c r="J201" s="338"/>
      <c r="K201" s="260"/>
    </row>
    <row r="202" s="1" customFormat="1" ht="5.25" customHeight="1">
      <c r="B202" s="293"/>
      <c r="C202" s="288"/>
      <c r="D202" s="288"/>
      <c r="E202" s="288"/>
      <c r="F202" s="288"/>
      <c r="G202" s="314"/>
      <c r="H202" s="288"/>
      <c r="I202" s="288"/>
      <c r="J202" s="288"/>
      <c r="K202" s="316"/>
    </row>
    <row r="203" s="1" customFormat="1" ht="15" customHeight="1">
      <c r="B203" s="293"/>
      <c r="C203" s="268" t="s">
        <v>661</v>
      </c>
      <c r="D203" s="268"/>
      <c r="E203" s="268"/>
      <c r="F203" s="291" t="s">
        <v>41</v>
      </c>
      <c r="G203" s="268"/>
      <c r="H203" s="268" t="s">
        <v>672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42</v>
      </c>
      <c r="G204" s="268"/>
      <c r="H204" s="268" t="s">
        <v>673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45</v>
      </c>
      <c r="G205" s="268"/>
      <c r="H205" s="268" t="s">
        <v>674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43</v>
      </c>
      <c r="G206" s="268"/>
      <c r="H206" s="268" t="s">
        <v>675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 t="s">
        <v>44</v>
      </c>
      <c r="G207" s="268"/>
      <c r="H207" s="268" t="s">
        <v>676</v>
      </c>
      <c r="I207" s="268"/>
      <c r="J207" s="268"/>
      <c r="K207" s="316"/>
    </row>
    <row r="208" s="1" customFormat="1" ht="15" customHeight="1">
      <c r="B208" s="293"/>
      <c r="C208" s="268"/>
      <c r="D208" s="268"/>
      <c r="E208" s="268"/>
      <c r="F208" s="291"/>
      <c r="G208" s="268"/>
      <c r="H208" s="268"/>
      <c r="I208" s="268"/>
      <c r="J208" s="268"/>
      <c r="K208" s="316"/>
    </row>
    <row r="209" s="1" customFormat="1" ht="15" customHeight="1">
      <c r="B209" s="293"/>
      <c r="C209" s="268" t="s">
        <v>615</v>
      </c>
      <c r="D209" s="268"/>
      <c r="E209" s="268"/>
      <c r="F209" s="291" t="s">
        <v>74</v>
      </c>
      <c r="G209" s="268"/>
      <c r="H209" s="268" t="s">
        <v>677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510</v>
      </c>
      <c r="G210" s="268"/>
      <c r="H210" s="268" t="s">
        <v>511</v>
      </c>
      <c r="I210" s="268"/>
      <c r="J210" s="268"/>
      <c r="K210" s="316"/>
    </row>
    <row r="211" s="1" customFormat="1" ht="15" customHeight="1">
      <c r="B211" s="293"/>
      <c r="C211" s="268"/>
      <c r="D211" s="268"/>
      <c r="E211" s="268"/>
      <c r="F211" s="291" t="s">
        <v>508</v>
      </c>
      <c r="G211" s="268"/>
      <c r="H211" s="268" t="s">
        <v>678</v>
      </c>
      <c r="I211" s="268"/>
      <c r="J211" s="268"/>
      <c r="K211" s="316"/>
    </row>
    <row r="212" s="1" customFormat="1" ht="15" customHeight="1">
      <c r="B212" s="340"/>
      <c r="C212" s="268"/>
      <c r="D212" s="268"/>
      <c r="E212" s="268"/>
      <c r="F212" s="291" t="s">
        <v>512</v>
      </c>
      <c r="G212" s="329"/>
      <c r="H212" s="320" t="s">
        <v>513</v>
      </c>
      <c r="I212" s="320"/>
      <c r="J212" s="320"/>
      <c r="K212" s="341"/>
    </row>
    <row r="213" s="1" customFormat="1" ht="15" customHeight="1">
      <c r="B213" s="340"/>
      <c r="C213" s="268"/>
      <c r="D213" s="268"/>
      <c r="E213" s="268"/>
      <c r="F213" s="291" t="s">
        <v>514</v>
      </c>
      <c r="G213" s="329"/>
      <c r="H213" s="320" t="s">
        <v>679</v>
      </c>
      <c r="I213" s="320"/>
      <c r="J213" s="320"/>
      <c r="K213" s="341"/>
    </row>
    <row r="214" s="1" customFormat="1" ht="15" customHeight="1">
      <c r="B214" s="340"/>
      <c r="C214" s="268"/>
      <c r="D214" s="268"/>
      <c r="E214" s="268"/>
      <c r="F214" s="291"/>
      <c r="G214" s="329"/>
      <c r="H214" s="320"/>
      <c r="I214" s="320"/>
      <c r="J214" s="320"/>
      <c r="K214" s="341"/>
    </row>
    <row r="215" s="1" customFormat="1" ht="15" customHeight="1">
      <c r="B215" s="340"/>
      <c r="C215" s="268" t="s">
        <v>639</v>
      </c>
      <c r="D215" s="268"/>
      <c r="E215" s="268"/>
      <c r="F215" s="291">
        <v>1</v>
      </c>
      <c r="G215" s="329"/>
      <c r="H215" s="320" t="s">
        <v>680</v>
      </c>
      <c r="I215" s="320"/>
      <c r="J215" s="320"/>
      <c r="K215" s="341"/>
    </row>
    <row r="216" s="1" customFormat="1" ht="15" customHeight="1">
      <c r="B216" s="340"/>
      <c r="C216" s="268"/>
      <c r="D216" s="268"/>
      <c r="E216" s="268"/>
      <c r="F216" s="291">
        <v>2</v>
      </c>
      <c r="G216" s="329"/>
      <c r="H216" s="320" t="s">
        <v>681</v>
      </c>
      <c r="I216" s="320"/>
      <c r="J216" s="320"/>
      <c r="K216" s="341"/>
    </row>
    <row r="217" s="1" customFormat="1" ht="15" customHeight="1">
      <c r="B217" s="340"/>
      <c r="C217" s="268"/>
      <c r="D217" s="268"/>
      <c r="E217" s="268"/>
      <c r="F217" s="291">
        <v>3</v>
      </c>
      <c r="G217" s="329"/>
      <c r="H217" s="320" t="s">
        <v>682</v>
      </c>
      <c r="I217" s="320"/>
      <c r="J217" s="320"/>
      <c r="K217" s="341"/>
    </row>
    <row r="218" s="1" customFormat="1" ht="15" customHeight="1">
      <c r="B218" s="340"/>
      <c r="C218" s="268"/>
      <c r="D218" s="268"/>
      <c r="E218" s="268"/>
      <c r="F218" s="291">
        <v>4</v>
      </c>
      <c r="G218" s="329"/>
      <c r="H218" s="320" t="s">
        <v>683</v>
      </c>
      <c r="I218" s="320"/>
      <c r="J218" s="320"/>
      <c r="K218" s="341"/>
    </row>
    <row r="219" s="1" customFormat="1" ht="12.75" customHeight="1">
      <c r="B219" s="342"/>
      <c r="C219" s="343"/>
      <c r="D219" s="343"/>
      <c r="E219" s="343"/>
      <c r="F219" s="343"/>
      <c r="G219" s="343"/>
      <c r="H219" s="343"/>
      <c r="I219" s="343"/>
      <c r="J219" s="343"/>
      <c r="K219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2025-01-17T09:30:16Z</dcterms:created>
  <dcterms:modified xsi:type="dcterms:W3CDTF">2025-01-17T09:30:18Z</dcterms:modified>
</cp:coreProperties>
</file>