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-1 - ETAPA 1 - STAVEBNÍ..." sheetId="2" r:id="rId2"/>
    <sheet name="01-2 - ETAPA 1 - SILNOPRO..." sheetId="3" r:id="rId3"/>
    <sheet name="01-3 - ETAPA 1 - KLIMATIZACE" sheetId="4" r:id="rId4"/>
    <sheet name="02 - ETAPA 2 - OKRUH 1.S ..." sheetId="5" r:id="rId5"/>
    <sheet name="03 - ETAPA 3 - OKRUH 1.S ..." sheetId="6" r:id="rId6"/>
    <sheet name="04 - ETAPA 4 - OKRUH 1.PP..." sheetId="7" r:id="rId7"/>
    <sheet name="05 - ETAPA 5 - OKRUH 1.PP..." sheetId="8" r:id="rId8"/>
    <sheet name="06 - ETAPA 6 - OKRUH 1.PP..." sheetId="9" r:id="rId9"/>
    <sheet name="07 - ETAPA 7 - OKRUH 1.NP..." sheetId="10" r:id="rId10"/>
    <sheet name="08 - ETAPA 8 - OKRUH 1.NP..." sheetId="11" r:id="rId11"/>
    <sheet name="09 - ETAPA 9 - OKRUH 1.NP..." sheetId="12" r:id="rId12"/>
    <sheet name="10 - ETAPA 10 - OKRUH 2.N..." sheetId="13" r:id="rId13"/>
    <sheet name="11 - ETAPA 11 - OKRUH 3.N..." sheetId="14" r:id="rId14"/>
    <sheet name="12 - ETAPA 12 - OKRUH 4.N..." sheetId="15" r:id="rId15"/>
    <sheet name="13 - ETAPA 13 - OKRUH 5.N..." sheetId="16" r:id="rId16"/>
    <sheet name="14 - ETAPA 14 - OKRUH 6.N..." sheetId="17" r:id="rId17"/>
    <sheet name="15 - VRN" sheetId="18" r:id="rId18"/>
    <sheet name="Pokyny pro vyplnění" sheetId="19" r:id="rId19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'01-1 - ETAPA 1 - STAVEBNÍ...'!$C$89:$K$491</definedName>
    <definedName name="_xlnm.Print_Area" localSheetId="1">'01-1 - ETAPA 1 - STAVEBNÍ...'!$C$4:$J$39,'01-1 - ETAPA 1 - STAVEBNÍ...'!$C$45:$J$71,'01-1 - ETAPA 1 - STAVEBNÍ...'!$C$77:$K$491</definedName>
    <definedName name="_xlnm.Print_Titles" localSheetId="1">'01-1 - ETAPA 1 - STAVEBNÍ...'!$89:$89</definedName>
    <definedName name="_xlnm._FilterDatabase" localSheetId="2" hidden="1">'01-2 - ETAPA 1 - SILNOPRO...'!$C$81:$K$488</definedName>
    <definedName name="_xlnm.Print_Area" localSheetId="2">'01-2 - ETAPA 1 - SILNOPRO...'!$C$4:$J$39,'01-2 - ETAPA 1 - SILNOPRO...'!$C$45:$J$63,'01-2 - ETAPA 1 - SILNOPRO...'!$C$69:$K$488</definedName>
    <definedName name="_xlnm.Print_Titles" localSheetId="2">'01-2 - ETAPA 1 - SILNOPRO...'!$81:$81</definedName>
    <definedName name="_xlnm._FilterDatabase" localSheetId="3" hidden="1">'01-3 - ETAPA 1 - KLIMATIZACE'!$C$80:$K$287</definedName>
    <definedName name="_xlnm.Print_Area" localSheetId="3">'01-3 - ETAPA 1 - KLIMATIZACE'!$C$4:$J$39,'01-3 - ETAPA 1 - KLIMATIZACE'!$C$45:$J$62,'01-3 - ETAPA 1 - KLIMATIZACE'!$C$68:$K$287</definedName>
    <definedName name="_xlnm.Print_Titles" localSheetId="3">'01-3 - ETAPA 1 - KLIMATIZACE'!$80:$80</definedName>
    <definedName name="_xlnm._FilterDatabase" localSheetId="4" hidden="1">'02 - ETAPA 2 - OKRUH 1.S ...'!$C$90:$K$630</definedName>
    <definedName name="_xlnm.Print_Area" localSheetId="4">'02 - ETAPA 2 - OKRUH 1.S ...'!$C$4:$J$39,'02 - ETAPA 2 - OKRUH 1.S ...'!$C$45:$J$72,'02 - ETAPA 2 - OKRUH 1.S ...'!$C$78:$K$630</definedName>
    <definedName name="_xlnm.Print_Titles" localSheetId="4">'02 - ETAPA 2 - OKRUH 1.S ...'!$90:$90</definedName>
    <definedName name="_xlnm._FilterDatabase" localSheetId="5" hidden="1">'03 - ETAPA 3 - OKRUH 1.S ...'!$C$91:$K$535</definedName>
    <definedName name="_xlnm.Print_Area" localSheetId="5">'03 - ETAPA 3 - OKRUH 1.S ...'!$C$4:$J$39,'03 - ETAPA 3 - OKRUH 1.S ...'!$C$45:$J$73,'03 - ETAPA 3 - OKRUH 1.S ...'!$C$79:$K$535</definedName>
    <definedName name="_xlnm.Print_Titles" localSheetId="5">'03 - ETAPA 3 - OKRUH 1.S ...'!$91:$91</definedName>
    <definedName name="_xlnm._FilterDatabase" localSheetId="6" hidden="1">'04 - ETAPA 4 - OKRUH 1.PP...'!$C$91:$K$571</definedName>
    <definedName name="_xlnm.Print_Area" localSheetId="6">'04 - ETAPA 4 - OKRUH 1.PP...'!$C$4:$J$39,'04 - ETAPA 4 - OKRUH 1.PP...'!$C$45:$J$73,'04 - ETAPA 4 - OKRUH 1.PP...'!$C$79:$K$571</definedName>
    <definedName name="_xlnm.Print_Titles" localSheetId="6">'04 - ETAPA 4 - OKRUH 1.PP...'!$91:$91</definedName>
    <definedName name="_xlnm._FilterDatabase" localSheetId="7" hidden="1">'05 - ETAPA 5 - OKRUH 1.PP...'!$C$91:$K$549</definedName>
    <definedName name="_xlnm.Print_Area" localSheetId="7">'05 - ETAPA 5 - OKRUH 1.PP...'!$C$4:$J$39,'05 - ETAPA 5 - OKRUH 1.PP...'!$C$45:$J$73,'05 - ETAPA 5 - OKRUH 1.PP...'!$C$79:$K$549</definedName>
    <definedName name="_xlnm.Print_Titles" localSheetId="7">'05 - ETAPA 5 - OKRUH 1.PP...'!$91:$91</definedName>
    <definedName name="_xlnm._FilterDatabase" localSheetId="8" hidden="1">'06 - ETAPA 6 - OKRUH 1.PP...'!$C$91:$K$607</definedName>
    <definedName name="_xlnm.Print_Area" localSheetId="8">'06 - ETAPA 6 - OKRUH 1.PP...'!$C$4:$J$39,'06 - ETAPA 6 - OKRUH 1.PP...'!$C$45:$J$73,'06 - ETAPA 6 - OKRUH 1.PP...'!$C$79:$K$607</definedName>
    <definedName name="_xlnm.Print_Titles" localSheetId="8">'06 - ETAPA 6 - OKRUH 1.PP...'!$91:$91</definedName>
    <definedName name="_xlnm._FilterDatabase" localSheetId="9" hidden="1">'07 - ETAPA 7 - OKRUH 1.NP...'!$C$91:$K$575</definedName>
    <definedName name="_xlnm.Print_Area" localSheetId="9">'07 - ETAPA 7 - OKRUH 1.NP...'!$C$4:$J$39,'07 - ETAPA 7 - OKRUH 1.NP...'!$C$45:$J$73,'07 - ETAPA 7 - OKRUH 1.NP...'!$C$79:$K$575</definedName>
    <definedName name="_xlnm.Print_Titles" localSheetId="9">'07 - ETAPA 7 - OKRUH 1.NP...'!$91:$91</definedName>
    <definedName name="_xlnm._FilterDatabase" localSheetId="10" hidden="1">'08 - ETAPA 8 - OKRUH 1.NP...'!$C$91:$K$574</definedName>
    <definedName name="_xlnm.Print_Area" localSheetId="10">'08 - ETAPA 8 - OKRUH 1.NP...'!$C$4:$J$39,'08 - ETAPA 8 - OKRUH 1.NP...'!$C$45:$J$73,'08 - ETAPA 8 - OKRUH 1.NP...'!$C$79:$K$574</definedName>
    <definedName name="_xlnm.Print_Titles" localSheetId="10">'08 - ETAPA 8 - OKRUH 1.NP...'!$91:$91</definedName>
    <definedName name="_xlnm._FilterDatabase" localSheetId="11" hidden="1">'09 - ETAPA 9 - OKRUH 1.NP...'!$C$90:$K$534</definedName>
    <definedName name="_xlnm.Print_Area" localSheetId="11">'09 - ETAPA 9 - OKRUH 1.NP...'!$C$4:$J$39,'09 - ETAPA 9 - OKRUH 1.NP...'!$C$45:$J$72,'09 - ETAPA 9 - OKRUH 1.NP...'!$C$78:$K$534</definedName>
    <definedName name="_xlnm.Print_Titles" localSheetId="11">'09 - ETAPA 9 - OKRUH 1.NP...'!$90:$90</definedName>
    <definedName name="_xlnm._FilterDatabase" localSheetId="12" hidden="1">'10 - ETAPA 10 - OKRUH 2.N...'!$C$90:$K$507</definedName>
    <definedName name="_xlnm.Print_Area" localSheetId="12">'10 - ETAPA 10 - OKRUH 2.N...'!$C$4:$J$39,'10 - ETAPA 10 - OKRUH 2.N...'!$C$45:$J$72,'10 - ETAPA 10 - OKRUH 2.N...'!$C$78:$K$507</definedName>
    <definedName name="_xlnm.Print_Titles" localSheetId="12">'10 - ETAPA 10 - OKRUH 2.N...'!$90:$90</definedName>
    <definedName name="_xlnm._FilterDatabase" localSheetId="13" hidden="1">'11 - ETAPA 11 - OKRUH 3.N...'!$C$90:$K$511</definedName>
    <definedName name="_xlnm.Print_Area" localSheetId="13">'11 - ETAPA 11 - OKRUH 3.N...'!$C$4:$J$39,'11 - ETAPA 11 - OKRUH 3.N...'!$C$45:$J$72,'11 - ETAPA 11 - OKRUH 3.N...'!$C$78:$K$511</definedName>
    <definedName name="_xlnm.Print_Titles" localSheetId="13">'11 - ETAPA 11 - OKRUH 3.N...'!$90:$90</definedName>
    <definedName name="_xlnm._FilterDatabase" localSheetId="14" hidden="1">'12 - ETAPA 12 - OKRUH 4.N...'!$C$90:$K$529</definedName>
    <definedName name="_xlnm.Print_Area" localSheetId="14">'12 - ETAPA 12 - OKRUH 4.N...'!$C$4:$J$39,'12 - ETAPA 12 - OKRUH 4.N...'!$C$45:$J$72,'12 - ETAPA 12 - OKRUH 4.N...'!$C$78:$K$529</definedName>
    <definedName name="_xlnm.Print_Titles" localSheetId="14">'12 - ETAPA 12 - OKRUH 4.N...'!$90:$90</definedName>
    <definedName name="_xlnm._FilterDatabase" localSheetId="15" hidden="1">'13 - ETAPA 13 - OKRUH 5.N...'!$C$90:$K$515</definedName>
    <definedName name="_xlnm.Print_Area" localSheetId="15">'13 - ETAPA 13 - OKRUH 5.N...'!$C$4:$J$39,'13 - ETAPA 13 - OKRUH 5.N...'!$C$45:$J$72,'13 - ETAPA 13 - OKRUH 5.N...'!$C$78:$K$515</definedName>
    <definedName name="_xlnm.Print_Titles" localSheetId="15">'13 - ETAPA 13 - OKRUH 5.N...'!$90:$90</definedName>
    <definedName name="_xlnm._FilterDatabase" localSheetId="16" hidden="1">'14 - ETAPA 14 - OKRUH 6.N...'!$C$90:$K$505</definedName>
    <definedName name="_xlnm.Print_Area" localSheetId="16">'14 - ETAPA 14 - OKRUH 6.N...'!$C$4:$J$39,'14 - ETAPA 14 - OKRUH 6.N...'!$C$45:$J$72,'14 - ETAPA 14 - OKRUH 6.N...'!$C$78:$K$505</definedName>
    <definedName name="_xlnm.Print_Titles" localSheetId="16">'14 - ETAPA 14 - OKRUH 6.N...'!$90:$90</definedName>
    <definedName name="_xlnm._FilterDatabase" localSheetId="17" hidden="1">'15 - VRN'!$C$86:$K$146</definedName>
    <definedName name="_xlnm.Print_Area" localSheetId="17">'15 - VRN'!$C$4:$J$39,'15 - VRN'!$C$45:$J$68,'15 - VRN'!$C$74:$K$146</definedName>
    <definedName name="_xlnm.Print_Titles" localSheetId="17">'15 - VRN'!$86:$86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J37"/>
  <c r="J36"/>
  <c i="1" r="AY71"/>
  <c i="18" r="J35"/>
  <c i="1" r="AX71"/>
  <c i="18"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7" r="J37"/>
  <c r="J36"/>
  <c i="1" r="AY70"/>
  <c i="17" r="J35"/>
  <c i="1" r="AX70"/>
  <c i="17" r="BI501"/>
  <c r="BH501"/>
  <c r="BG501"/>
  <c r="BF501"/>
  <c r="T501"/>
  <c r="R501"/>
  <c r="P501"/>
  <c r="BI496"/>
  <c r="BH496"/>
  <c r="BG496"/>
  <c r="BF496"/>
  <c r="T496"/>
  <c r="R496"/>
  <c r="P496"/>
  <c r="BI494"/>
  <c r="BH494"/>
  <c r="BG494"/>
  <c r="BF494"/>
  <c r="T494"/>
  <c r="R494"/>
  <c r="P494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61"/>
  <c r="BH461"/>
  <c r="BG461"/>
  <c r="BF461"/>
  <c r="T461"/>
  <c r="R461"/>
  <c r="P461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4"/>
  <c r="BH404"/>
  <c r="BG404"/>
  <c r="BF404"/>
  <c r="T404"/>
  <c r="R404"/>
  <c r="P404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71"/>
  <c r="BH271"/>
  <c r="BG271"/>
  <c r="BF271"/>
  <c r="T271"/>
  <c r="R271"/>
  <c r="P27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16" r="J37"/>
  <c r="J36"/>
  <c i="1" r="AY69"/>
  <c i="16" r="J35"/>
  <c i="1" r="AX69"/>
  <c i="16" r="BI511"/>
  <c r="BH511"/>
  <c r="BG511"/>
  <c r="BF511"/>
  <c r="T511"/>
  <c r="R511"/>
  <c r="P511"/>
  <c r="BI506"/>
  <c r="BH506"/>
  <c r="BG506"/>
  <c r="BF506"/>
  <c r="T506"/>
  <c r="R506"/>
  <c r="P506"/>
  <c r="BI504"/>
  <c r="BH504"/>
  <c r="BG504"/>
  <c r="BF504"/>
  <c r="T504"/>
  <c r="R504"/>
  <c r="P504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69"/>
  <c r="BH469"/>
  <c r="BG469"/>
  <c r="BF469"/>
  <c r="T469"/>
  <c r="R469"/>
  <c r="P469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6"/>
  <c r="BH426"/>
  <c r="BG426"/>
  <c r="BF426"/>
  <c r="T426"/>
  <c r="R426"/>
  <c r="P426"/>
  <c r="BI422"/>
  <c r="BH422"/>
  <c r="BG422"/>
  <c r="BF422"/>
  <c r="T422"/>
  <c r="R422"/>
  <c r="P422"/>
  <c r="BI421"/>
  <c r="BH421"/>
  <c r="BG421"/>
  <c r="BF421"/>
  <c r="T421"/>
  <c r="R421"/>
  <c r="P421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07"/>
  <c r="BH407"/>
  <c r="BG407"/>
  <c r="BF407"/>
  <c r="T407"/>
  <c r="R407"/>
  <c r="P407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3"/>
  <c r="BH393"/>
  <c r="BG393"/>
  <c r="BF393"/>
  <c r="T393"/>
  <c r="R393"/>
  <c r="P393"/>
  <c r="BI392"/>
  <c r="BH392"/>
  <c r="BG392"/>
  <c r="BF392"/>
  <c r="T392"/>
  <c r="R392"/>
  <c r="P392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0"/>
  <c r="BH370"/>
  <c r="BG370"/>
  <c r="BF370"/>
  <c r="T370"/>
  <c r="R370"/>
  <c r="P370"/>
  <c r="BI365"/>
  <c r="BH365"/>
  <c r="BG365"/>
  <c r="BF365"/>
  <c r="T365"/>
  <c r="R365"/>
  <c r="P365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77"/>
  <c r="BH277"/>
  <c r="BG277"/>
  <c r="BF277"/>
  <c r="T277"/>
  <c r="R277"/>
  <c r="P277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15" r="J37"/>
  <c r="J36"/>
  <c i="1" r="AY68"/>
  <c i="15" r="J35"/>
  <c i="1" r="AX68"/>
  <c i="15" r="BI525"/>
  <c r="BH525"/>
  <c r="BG525"/>
  <c r="BF525"/>
  <c r="T525"/>
  <c r="R525"/>
  <c r="P525"/>
  <c r="BI520"/>
  <c r="BH520"/>
  <c r="BG520"/>
  <c r="BF520"/>
  <c r="T520"/>
  <c r="R520"/>
  <c r="P520"/>
  <c r="BI518"/>
  <c r="BH518"/>
  <c r="BG518"/>
  <c r="BF518"/>
  <c r="T518"/>
  <c r="R518"/>
  <c r="P518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479"/>
  <c r="BH479"/>
  <c r="BG479"/>
  <c r="BF479"/>
  <c r="T479"/>
  <c r="R479"/>
  <c r="P479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16"/>
  <c r="BH416"/>
  <c r="BG416"/>
  <c r="BF416"/>
  <c r="T416"/>
  <c r="R416"/>
  <c r="P416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401"/>
  <c r="BH401"/>
  <c r="BG401"/>
  <c r="BF401"/>
  <c r="T401"/>
  <c r="R401"/>
  <c r="P401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4"/>
  <c r="BH294"/>
  <c r="BG294"/>
  <c r="BF294"/>
  <c r="T294"/>
  <c r="R294"/>
  <c r="P294"/>
  <c r="BI277"/>
  <c r="BH277"/>
  <c r="BG277"/>
  <c r="BF277"/>
  <c r="T277"/>
  <c r="R277"/>
  <c r="P277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14" r="J37"/>
  <c r="J36"/>
  <c i="1" r="AY67"/>
  <c i="14" r="J35"/>
  <c i="1" r="AX67"/>
  <c i="14" r="BI507"/>
  <c r="BH507"/>
  <c r="BG507"/>
  <c r="BF507"/>
  <c r="T507"/>
  <c r="R507"/>
  <c r="P507"/>
  <c r="BI502"/>
  <c r="BH502"/>
  <c r="BG502"/>
  <c r="BF502"/>
  <c r="T502"/>
  <c r="R502"/>
  <c r="P502"/>
  <c r="BI500"/>
  <c r="BH500"/>
  <c r="BG500"/>
  <c r="BF500"/>
  <c r="T500"/>
  <c r="R500"/>
  <c r="P500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66"/>
  <c r="BH466"/>
  <c r="BG466"/>
  <c r="BF466"/>
  <c r="T466"/>
  <c r="R466"/>
  <c r="P466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9"/>
  <c r="BH419"/>
  <c r="BG419"/>
  <c r="BF419"/>
  <c r="T419"/>
  <c r="R419"/>
  <c r="P419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05"/>
  <c r="BH405"/>
  <c r="BG405"/>
  <c r="BF405"/>
  <c r="T405"/>
  <c r="R405"/>
  <c r="P405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77"/>
  <c r="BH277"/>
  <c r="BG277"/>
  <c r="BF277"/>
  <c r="T277"/>
  <c r="R277"/>
  <c r="P277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13" r="J37"/>
  <c r="J36"/>
  <c i="1" r="AY66"/>
  <c i="13" r="J35"/>
  <c i="1" r="AX66"/>
  <c i="13" r="BI503"/>
  <c r="BH503"/>
  <c r="BG503"/>
  <c r="BF503"/>
  <c r="T503"/>
  <c r="R503"/>
  <c r="P503"/>
  <c r="BI498"/>
  <c r="BH498"/>
  <c r="BG498"/>
  <c r="BF498"/>
  <c r="T498"/>
  <c r="R498"/>
  <c r="P498"/>
  <c r="BI496"/>
  <c r="BH496"/>
  <c r="BG496"/>
  <c r="BF496"/>
  <c r="T496"/>
  <c r="R496"/>
  <c r="P496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58"/>
  <c r="BH458"/>
  <c r="BG458"/>
  <c r="BF458"/>
  <c r="T458"/>
  <c r="R458"/>
  <c r="P458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2"/>
  <c r="BH412"/>
  <c r="BG412"/>
  <c r="BF412"/>
  <c r="T412"/>
  <c r="R412"/>
  <c r="P412"/>
  <c r="BI408"/>
  <c r="BH408"/>
  <c r="BG408"/>
  <c r="BF408"/>
  <c r="T408"/>
  <c r="R408"/>
  <c r="P408"/>
  <c r="BI407"/>
  <c r="BH407"/>
  <c r="BG407"/>
  <c r="BF407"/>
  <c r="T407"/>
  <c r="R407"/>
  <c r="P407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3"/>
  <c r="BH393"/>
  <c r="BG393"/>
  <c r="BF393"/>
  <c r="T393"/>
  <c r="R393"/>
  <c r="P393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8"/>
  <c r="BH378"/>
  <c r="BG378"/>
  <c r="BF378"/>
  <c r="T378"/>
  <c r="R378"/>
  <c r="P378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1"/>
  <c r="BH271"/>
  <c r="BG271"/>
  <c r="BF271"/>
  <c r="T271"/>
  <c r="R271"/>
  <c r="P27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12" r="J37"/>
  <c r="J36"/>
  <c i="1" r="AY65"/>
  <c i="12" r="J35"/>
  <c i="1" r="AX65"/>
  <c i="12" r="BI530"/>
  <c r="BH530"/>
  <c r="BG530"/>
  <c r="BF530"/>
  <c r="T530"/>
  <c r="R530"/>
  <c r="P530"/>
  <c r="BI525"/>
  <c r="BH525"/>
  <c r="BG525"/>
  <c r="BF525"/>
  <c r="T525"/>
  <c r="R525"/>
  <c r="P525"/>
  <c r="BI523"/>
  <c r="BH523"/>
  <c r="BG523"/>
  <c r="BF523"/>
  <c r="T523"/>
  <c r="R523"/>
  <c r="P523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477"/>
  <c r="BH477"/>
  <c r="BG477"/>
  <c r="BF477"/>
  <c r="T477"/>
  <c r="R477"/>
  <c r="P47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4"/>
  <c r="BH404"/>
  <c r="BG404"/>
  <c r="BF404"/>
  <c r="T404"/>
  <c r="R404"/>
  <c r="P404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1" r="J37"/>
  <c r="J36"/>
  <c i="1" r="AY64"/>
  <c i="11" r="J35"/>
  <c i="1" r="AX64"/>
  <c i="11" r="BI568"/>
  <c r="BH568"/>
  <c r="BG568"/>
  <c r="BF568"/>
  <c r="T568"/>
  <c r="R568"/>
  <c r="P568"/>
  <c r="BI561"/>
  <c r="BH561"/>
  <c r="BG561"/>
  <c r="BF561"/>
  <c r="T561"/>
  <c r="R561"/>
  <c r="P561"/>
  <c r="BI559"/>
  <c r="BH559"/>
  <c r="BG559"/>
  <c r="BF559"/>
  <c r="T559"/>
  <c r="R559"/>
  <c r="P559"/>
  <c r="BI552"/>
  <c r="BH552"/>
  <c r="BG552"/>
  <c r="BF552"/>
  <c r="T552"/>
  <c r="R552"/>
  <c r="P552"/>
  <c r="BI550"/>
  <c r="BH550"/>
  <c r="BG550"/>
  <c r="BF550"/>
  <c r="T550"/>
  <c r="R550"/>
  <c r="P550"/>
  <c r="BI546"/>
  <c r="BH546"/>
  <c r="BG546"/>
  <c r="BF546"/>
  <c r="T546"/>
  <c r="R546"/>
  <c r="P546"/>
  <c r="BI542"/>
  <c r="BH542"/>
  <c r="BG542"/>
  <c r="BF542"/>
  <c r="T542"/>
  <c r="R542"/>
  <c r="P542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487"/>
  <c r="BH487"/>
  <c r="BG487"/>
  <c r="BF487"/>
  <c r="T487"/>
  <c r="R487"/>
  <c r="P487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09"/>
  <c r="BH409"/>
  <c r="BG409"/>
  <c r="BF409"/>
  <c r="T409"/>
  <c r="R409"/>
  <c r="P409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10" r="J37"/>
  <c r="J36"/>
  <c i="1" r="AY63"/>
  <c i="10" r="J35"/>
  <c i="1" r="AX63"/>
  <c i="10" r="BI571"/>
  <c r="BH571"/>
  <c r="BG571"/>
  <c r="BF571"/>
  <c r="T571"/>
  <c r="R571"/>
  <c r="P571"/>
  <c r="BI566"/>
  <c r="BH566"/>
  <c r="BG566"/>
  <c r="BF566"/>
  <c r="T566"/>
  <c r="R566"/>
  <c r="P566"/>
  <c r="BI564"/>
  <c r="BH564"/>
  <c r="BG564"/>
  <c r="BF564"/>
  <c r="T564"/>
  <c r="R564"/>
  <c r="P564"/>
  <c r="BI557"/>
  <c r="BH557"/>
  <c r="BG557"/>
  <c r="BF557"/>
  <c r="T557"/>
  <c r="R557"/>
  <c r="P557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494"/>
  <c r="BH494"/>
  <c r="BG494"/>
  <c r="BF494"/>
  <c r="T494"/>
  <c r="R494"/>
  <c r="P494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3"/>
  <c r="BH443"/>
  <c r="BG443"/>
  <c r="BF443"/>
  <c r="T443"/>
  <c r="R443"/>
  <c r="P443"/>
  <c r="BI442"/>
  <c r="BH442"/>
  <c r="BG442"/>
  <c r="BF442"/>
  <c r="T442"/>
  <c r="R442"/>
  <c r="P442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28"/>
  <c r="BH428"/>
  <c r="BG428"/>
  <c r="BF428"/>
  <c r="T428"/>
  <c r="R428"/>
  <c r="P428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293"/>
  <c r="BH293"/>
  <c r="BG293"/>
  <c r="BF293"/>
  <c r="T293"/>
  <c r="R293"/>
  <c r="P293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48"/>
  <c i="9" r="J37"/>
  <c r="J36"/>
  <c i="1" r="AY62"/>
  <c i="9" r="J35"/>
  <c i="1" r="AX62"/>
  <c i="9" r="BI603"/>
  <c r="BH603"/>
  <c r="BG603"/>
  <c r="BF603"/>
  <c r="T603"/>
  <c r="R603"/>
  <c r="P603"/>
  <c r="BI598"/>
  <c r="BH598"/>
  <c r="BG598"/>
  <c r="BF598"/>
  <c r="T598"/>
  <c r="R598"/>
  <c r="P598"/>
  <c r="BI596"/>
  <c r="BH596"/>
  <c r="BG596"/>
  <c r="BF596"/>
  <c r="T596"/>
  <c r="R596"/>
  <c r="P596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2"/>
  <c r="BH562"/>
  <c r="BG562"/>
  <c r="BF562"/>
  <c r="T562"/>
  <c r="R562"/>
  <c r="P562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16"/>
  <c r="BH516"/>
  <c r="BG516"/>
  <c r="BF516"/>
  <c r="T516"/>
  <c r="R516"/>
  <c r="P516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2"/>
  <c r="BH452"/>
  <c r="BG452"/>
  <c r="BF452"/>
  <c r="T452"/>
  <c r="R452"/>
  <c r="P452"/>
  <c r="BI451"/>
  <c r="BH451"/>
  <c r="BG451"/>
  <c r="BF451"/>
  <c r="T451"/>
  <c r="R451"/>
  <c r="P451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37"/>
  <c r="BH437"/>
  <c r="BG437"/>
  <c r="BF437"/>
  <c r="T437"/>
  <c r="R437"/>
  <c r="P437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3"/>
  <c r="BH423"/>
  <c r="BG423"/>
  <c r="BF423"/>
  <c r="T423"/>
  <c r="R423"/>
  <c r="P423"/>
  <c r="BI422"/>
  <c r="BH422"/>
  <c r="BG422"/>
  <c r="BF422"/>
  <c r="T422"/>
  <c r="R422"/>
  <c r="P422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0"/>
  <c r="BH410"/>
  <c r="BG410"/>
  <c r="BF410"/>
  <c r="T410"/>
  <c r="R410"/>
  <c r="P410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4"/>
  <c r="BH324"/>
  <c r="BG324"/>
  <c r="BF324"/>
  <c r="T324"/>
  <c r="R324"/>
  <c r="P324"/>
  <c r="BI316"/>
  <c r="BH316"/>
  <c r="BG316"/>
  <c r="BF316"/>
  <c r="T316"/>
  <c r="R316"/>
  <c r="P316"/>
  <c r="BI289"/>
  <c r="BH289"/>
  <c r="BG289"/>
  <c r="BF289"/>
  <c r="T289"/>
  <c r="R289"/>
  <c r="P289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8" r="J37"/>
  <c r="J36"/>
  <c i="1" r="AY61"/>
  <c i="8" r="J35"/>
  <c i="1" r="AX61"/>
  <c i="8" r="BI545"/>
  <c r="BH545"/>
  <c r="BG545"/>
  <c r="BF545"/>
  <c r="T545"/>
  <c r="R545"/>
  <c r="P545"/>
  <c r="BI540"/>
  <c r="BH540"/>
  <c r="BG540"/>
  <c r="BF540"/>
  <c r="T540"/>
  <c r="R540"/>
  <c r="P540"/>
  <c r="BI538"/>
  <c r="BH538"/>
  <c r="BG538"/>
  <c r="BF538"/>
  <c r="T538"/>
  <c r="R538"/>
  <c r="P538"/>
  <c r="BI531"/>
  <c r="BH531"/>
  <c r="BG531"/>
  <c r="BF531"/>
  <c r="T531"/>
  <c r="R531"/>
  <c r="P531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65"/>
  <c r="BH465"/>
  <c r="BG465"/>
  <c r="BF465"/>
  <c r="T465"/>
  <c r="R465"/>
  <c r="P465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2"/>
  <c r="BH392"/>
  <c r="BG392"/>
  <c r="BF392"/>
  <c r="T392"/>
  <c r="R392"/>
  <c r="P392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6"/>
  <c r="BH366"/>
  <c r="BG366"/>
  <c r="BF366"/>
  <c r="T366"/>
  <c r="R366"/>
  <c r="P366"/>
  <c r="BI362"/>
  <c r="BH362"/>
  <c r="BG362"/>
  <c r="BF362"/>
  <c r="T362"/>
  <c r="R362"/>
  <c r="P362"/>
  <c r="BI357"/>
  <c r="BH357"/>
  <c r="BG357"/>
  <c r="BF357"/>
  <c r="T357"/>
  <c r="R357"/>
  <c r="P357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3"/>
  <c r="BH283"/>
  <c r="BG283"/>
  <c r="BF283"/>
  <c r="T283"/>
  <c r="R283"/>
  <c r="P283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0"/>
  <c r="BH200"/>
  <c r="BG200"/>
  <c r="BF200"/>
  <c r="T200"/>
  <c r="R200"/>
  <c r="P200"/>
  <c r="BI189"/>
  <c r="BH189"/>
  <c r="BG189"/>
  <c r="BF189"/>
  <c r="T189"/>
  <c r="R189"/>
  <c r="P189"/>
  <c r="BI187"/>
  <c r="BH187"/>
  <c r="BG187"/>
  <c r="BF187"/>
  <c r="T187"/>
  <c r="R187"/>
  <c r="P187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7" r="J37"/>
  <c r="J36"/>
  <c i="1" r="AY60"/>
  <c i="7" r="J35"/>
  <c i="1" r="AX60"/>
  <c i="7" r="BI565"/>
  <c r="BH565"/>
  <c r="BG565"/>
  <c r="BF565"/>
  <c r="T565"/>
  <c r="R565"/>
  <c r="P565"/>
  <c r="BI558"/>
  <c r="BH558"/>
  <c r="BG558"/>
  <c r="BF558"/>
  <c r="T558"/>
  <c r="R558"/>
  <c r="P558"/>
  <c r="BI556"/>
  <c r="BH556"/>
  <c r="BG556"/>
  <c r="BF556"/>
  <c r="T556"/>
  <c r="R556"/>
  <c r="P556"/>
  <c r="BI549"/>
  <c r="BH549"/>
  <c r="BG549"/>
  <c r="BF549"/>
  <c r="T549"/>
  <c r="R549"/>
  <c r="P549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478"/>
  <c r="BH478"/>
  <c r="BG478"/>
  <c r="BF478"/>
  <c r="T478"/>
  <c r="R478"/>
  <c r="P478"/>
  <c r="BI454"/>
  <c r="BH454"/>
  <c r="BG454"/>
  <c r="BF454"/>
  <c r="T454"/>
  <c r="R454"/>
  <c r="P454"/>
  <c r="BI449"/>
  <c r="BH449"/>
  <c r="BG449"/>
  <c r="BF449"/>
  <c r="T449"/>
  <c r="R449"/>
  <c r="P449"/>
  <c r="BI444"/>
  <c r="BH444"/>
  <c r="BG444"/>
  <c r="BF444"/>
  <c r="T444"/>
  <c r="R444"/>
  <c r="P444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4"/>
  <c r="BH414"/>
  <c r="BG414"/>
  <c r="BF414"/>
  <c r="T414"/>
  <c r="R414"/>
  <c r="P414"/>
  <c r="BI410"/>
  <c r="BH410"/>
  <c r="BG410"/>
  <c r="BF410"/>
  <c r="T410"/>
  <c r="R410"/>
  <c r="P410"/>
  <c r="BI409"/>
  <c r="BH409"/>
  <c r="BG409"/>
  <c r="BF409"/>
  <c r="T409"/>
  <c r="R409"/>
  <c r="P409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395"/>
  <c r="BH395"/>
  <c r="BG395"/>
  <c r="BF395"/>
  <c r="T395"/>
  <c r="R395"/>
  <c r="P395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4"/>
  <c r="BH274"/>
  <c r="BG274"/>
  <c r="BF274"/>
  <c r="T274"/>
  <c r="R274"/>
  <c r="P274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89"/>
  <c r="BH189"/>
  <c r="BG189"/>
  <c r="BF189"/>
  <c r="T189"/>
  <c r="R189"/>
  <c r="P189"/>
  <c r="BI187"/>
  <c r="BH187"/>
  <c r="BG187"/>
  <c r="BF187"/>
  <c r="T187"/>
  <c r="R187"/>
  <c r="P187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89"/>
  <c r="J17"/>
  <c r="J12"/>
  <c r="J52"/>
  <c r="E7"/>
  <c r="E48"/>
  <c i="6" r="J37"/>
  <c r="J36"/>
  <c i="1" r="AY59"/>
  <c i="6" r="J35"/>
  <c i="1" r="AX59"/>
  <c i="6" r="BI523"/>
  <c r="BH523"/>
  <c r="BG523"/>
  <c r="BF523"/>
  <c r="T523"/>
  <c r="R523"/>
  <c r="P523"/>
  <c r="BI510"/>
  <c r="BH510"/>
  <c r="BG510"/>
  <c r="BF510"/>
  <c r="T510"/>
  <c r="R510"/>
  <c r="P510"/>
  <c r="BI508"/>
  <c r="BH508"/>
  <c r="BG508"/>
  <c r="BF508"/>
  <c r="T508"/>
  <c r="R508"/>
  <c r="P508"/>
  <c r="BI495"/>
  <c r="BH495"/>
  <c r="BG495"/>
  <c r="BF495"/>
  <c r="T495"/>
  <c r="R495"/>
  <c r="P495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23"/>
  <c r="BH423"/>
  <c r="BG423"/>
  <c r="BF423"/>
  <c r="T423"/>
  <c r="R423"/>
  <c r="P423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37"/>
  <c r="BH337"/>
  <c r="BG337"/>
  <c r="BF337"/>
  <c r="T337"/>
  <c r="R337"/>
  <c r="P337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2"/>
  <c r="BH202"/>
  <c r="BG202"/>
  <c r="BF202"/>
  <c r="T202"/>
  <c r="R202"/>
  <c r="P202"/>
  <c r="BI191"/>
  <c r="BH191"/>
  <c r="BG191"/>
  <c r="BF191"/>
  <c r="T191"/>
  <c r="R191"/>
  <c r="P191"/>
  <c r="BI189"/>
  <c r="BH189"/>
  <c r="BG189"/>
  <c r="BF189"/>
  <c r="T189"/>
  <c r="R189"/>
  <c r="P189"/>
  <c r="BI179"/>
  <c r="BH179"/>
  <c r="BG179"/>
  <c r="BF179"/>
  <c r="T179"/>
  <c r="R179"/>
  <c r="P179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5" r="J37"/>
  <c r="J36"/>
  <c i="1" r="AY58"/>
  <c i="5" r="J35"/>
  <c i="1" r="AX58"/>
  <c i="5" r="BI615"/>
  <c r="BH615"/>
  <c r="BG615"/>
  <c r="BF615"/>
  <c r="T615"/>
  <c r="R615"/>
  <c r="P615"/>
  <c r="BI599"/>
  <c r="BH599"/>
  <c r="BG599"/>
  <c r="BF599"/>
  <c r="T599"/>
  <c r="R599"/>
  <c r="P599"/>
  <c r="BI597"/>
  <c r="BH597"/>
  <c r="BG597"/>
  <c r="BF597"/>
  <c r="T597"/>
  <c r="R597"/>
  <c r="P597"/>
  <c r="BI581"/>
  <c r="BH581"/>
  <c r="BG581"/>
  <c r="BF581"/>
  <c r="T581"/>
  <c r="R581"/>
  <c r="P581"/>
  <c r="BI579"/>
  <c r="BH579"/>
  <c r="BG579"/>
  <c r="BF579"/>
  <c r="T579"/>
  <c r="R579"/>
  <c r="P579"/>
  <c r="BI573"/>
  <c r="BH573"/>
  <c r="BG573"/>
  <c r="BF573"/>
  <c r="T573"/>
  <c r="R573"/>
  <c r="P573"/>
  <c r="BI567"/>
  <c r="BH567"/>
  <c r="BG567"/>
  <c r="BF567"/>
  <c r="T567"/>
  <c r="R567"/>
  <c r="P567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24"/>
  <c r="BH524"/>
  <c r="BG524"/>
  <c r="BF524"/>
  <c r="T524"/>
  <c r="R524"/>
  <c r="P524"/>
  <c r="BI498"/>
  <c r="BH498"/>
  <c r="BG498"/>
  <c r="BF498"/>
  <c r="T498"/>
  <c r="R498"/>
  <c r="P498"/>
  <c r="BI490"/>
  <c r="BH490"/>
  <c r="BG490"/>
  <c r="BF490"/>
  <c r="T490"/>
  <c r="R490"/>
  <c r="P490"/>
  <c r="BI484"/>
  <c r="BH484"/>
  <c r="BG484"/>
  <c r="BF484"/>
  <c r="T484"/>
  <c r="R484"/>
  <c r="P484"/>
  <c r="BI479"/>
  <c r="BH479"/>
  <c r="BG479"/>
  <c r="BF479"/>
  <c r="T479"/>
  <c r="R479"/>
  <c r="P479"/>
  <c r="BI474"/>
  <c r="BH474"/>
  <c r="BG474"/>
  <c r="BF474"/>
  <c r="T474"/>
  <c r="R474"/>
  <c r="P474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0"/>
  <c r="BH420"/>
  <c r="BG420"/>
  <c r="BF420"/>
  <c r="T420"/>
  <c r="R420"/>
  <c r="P420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18"/>
  <c r="BH318"/>
  <c r="BG318"/>
  <c r="BF318"/>
  <c r="T318"/>
  <c r="R318"/>
  <c r="P318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5"/>
  <c r="BH245"/>
  <c r="BG245"/>
  <c r="BF245"/>
  <c r="T245"/>
  <c r="R245"/>
  <c r="P245"/>
  <c r="BI238"/>
  <c r="BH238"/>
  <c r="BG238"/>
  <c r="BF238"/>
  <c r="T238"/>
  <c r="R238"/>
  <c r="P238"/>
  <c r="BI227"/>
  <c r="BH227"/>
  <c r="BG227"/>
  <c r="BF227"/>
  <c r="T227"/>
  <c r="R227"/>
  <c r="P227"/>
  <c r="BI225"/>
  <c r="BH225"/>
  <c r="BG225"/>
  <c r="BF225"/>
  <c r="T225"/>
  <c r="R225"/>
  <c r="P225"/>
  <c r="BI192"/>
  <c r="BH192"/>
  <c r="BG192"/>
  <c r="BF192"/>
  <c r="T192"/>
  <c r="R192"/>
  <c r="P192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29"/>
  <c r="BH129"/>
  <c r="BG129"/>
  <c r="BF129"/>
  <c r="T129"/>
  <c r="R129"/>
  <c r="P129"/>
  <c r="BI114"/>
  <c r="BH114"/>
  <c r="BG114"/>
  <c r="BF114"/>
  <c r="T114"/>
  <c r="R114"/>
  <c r="P114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4" r="J37"/>
  <c r="J36"/>
  <c i="1" r="AY57"/>
  <c i="4" r="J35"/>
  <c i="1" r="AX57"/>
  <c i="4"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4"/>
  <c r="BH274"/>
  <c r="BG274"/>
  <c r="BF274"/>
  <c r="T274"/>
  <c r="R274"/>
  <c r="P274"/>
  <c r="BI270"/>
  <c r="BH270"/>
  <c r="BG270"/>
  <c r="BF270"/>
  <c r="T270"/>
  <c r="R270"/>
  <c r="P270"/>
  <c r="BI264"/>
  <c r="BH264"/>
  <c r="BG264"/>
  <c r="BF264"/>
  <c r="T264"/>
  <c r="R264"/>
  <c r="P264"/>
  <c r="BI257"/>
  <c r="BH257"/>
  <c r="BG257"/>
  <c r="BF257"/>
  <c r="T257"/>
  <c r="R257"/>
  <c r="P257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13"/>
  <c r="BH213"/>
  <c r="BG213"/>
  <c r="BF213"/>
  <c r="T213"/>
  <c r="R213"/>
  <c r="P213"/>
  <c r="BI210"/>
  <c r="BH210"/>
  <c r="BG210"/>
  <c r="BF210"/>
  <c r="T210"/>
  <c r="R210"/>
  <c r="P210"/>
  <c r="BI202"/>
  <c r="BH202"/>
  <c r="BG202"/>
  <c r="BF202"/>
  <c r="T202"/>
  <c r="R202"/>
  <c r="P202"/>
  <c r="BI199"/>
  <c r="BH199"/>
  <c r="BG199"/>
  <c r="BF199"/>
  <c r="T199"/>
  <c r="R199"/>
  <c r="P199"/>
  <c r="BI179"/>
  <c r="BH179"/>
  <c r="BG179"/>
  <c r="BF179"/>
  <c r="T179"/>
  <c r="R179"/>
  <c r="P179"/>
  <c r="BI173"/>
  <c r="BH173"/>
  <c r="BG173"/>
  <c r="BF173"/>
  <c r="T173"/>
  <c r="R173"/>
  <c r="P173"/>
  <c r="BI152"/>
  <c r="BH152"/>
  <c r="BG152"/>
  <c r="BF152"/>
  <c r="T152"/>
  <c r="R152"/>
  <c r="P152"/>
  <c r="BI150"/>
  <c r="BH150"/>
  <c r="BG150"/>
  <c r="BF150"/>
  <c r="T150"/>
  <c r="R150"/>
  <c r="P150"/>
  <c r="BI127"/>
  <c r="BH127"/>
  <c r="BG127"/>
  <c r="BF127"/>
  <c r="T127"/>
  <c r="R127"/>
  <c r="P127"/>
  <c r="BI125"/>
  <c r="BH125"/>
  <c r="BG125"/>
  <c r="BF125"/>
  <c r="T125"/>
  <c r="R125"/>
  <c r="P125"/>
  <c r="BI115"/>
  <c r="BH115"/>
  <c r="BG115"/>
  <c r="BF115"/>
  <c r="T115"/>
  <c r="R115"/>
  <c r="P115"/>
  <c r="BI113"/>
  <c r="BH113"/>
  <c r="BG113"/>
  <c r="BF113"/>
  <c r="T113"/>
  <c r="R113"/>
  <c r="P113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3" r="J37"/>
  <c r="J36"/>
  <c i="1" r="AY56"/>
  <c i="3" r="J35"/>
  <c i="1" r="AX56"/>
  <c i="3"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4"/>
  <c r="BH314"/>
  <c r="BG314"/>
  <c r="BF314"/>
  <c r="T314"/>
  <c r="R314"/>
  <c r="P314"/>
  <c r="BI313"/>
  <c r="BH313"/>
  <c r="BG313"/>
  <c r="BF313"/>
  <c r="T313"/>
  <c r="R313"/>
  <c r="P313"/>
  <c r="BI306"/>
  <c r="BH306"/>
  <c r="BG306"/>
  <c r="BF306"/>
  <c r="T306"/>
  <c r="R306"/>
  <c r="P306"/>
  <c r="BI305"/>
  <c r="BH305"/>
  <c r="BG305"/>
  <c r="BF305"/>
  <c r="T305"/>
  <c r="R305"/>
  <c r="P305"/>
  <c r="BI300"/>
  <c r="BH300"/>
  <c r="BG300"/>
  <c r="BF300"/>
  <c r="T300"/>
  <c r="R300"/>
  <c r="P300"/>
  <c r="BI299"/>
  <c r="BH299"/>
  <c r="BG299"/>
  <c r="BF299"/>
  <c r="T299"/>
  <c r="R299"/>
  <c r="P299"/>
  <c r="BI292"/>
  <c r="BH292"/>
  <c r="BG292"/>
  <c r="BF292"/>
  <c r="T292"/>
  <c r="R292"/>
  <c r="P292"/>
  <c r="BI291"/>
  <c r="BH291"/>
  <c r="BG291"/>
  <c r="BF291"/>
  <c r="T291"/>
  <c r="R291"/>
  <c r="P291"/>
  <c r="BI284"/>
  <c r="BH284"/>
  <c r="BG284"/>
  <c r="BF284"/>
  <c r="T284"/>
  <c r="R284"/>
  <c r="P284"/>
  <c r="BI283"/>
  <c r="BH283"/>
  <c r="BG283"/>
  <c r="BF283"/>
  <c r="T283"/>
  <c r="R283"/>
  <c r="P283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3"/>
  <c r="BH263"/>
  <c r="BG263"/>
  <c r="BF263"/>
  <c r="T263"/>
  <c r="R263"/>
  <c r="P263"/>
  <c r="BI262"/>
  <c r="BH262"/>
  <c r="BG262"/>
  <c r="BF262"/>
  <c r="T262"/>
  <c r="R262"/>
  <c r="P262"/>
  <c r="BI257"/>
  <c r="BH257"/>
  <c r="BG257"/>
  <c r="BF257"/>
  <c r="T257"/>
  <c r="R257"/>
  <c r="P257"/>
  <c r="BI256"/>
  <c r="BH256"/>
  <c r="BG256"/>
  <c r="BF256"/>
  <c r="T256"/>
  <c r="R256"/>
  <c r="P256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20"/>
  <c r="BH220"/>
  <c r="BG220"/>
  <c r="BF220"/>
  <c r="T220"/>
  <c r="R220"/>
  <c r="P220"/>
  <c r="BI218"/>
  <c r="BH218"/>
  <c r="BG218"/>
  <c r="BF218"/>
  <c r="T218"/>
  <c r="R218"/>
  <c r="P218"/>
  <c r="BI193"/>
  <c r="BH193"/>
  <c r="BG193"/>
  <c r="BF193"/>
  <c r="T193"/>
  <c r="R193"/>
  <c r="P193"/>
  <c r="BI191"/>
  <c r="BH191"/>
  <c r="BG191"/>
  <c r="BF191"/>
  <c r="T191"/>
  <c r="R191"/>
  <c r="P191"/>
  <c r="BI166"/>
  <c r="BH166"/>
  <c r="BG166"/>
  <c r="BF166"/>
  <c r="T166"/>
  <c r="R166"/>
  <c r="P166"/>
  <c r="BI164"/>
  <c r="BH164"/>
  <c r="BG164"/>
  <c r="BF164"/>
  <c r="T164"/>
  <c r="R164"/>
  <c r="P164"/>
  <c r="BI131"/>
  <c r="BH131"/>
  <c r="BG131"/>
  <c r="BF131"/>
  <c r="T131"/>
  <c r="R131"/>
  <c r="P131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95"/>
  <c r="BH95"/>
  <c r="BG95"/>
  <c r="BF95"/>
  <c r="T95"/>
  <c r="R95"/>
  <c r="P95"/>
  <c r="BI93"/>
  <c r="BH93"/>
  <c r="BG93"/>
  <c r="BF93"/>
  <c r="T93"/>
  <c r="R93"/>
  <c r="P93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2" r="J37"/>
  <c r="J36"/>
  <c i="1" r="AY55"/>
  <c i="2" r="J35"/>
  <c i="1" r="AX55"/>
  <c i="2" r="BI490"/>
  <c r="BH490"/>
  <c r="BG490"/>
  <c r="BF490"/>
  <c r="T490"/>
  <c r="R490"/>
  <c r="P490"/>
  <c r="BI481"/>
  <c r="BH481"/>
  <c r="BG481"/>
  <c r="BF481"/>
  <c r="T481"/>
  <c r="R481"/>
  <c r="P481"/>
  <c r="BI471"/>
  <c r="BH471"/>
  <c r="BG471"/>
  <c r="BF471"/>
  <c r="T471"/>
  <c r="R471"/>
  <c r="P471"/>
  <c r="BI451"/>
  <c r="BH451"/>
  <c r="BG451"/>
  <c r="BF451"/>
  <c r="T451"/>
  <c r="R451"/>
  <c r="P451"/>
  <c r="BI449"/>
  <c r="BH449"/>
  <c r="BG449"/>
  <c r="BF449"/>
  <c r="T449"/>
  <c r="R449"/>
  <c r="P449"/>
  <c r="BI431"/>
  <c r="BH431"/>
  <c r="BG431"/>
  <c r="BF431"/>
  <c r="T431"/>
  <c r="R431"/>
  <c r="P431"/>
  <c r="BI429"/>
  <c r="BH429"/>
  <c r="BG429"/>
  <c r="BF429"/>
  <c r="T429"/>
  <c r="R429"/>
  <c r="P429"/>
  <c r="BI398"/>
  <c r="BH398"/>
  <c r="BG398"/>
  <c r="BF398"/>
  <c r="T398"/>
  <c r="R398"/>
  <c r="P398"/>
  <c r="BI367"/>
  <c r="BH367"/>
  <c r="BG367"/>
  <c r="BF367"/>
  <c r="T367"/>
  <c r="R367"/>
  <c r="P367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298"/>
  <c r="BH298"/>
  <c r="BG298"/>
  <c r="BF298"/>
  <c r="T298"/>
  <c r="R298"/>
  <c r="P298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R248"/>
  <c r="P248"/>
  <c r="BI243"/>
  <c r="BH243"/>
  <c r="BG243"/>
  <c r="BF243"/>
  <c r="T243"/>
  <c r="R243"/>
  <c r="P243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2"/>
  <c r="BH182"/>
  <c r="BG182"/>
  <c r="BF182"/>
  <c r="T182"/>
  <c r="R182"/>
  <c r="P182"/>
  <c r="BI178"/>
  <c r="BH178"/>
  <c r="BG178"/>
  <c r="BF178"/>
  <c r="T178"/>
  <c r="R178"/>
  <c r="P178"/>
  <c r="BI156"/>
  <c r="BH156"/>
  <c r="BG156"/>
  <c r="BF156"/>
  <c r="T156"/>
  <c r="R156"/>
  <c r="P156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3"/>
  <c r="BH93"/>
  <c r="BG93"/>
  <c r="BF93"/>
  <c r="T93"/>
  <c r="T92"/>
  <c r="R93"/>
  <c r="R92"/>
  <c r="P93"/>
  <c r="P92"/>
  <c r="J87"/>
  <c r="J86"/>
  <c r="F86"/>
  <c r="F84"/>
  <c r="E82"/>
  <c r="J55"/>
  <c r="J54"/>
  <c r="F54"/>
  <c r="F52"/>
  <c r="E50"/>
  <c r="J18"/>
  <c r="E18"/>
  <c r="F55"/>
  <c r="J17"/>
  <c r="J12"/>
  <c r="J84"/>
  <c r="E7"/>
  <c r="E48"/>
  <c i="1" r="L50"/>
  <c r="AM50"/>
  <c r="AM49"/>
  <c r="L49"/>
  <c r="AM47"/>
  <c r="L47"/>
  <c r="L45"/>
  <c r="L44"/>
  <c i="15" r="BK446"/>
  <c r="J120"/>
  <c i="16" r="BK407"/>
  <c i="17" r="J396"/>
  <c r="BK333"/>
  <c i="3" r="BK283"/>
  <c r="J306"/>
  <c r="BK277"/>
  <c r="J366"/>
  <c r="BK390"/>
  <c r="J444"/>
  <c r="J328"/>
  <c i="4" r="J173"/>
  <c r="J235"/>
  <c r="BK237"/>
  <c i="5" r="J363"/>
  <c r="J393"/>
  <c r="J367"/>
  <c r="J279"/>
  <c r="J361"/>
  <c r="J554"/>
  <c i="6" r="J452"/>
  <c r="BK393"/>
  <c r="BK510"/>
  <c r="J283"/>
  <c r="BK247"/>
  <c r="BK171"/>
  <c i="7" r="J409"/>
  <c r="BK154"/>
  <c r="BK350"/>
  <c r="J187"/>
  <c r="BK380"/>
  <c r="J243"/>
  <c i="8" r="BK402"/>
  <c r="J352"/>
  <c r="BK332"/>
  <c r="J501"/>
  <c r="J132"/>
  <c r="J521"/>
  <c i="9" r="J316"/>
  <c r="BK335"/>
  <c r="BK218"/>
  <c r="BK553"/>
  <c r="J365"/>
  <c i="10" r="J246"/>
  <c r="BK256"/>
  <c r="BK521"/>
  <c r="BK154"/>
  <c r="BK418"/>
  <c r="BK420"/>
  <c i="11" r="BK320"/>
  <c r="BK445"/>
  <c r="BK366"/>
  <c r="J524"/>
  <c r="BK141"/>
  <c r="BK515"/>
  <c r="BK181"/>
  <c r="BK423"/>
  <c i="12" r="J163"/>
  <c r="J321"/>
  <c r="J235"/>
  <c r="J201"/>
  <c r="J170"/>
  <c r="J394"/>
  <c r="BK311"/>
  <c i="13" r="J316"/>
  <c r="BK165"/>
  <c r="J322"/>
  <c r="J171"/>
  <c i="14" r="BK158"/>
  <c r="J372"/>
  <c r="J336"/>
  <c r="BK236"/>
  <c r="BK246"/>
  <c i="15" r="BK259"/>
  <c r="BK222"/>
  <c r="BK504"/>
  <c r="BK444"/>
  <c r="J407"/>
  <c r="BK369"/>
  <c i="16" r="BK346"/>
  <c r="BK375"/>
  <c r="J146"/>
  <c r="J181"/>
  <c i="17" r="BK356"/>
  <c r="BK126"/>
  <c i="2" r="J279"/>
  <c r="BK429"/>
  <c r="BK321"/>
  <c r="BK307"/>
  <c r="J398"/>
  <c r="J203"/>
  <c r="BK451"/>
  <c i="3" r="BK334"/>
  <c r="J277"/>
  <c r="J398"/>
  <c r="BK193"/>
  <c r="J276"/>
  <c r="BK276"/>
  <c r="BK378"/>
  <c r="J355"/>
  <c i="4" r="J240"/>
  <c r="BK213"/>
  <c r="J179"/>
  <c i="5" r="BK353"/>
  <c r="J375"/>
  <c r="BK174"/>
  <c r="BK484"/>
  <c r="BK573"/>
  <c r="BK413"/>
  <c r="BK268"/>
  <c i="6" r="J398"/>
  <c r="J305"/>
  <c r="J346"/>
  <c r="BK159"/>
  <c r="J139"/>
  <c r="J137"/>
  <c i="7" r="BK227"/>
  <c r="J363"/>
  <c r="BK217"/>
  <c r="J126"/>
  <c r="BK240"/>
  <c r="BK95"/>
  <c r="J558"/>
  <c r="J135"/>
  <c r="J547"/>
  <c r="J395"/>
  <c i="8" r="J371"/>
  <c r="J347"/>
  <c r="BK308"/>
  <c r="BK545"/>
  <c r="BK223"/>
  <c r="BK218"/>
  <c r="BK169"/>
  <c i="9" r="BK134"/>
  <c r="J246"/>
  <c r="J400"/>
  <c r="J130"/>
  <c r="J596"/>
  <c r="BK559"/>
  <c r="J117"/>
  <c r="J446"/>
  <c i="10" r="J398"/>
  <c r="BK443"/>
  <c r="BK413"/>
  <c r="BK334"/>
  <c r="BK211"/>
  <c r="BK132"/>
  <c r="J150"/>
  <c r="J269"/>
  <c r="J154"/>
  <c i="11" r="J447"/>
  <c r="J320"/>
  <c r="BK378"/>
  <c r="BK537"/>
  <c r="BK512"/>
  <c i="12" r="BK394"/>
  <c r="J216"/>
  <c r="J208"/>
  <c r="BK165"/>
  <c r="J144"/>
  <c i="13" r="J156"/>
  <c r="J503"/>
  <c r="BK124"/>
  <c r="BK146"/>
  <c r="BK312"/>
  <c i="14" r="J170"/>
  <c r="J405"/>
  <c r="BK222"/>
  <c r="BK94"/>
  <c r="J222"/>
  <c i="15" r="BK368"/>
  <c r="J327"/>
  <c r="BK520"/>
  <c i="16" r="BK126"/>
  <c r="J201"/>
  <c r="J445"/>
  <c r="J307"/>
  <c i="17" r="J354"/>
  <c r="J165"/>
  <c r="J321"/>
  <c i="15" r="BK431"/>
  <c i="16" r="J407"/>
  <c r="BK469"/>
  <c i="17" r="J233"/>
  <c r="BK418"/>
  <c r="BK252"/>
  <c i="15" r="BK396"/>
  <c i="3" r="BK93"/>
  <c r="BK256"/>
  <c r="J273"/>
  <c r="BK483"/>
  <c r="J361"/>
  <c i="4" r="BK242"/>
  <c r="BK199"/>
  <c r="J233"/>
  <c i="5" r="BK280"/>
  <c r="BK458"/>
  <c r="BK397"/>
  <c r="BK151"/>
  <c r="BK524"/>
  <c r="BK371"/>
  <c r="BK357"/>
  <c r="J458"/>
  <c i="6" r="J330"/>
  <c r="J462"/>
  <c r="BK230"/>
  <c r="J189"/>
  <c r="BK523"/>
  <c r="J216"/>
  <c r="BK346"/>
  <c r="J237"/>
  <c i="7" r="BK152"/>
  <c r="BK315"/>
  <c r="J130"/>
  <c r="J162"/>
  <c r="BK157"/>
  <c r="J222"/>
  <c r="J351"/>
  <c i="8" r="J422"/>
  <c r="BK137"/>
  <c r="BK257"/>
  <c r="BK162"/>
  <c r="J383"/>
  <c r="J513"/>
  <c r="J430"/>
  <c i="9" r="BK423"/>
  <c r="J224"/>
  <c r="J335"/>
  <c r="J254"/>
  <c r="J584"/>
  <c r="BK405"/>
  <c r="J395"/>
  <c r="J136"/>
  <c r="J122"/>
  <c r="J422"/>
  <c i="10" r="J467"/>
  <c r="J390"/>
  <c r="BK346"/>
  <c r="J139"/>
  <c r="BK175"/>
  <c r="J340"/>
  <c r="J156"/>
  <c i="11" r="J211"/>
  <c r="J181"/>
  <c r="BK510"/>
  <c r="BK508"/>
  <c r="J528"/>
  <c r="J429"/>
  <c r="BK351"/>
  <c r="BK384"/>
  <c i="12" r="J120"/>
  <c r="BK183"/>
  <c r="BK171"/>
  <c r="BK218"/>
  <c r="BK107"/>
  <c r="J414"/>
  <c r="BK124"/>
  <c r="J288"/>
  <c i="13" r="J126"/>
  <c r="J384"/>
  <c r="BK225"/>
  <c r="J330"/>
  <c r="BK286"/>
  <c i="14" r="BK316"/>
  <c r="BK233"/>
  <c r="BK131"/>
  <c r="J151"/>
  <c r="BK183"/>
  <c r="BK194"/>
  <c r="BK420"/>
  <c i="15" r="BK156"/>
  <c r="J126"/>
  <c r="BK383"/>
  <c r="J436"/>
  <c i="16" r="BK421"/>
  <c r="J357"/>
  <c r="J254"/>
  <c r="BK120"/>
  <c i="17" r="J259"/>
  <c r="BK323"/>
  <c i="18" r="BK96"/>
  <c i="2" r="J264"/>
  <c r="BK214"/>
  <c r="J284"/>
  <c r="J351"/>
  <c r="BK353"/>
  <c i="3" r="BK321"/>
  <c r="BK371"/>
  <c i="4" r="BK248"/>
  <c r="BK250"/>
  <c r="J230"/>
  <c i="6" r="BK398"/>
  <c r="BK375"/>
  <c r="BK344"/>
  <c i="7" r="J402"/>
  <c r="BK124"/>
  <c r="J372"/>
  <c i="8" r="J402"/>
  <c r="J187"/>
  <c r="J137"/>
  <c r="BK284"/>
  <c r="J126"/>
  <c r="BK292"/>
  <c i="9" r="J444"/>
  <c r="J415"/>
  <c r="J472"/>
  <c r="J579"/>
  <c r="BK415"/>
  <c i="10" r="BK226"/>
  <c r="BK338"/>
  <c r="J438"/>
  <c r="BK166"/>
  <c i="11" r="BK110"/>
  <c r="J399"/>
  <c r="BK468"/>
  <c r="J515"/>
  <c r="BK322"/>
  <c r="J250"/>
  <c r="J512"/>
  <c i="12" r="BK288"/>
  <c r="J362"/>
  <c r="BK306"/>
  <c r="J435"/>
  <c r="J382"/>
  <c r="BK327"/>
  <c i="13" r="BK419"/>
  <c r="BK181"/>
  <c r="J361"/>
  <c r="J488"/>
  <c r="J306"/>
  <c r="BK363"/>
  <c r="J427"/>
  <c r="J356"/>
  <c i="14" r="J163"/>
  <c i="16" r="BK352"/>
  <c r="BK158"/>
  <c i="17" r="J144"/>
  <c r="J395"/>
  <c i="18" r="J120"/>
  <c i="2" r="BK102"/>
  <c r="J289"/>
  <c r="BK358"/>
  <c r="BK207"/>
  <c r="J471"/>
  <c i="4" r="BK284"/>
  <c r="J152"/>
  <c i="5" r="BK405"/>
  <c r="J289"/>
  <c r="BK347"/>
  <c r="BK498"/>
  <c r="J373"/>
  <c r="J474"/>
  <c r="J342"/>
  <c i="6" r="J289"/>
  <c r="BK161"/>
  <c r="BK330"/>
  <c r="BK325"/>
  <c r="BK137"/>
  <c i="7" r="BK358"/>
  <c r="J220"/>
  <c r="BK176"/>
  <c r="J200"/>
  <c r="J526"/>
  <c r="J423"/>
  <c i="8" r="J314"/>
  <c r="J545"/>
  <c r="J218"/>
  <c r="J154"/>
  <c r="BK414"/>
  <c i="9" r="J134"/>
  <c r="BK161"/>
  <c r="BK181"/>
  <c r="J95"/>
  <c r="J175"/>
  <c r="J214"/>
  <c r="J145"/>
  <c i="10" r="J372"/>
  <c r="J134"/>
  <c r="BK414"/>
  <c r="BK358"/>
  <c r="J394"/>
  <c r="BK527"/>
  <c r="BK428"/>
  <c i="11" r="J366"/>
  <c r="BK373"/>
  <c r="BK532"/>
  <c r="J275"/>
  <c r="BK340"/>
  <c r="J532"/>
  <c r="J230"/>
  <c r="BK154"/>
  <c i="12" r="J213"/>
  <c r="J335"/>
  <c r="J354"/>
  <c r="BK349"/>
  <c r="J282"/>
  <c r="J194"/>
  <c r="J215"/>
  <c i="13" r="J124"/>
  <c r="J408"/>
  <c r="BK330"/>
  <c r="BK213"/>
  <c r="J165"/>
  <c r="J434"/>
  <c r="J259"/>
  <c i="14" r="J390"/>
  <c r="BK324"/>
  <c r="BK357"/>
  <c r="BK415"/>
  <c r="BK446"/>
  <c r="J380"/>
  <c r="BK372"/>
  <c i="15" r="J158"/>
  <c r="BK402"/>
  <c r="J391"/>
  <c i="16" r="J350"/>
  <c i="17" r="J135"/>
  <c r="BK414"/>
  <c r="J434"/>
  <c i="16" r="J225"/>
  <c i="15" r="J439"/>
  <c i="16" r="J216"/>
  <c r="J375"/>
  <c i="17" r="BK315"/>
  <c r="J163"/>
  <c r="BK439"/>
  <c i="2" r="J107"/>
  <c r="J194"/>
  <c r="J212"/>
  <c i="3" r="BK342"/>
  <c r="J343"/>
  <c r="J274"/>
  <c r="J191"/>
  <c i="5" r="BK191"/>
  <c r="BK463"/>
  <c r="J291"/>
  <c r="BK153"/>
  <c r="J347"/>
  <c r="BK435"/>
  <c r="J225"/>
  <c i="6" r="BK366"/>
  <c r="J144"/>
  <c r="J393"/>
  <c r="BK144"/>
  <c i="7" r="BK289"/>
  <c r="BK317"/>
  <c r="J511"/>
  <c r="J124"/>
  <c r="BK321"/>
  <c r="J263"/>
  <c i="8" r="BK283"/>
  <c r="BK383"/>
  <c r="BK374"/>
  <c r="J233"/>
  <c r="J207"/>
  <c r="J302"/>
  <c i="9" r="J204"/>
  <c r="BK331"/>
  <c r="BK555"/>
  <c r="BK603"/>
  <c r="J571"/>
  <c r="BK168"/>
  <c r="BK158"/>
  <c i="10" r="J419"/>
  <c r="J245"/>
  <c r="J316"/>
  <c r="J350"/>
  <c r="J362"/>
  <c r="J166"/>
  <c r="BK362"/>
  <c i="11" r="BK441"/>
  <c r="BK175"/>
  <c r="J166"/>
  <c r="BK401"/>
  <c r="BK528"/>
  <c r="J95"/>
  <c i="12" r="BK112"/>
  <c r="BK413"/>
  <c r="BK339"/>
  <c r="BK120"/>
  <c r="BK354"/>
  <c i="13" r="BK122"/>
  <c r="BK378"/>
  <c r="J181"/>
  <c r="J222"/>
  <c r="J426"/>
  <c i="14" r="BK294"/>
  <c r="J391"/>
  <c r="BK277"/>
  <c r="BK379"/>
  <c r="BK318"/>
  <c r="J225"/>
  <c i="15" r="BK118"/>
  <c r="J124"/>
  <c r="J140"/>
  <c r="BK386"/>
  <c r="BK447"/>
  <c i="16" r="BK316"/>
  <c i="17" r="BK256"/>
  <c i="15" r="J449"/>
  <c i="16" r="J100"/>
  <c r="BK215"/>
  <c i="17" r="BK131"/>
  <c i="18" r="J145"/>
  <c i="16" r="J302"/>
  <c r="BK250"/>
  <c i="17" r="J480"/>
  <c r="J384"/>
  <c r="J297"/>
  <c r="BK235"/>
  <c i="15" r="BK100"/>
  <c i="16" r="J135"/>
  <c r="BK183"/>
  <c r="J208"/>
  <c r="BK146"/>
  <c i="17" r="J390"/>
  <c r="J208"/>
  <c i="16" r="J328"/>
  <c i="17" r="BK282"/>
  <c r="J222"/>
  <c r="J181"/>
  <c i="18" r="J90"/>
  <c i="15" r="BK233"/>
  <c r="J446"/>
  <c i="16" r="BK360"/>
  <c i="17" r="BK271"/>
  <c r="J100"/>
  <c i="3" r="BK306"/>
  <c r="J356"/>
  <c r="J324"/>
  <c r="J477"/>
  <c r="J193"/>
  <c r="J271"/>
  <c r="J262"/>
  <c i="4" r="J213"/>
  <c r="BK270"/>
  <c r="BK235"/>
  <c i="5" r="BK461"/>
  <c r="J429"/>
  <c r="BK252"/>
  <c r="BK474"/>
  <c r="BK410"/>
  <c r="J280"/>
  <c i="6" r="BK363"/>
  <c r="J337"/>
  <c r="J247"/>
  <c r="BK117"/>
  <c r="J423"/>
  <c i="7" r="BK223"/>
  <c r="BK177"/>
  <c r="BK533"/>
  <c r="BK251"/>
  <c i="8" r="J336"/>
  <c r="J169"/>
  <c r="J242"/>
  <c r="BK312"/>
  <c r="BK347"/>
  <c r="J435"/>
  <c i="9" r="BK175"/>
  <c r="J409"/>
  <c r="BK390"/>
  <c r="J158"/>
  <c r="J161"/>
  <c i="10" r="BK134"/>
  <c r="J459"/>
  <c r="BK364"/>
  <c r="BK264"/>
  <c i="11" r="BK260"/>
  <c r="BK305"/>
  <c r="BK158"/>
  <c r="BK132"/>
  <c r="J226"/>
  <c r="BK559"/>
  <c i="13" r="J403"/>
  <c r="BK400"/>
  <c r="BK151"/>
  <c r="BK94"/>
  <c r="J383"/>
  <c r="BK361"/>
  <c i="14" r="J118"/>
  <c r="BK396"/>
  <c r="BK244"/>
  <c r="BK328"/>
  <c r="BK428"/>
  <c i="15" r="BK351"/>
  <c r="J277"/>
  <c r="BK353"/>
  <c r="BK525"/>
  <c i="2" r="J490"/>
  <c i="3" r="J390"/>
  <c r="J129"/>
  <c r="J314"/>
  <c r="J283"/>
  <c r="J291"/>
  <c r="BK242"/>
  <c r="BK166"/>
  <c r="BK443"/>
  <c i="4" r="BK245"/>
  <c r="BK179"/>
  <c i="5" r="J395"/>
  <c r="J465"/>
  <c r="BK429"/>
  <c r="BK393"/>
  <c i="6" r="J212"/>
  <c r="J353"/>
  <c r="J264"/>
  <c r="BK508"/>
  <c r="BK353"/>
  <c r="BK281"/>
  <c i="7" r="BK395"/>
  <c r="J157"/>
  <c r="BK353"/>
  <c r="J329"/>
  <c r="J530"/>
  <c r="J176"/>
  <c r="J317"/>
  <c r="J274"/>
  <c r="BK502"/>
  <c i="8" r="J306"/>
  <c r="BK314"/>
  <c r="BK214"/>
  <c r="J95"/>
  <c r="J407"/>
  <c r="BK318"/>
  <c i="9" r="BK457"/>
  <c i="10" r="BK350"/>
  <c r="J379"/>
  <c r="BK180"/>
  <c r="BK228"/>
  <c i="11" r="BK234"/>
  <c r="J449"/>
  <c r="BK145"/>
  <c r="J356"/>
  <c r="BK326"/>
  <c i="12" r="BK362"/>
  <c r="BK367"/>
  <c r="BK163"/>
  <c r="BK372"/>
  <c r="J293"/>
  <c i="13" r="J300"/>
  <c r="BK300"/>
  <c r="J233"/>
  <c r="BK156"/>
  <c i="14" r="BK250"/>
  <c r="J358"/>
  <c r="J397"/>
  <c r="J486"/>
  <c r="J375"/>
  <c i="15" r="BK246"/>
  <c r="J148"/>
  <c r="J135"/>
  <c r="BK171"/>
  <c r="BK379"/>
  <c i="16" r="J511"/>
  <c r="J122"/>
  <c i="17" r="BK120"/>
  <c r="J372"/>
  <c r="BK423"/>
  <c i="18" r="BK101"/>
  <c i="15" r="BK158"/>
  <c i="16" r="BK322"/>
  <c r="J235"/>
  <c i="17" r="BK357"/>
  <c r="J461"/>
  <c r="BK297"/>
  <c i="15" r="BK416"/>
  <c i="16" r="BK382"/>
  <c r="J144"/>
  <c r="BK416"/>
  <c r="J165"/>
  <c r="BK334"/>
  <c r="J360"/>
  <c i="17" r="J423"/>
  <c r="BK194"/>
  <c i="15" r="J409"/>
  <c r="J504"/>
  <c i="2" r="J349"/>
  <c i="3" r="J350"/>
  <c r="BK356"/>
  <c i="5" r="BK245"/>
  <c r="J615"/>
  <c r="J573"/>
  <c r="BK375"/>
  <c r="J439"/>
  <c i="6" r="J99"/>
  <c r="J466"/>
  <c r="BK99"/>
  <c r="BK337"/>
  <c r="J166"/>
  <c r="J127"/>
  <c i="7" r="BK253"/>
  <c r="J341"/>
  <c r="BK130"/>
  <c r="J113"/>
  <c r="BK303"/>
  <c r="J177"/>
  <c r="BK454"/>
  <c r="J229"/>
  <c i="8" r="J385"/>
  <c r="BK513"/>
  <c r="BK252"/>
  <c r="BK366"/>
  <c r="BK242"/>
  <c i="9" r="BK344"/>
  <c r="J459"/>
  <c r="BK150"/>
  <c r="J581"/>
  <c r="J567"/>
  <c r="J227"/>
  <c r="J256"/>
  <c i="10" r="BK329"/>
  <c r="BK141"/>
  <c r="BK368"/>
  <c r="BK464"/>
  <c r="BK398"/>
  <c r="BK223"/>
  <c r="J191"/>
  <c i="11" r="BK395"/>
  <c r="J355"/>
  <c r="BK389"/>
  <c r="J542"/>
  <c r="J145"/>
  <c i="12" r="BK397"/>
  <c r="J419"/>
  <c r="J477"/>
  <c r="BK511"/>
  <c r="J515"/>
  <c r="BK424"/>
  <c r="BK333"/>
  <c i="13" r="BK403"/>
  <c r="BK235"/>
  <c r="J458"/>
  <c r="BK163"/>
  <c i="14" r="BK146"/>
  <c r="BK340"/>
  <c r="J438"/>
  <c r="BK353"/>
  <c r="J342"/>
  <c i="15" r="J345"/>
  <c r="J383"/>
  <c r="BK339"/>
  <c r="BK425"/>
  <c i="16" r="BK393"/>
  <c r="J156"/>
  <c r="J183"/>
  <c r="J374"/>
  <c i="17" r="J246"/>
  <c r="J489"/>
  <c i="4" r="BK240"/>
  <c i="5" r="J389"/>
  <c r="BK162"/>
  <c r="BK490"/>
  <c r="BK261"/>
  <c r="J192"/>
  <c i="6" r="BK105"/>
  <c r="J485"/>
  <c r="J369"/>
  <c r="J163"/>
  <c r="J191"/>
  <c r="J474"/>
  <c i="7" r="J294"/>
  <c r="BK274"/>
  <c r="J242"/>
  <c r="BK402"/>
  <c r="BK232"/>
  <c i="8" r="J152"/>
  <c r="J210"/>
  <c r="J414"/>
  <c r="BK340"/>
  <c r="J209"/>
  <c r="J432"/>
  <c i="9" r="BK224"/>
  <c r="J248"/>
  <c r="BK324"/>
  <c r="J213"/>
  <c i="10" r="BK406"/>
  <c r="J141"/>
  <c r="J329"/>
  <c r="J204"/>
  <c r="BK403"/>
  <c i="11" r="BK344"/>
  <c r="BK400"/>
  <c r="BK452"/>
  <c r="BK168"/>
  <c r="J468"/>
  <c r="BK191"/>
  <c i="12" r="BK371"/>
  <c r="J395"/>
  <c r="J131"/>
  <c r="J100"/>
  <c r="J518"/>
  <c r="J146"/>
  <c i="13" r="J216"/>
  <c r="J334"/>
  <c r="J194"/>
  <c r="J373"/>
  <c r="J486"/>
  <c r="BK252"/>
  <c r="BK271"/>
  <c i="14" r="J210"/>
  <c r="J428"/>
  <c r="J398"/>
  <c r="BK355"/>
  <c r="BK424"/>
  <c i="15" r="J218"/>
  <c r="J256"/>
  <c r="BK235"/>
  <c r="BK423"/>
  <c i="16" r="J365"/>
  <c r="BK328"/>
  <c i="17" r="J333"/>
  <c i="2" r="J429"/>
  <c r="J258"/>
  <c r="J276"/>
  <c r="BK188"/>
  <c i="4" r="J236"/>
  <c r="J231"/>
  <c i="5" r="BK155"/>
  <c r="J256"/>
  <c r="BK581"/>
  <c r="J484"/>
  <c r="J397"/>
  <c i="6" r="J209"/>
  <c r="BK423"/>
  <c r="BK234"/>
  <c r="J271"/>
  <c i="7" r="J137"/>
  <c r="BK478"/>
  <c r="J373"/>
  <c r="J410"/>
  <c r="J337"/>
  <c i="8" r="BK207"/>
  <c r="BK250"/>
  <c r="BK417"/>
  <c r="BK126"/>
  <c i="9" r="BK394"/>
  <c r="J405"/>
  <c r="BK122"/>
  <c r="BK468"/>
  <c i="10" r="BK191"/>
  <c r="J266"/>
  <c r="BK390"/>
  <c r="J136"/>
  <c r="J193"/>
  <c r="J230"/>
  <c r="J235"/>
  <c i="11" r="BK434"/>
  <c r="J175"/>
  <c i="13" r="J412"/>
  <c r="BK351"/>
  <c r="J345"/>
  <c r="J118"/>
  <c r="BK259"/>
  <c r="BK345"/>
  <c i="14" r="BK151"/>
  <c r="J156"/>
  <c r="J146"/>
  <c r="BK395"/>
  <c r="J194"/>
  <c r="J328"/>
  <c i="15" r="J351"/>
  <c r="BK140"/>
  <c r="J165"/>
  <c i="16" r="BK370"/>
  <c r="BK294"/>
  <c i="17" r="BK480"/>
  <c i="16" r="J382"/>
  <c i="17" r="J335"/>
  <c i="15" r="J294"/>
  <c r="BK364"/>
  <c i="16" r="BK400"/>
  <c r="J393"/>
  <c i="17" r="J382"/>
  <c r="J352"/>
  <c i="3" r="J337"/>
  <c r="BK324"/>
  <c r="J235"/>
  <c r="J270"/>
  <c r="BK85"/>
  <c i="5" r="J365"/>
  <c r="J261"/>
  <c r="J143"/>
  <c r="BK431"/>
  <c i="7" r="BK207"/>
  <c r="J323"/>
  <c r="BK266"/>
  <c r="J95"/>
  <c r="J266"/>
  <c r="J506"/>
  <c r="J169"/>
  <c i="8" r="J401"/>
  <c r="BK124"/>
  <c r="J171"/>
  <c r="BK540"/>
  <c r="BK521"/>
  <c r="BK495"/>
  <c i="9" r="BK371"/>
  <c r="J191"/>
  <c r="J379"/>
  <c r="J577"/>
  <c r="J557"/>
  <c r="BK349"/>
  <c r="J361"/>
  <c r="J559"/>
  <c i="10" r="BK128"/>
  <c r="J211"/>
  <c r="BK193"/>
  <c r="BK571"/>
  <c r="BK545"/>
  <c r="BK181"/>
  <c i="11" r="J218"/>
  <c r="BK258"/>
  <c r="J270"/>
  <c r="BK218"/>
  <c r="J537"/>
  <c r="BK524"/>
  <c r="BK134"/>
  <c r="J520"/>
  <c r="BK211"/>
  <c i="12" r="BK396"/>
  <c r="J404"/>
  <c r="BK442"/>
  <c r="BK315"/>
  <c r="BK419"/>
  <c i="13" r="J215"/>
  <c r="BK233"/>
  <c r="J407"/>
  <c r="BK256"/>
  <c r="BK107"/>
  <c r="BK384"/>
  <c i="14" r="BK163"/>
  <c r="J246"/>
  <c r="J129"/>
  <c r="BK441"/>
  <c r="J383"/>
  <c r="BK213"/>
  <c r="J201"/>
  <c r="J107"/>
  <c i="15" r="BK305"/>
  <c r="J144"/>
  <c r="J339"/>
  <c r="BK323"/>
  <c r="J423"/>
  <c r="J213"/>
  <c i="16" r="BK252"/>
  <c i="17" r="BK352"/>
  <c r="BK379"/>
  <c i="15" r="BK151"/>
  <c i="16" r="J120"/>
  <c i="17" r="BK118"/>
  <c r="J317"/>
  <c i="16" r="J494"/>
  <c r="BK140"/>
  <c i="17" r="J484"/>
  <c i="18" r="BK90"/>
  <c i="16" r="J392"/>
  <c i="17" r="J94"/>
  <c r="BK354"/>
  <c r="J288"/>
  <c i="15" r="J447"/>
  <c i="16" r="J346"/>
  <c i="17" r="BK486"/>
  <c r="J271"/>
  <c i="2" r="F35"/>
  <c i="8" r="BK154"/>
  <c r="BK176"/>
  <c r="BK501"/>
  <c r="BK382"/>
  <c r="J216"/>
  <c r="J244"/>
  <c i="9" r="BK220"/>
  <c r="BK204"/>
  <c r="J367"/>
  <c r="J258"/>
  <c r="J562"/>
  <c i="10" r="J346"/>
  <c r="BK437"/>
  <c r="J566"/>
  <c r="BK378"/>
  <c r="BK539"/>
  <c r="J117"/>
  <c i="11" r="BK394"/>
  <c r="BK173"/>
  <c r="J418"/>
  <c r="BK296"/>
  <c r="BK334"/>
  <c r="BK506"/>
  <c r="J130"/>
  <c r="J234"/>
  <c i="12" r="BK194"/>
  <c r="J222"/>
  <c r="J256"/>
  <c r="BK170"/>
  <c r="J355"/>
  <c r="BK100"/>
  <c r="J118"/>
  <c r="BK261"/>
  <c r="BK435"/>
  <c r="J140"/>
  <c i="13" r="J371"/>
  <c r="BK486"/>
  <c r="BK341"/>
  <c r="J120"/>
  <c r="BK318"/>
  <c r="BK322"/>
  <c i="14" r="BK112"/>
  <c r="J158"/>
  <c r="J294"/>
  <c r="J350"/>
  <c r="J252"/>
  <c r="BK256"/>
  <c i="15" r="BK163"/>
  <c r="BK345"/>
  <c r="BK210"/>
  <c i="16" r="BK398"/>
  <c r="J506"/>
  <c r="BK426"/>
  <c i="17" r="J201"/>
  <c r="J404"/>
  <c i="18" r="BK98"/>
  <c i="2" r="BK490"/>
  <c r="BK313"/>
  <c r="BK290"/>
  <c r="J182"/>
  <c r="BK107"/>
  <c i="3" r="BK284"/>
  <c r="J305"/>
  <c i="5" r="J556"/>
  <c r="J405"/>
  <c r="BK363"/>
  <c r="J353"/>
  <c i="6" r="BK211"/>
  <c r="J159"/>
  <c r="J450"/>
  <c r="J479"/>
  <c r="BK245"/>
  <c r="J262"/>
  <c i="8" r="BK401"/>
  <c r="BK344"/>
  <c r="J428"/>
  <c r="J332"/>
  <c r="J531"/>
  <c r="J417"/>
  <c i="9" r="BK392"/>
  <c r="BK154"/>
  <c r="BK596"/>
  <c r="J150"/>
  <c r="BK584"/>
  <c r="BK256"/>
  <c r="BK128"/>
  <c i="10" r="J181"/>
  <c r="BK232"/>
  <c r="J530"/>
  <c r="BK260"/>
  <c r="J161"/>
  <c r="J260"/>
  <c i="11" r="BK377"/>
  <c r="J180"/>
  <c r="J487"/>
  <c r="J463"/>
  <c i="12" r="J252"/>
  <c r="J390"/>
  <c r="J418"/>
  <c i="13" r="BK144"/>
  <c r="BK148"/>
  <c r="J290"/>
  <c r="BK171"/>
  <c r="J402"/>
  <c i="14" r="J302"/>
  <c r="BK122"/>
  <c r="J424"/>
  <c r="BK334"/>
  <c r="J441"/>
  <c i="15" r="BK347"/>
  <c r="BK327"/>
  <c r="J156"/>
  <c r="BK449"/>
  <c i="16" r="J215"/>
  <c r="J316"/>
  <c r="J400"/>
  <c r="J131"/>
  <c i="17" r="J494"/>
  <c r="BK100"/>
  <c r="BK156"/>
  <c r="J486"/>
  <c i="18" r="J98"/>
  <c i="16" r="BK324"/>
  <c r="J250"/>
  <c r="J441"/>
  <c i="17" r="J218"/>
  <c r="BK129"/>
  <c r="J293"/>
  <c i="15" r="J402"/>
  <c i="16" r="J312"/>
  <c r="J440"/>
  <c r="BK151"/>
  <c r="BK208"/>
  <c i="17" r="J146"/>
  <c r="J341"/>
  <c r="BK288"/>
  <c i="15" r="BK252"/>
  <c i="2" r="BK258"/>
  <c i="3" r="BK382"/>
  <c r="J487"/>
  <c r="J93"/>
  <c r="BK405"/>
  <c r="BK131"/>
  <c r="J300"/>
  <c i="4" r="BK84"/>
  <c r="J250"/>
  <c r="J127"/>
  <c i="5" r="J410"/>
  <c r="BK443"/>
  <c r="BK559"/>
  <c r="J318"/>
  <c r="J412"/>
  <c r="J411"/>
  <c i="6" r="BK268"/>
  <c r="BK295"/>
  <c r="BK320"/>
  <c r="BK248"/>
  <c r="BK388"/>
  <c r="J363"/>
  <c r="BK457"/>
  <c i="7" r="BK189"/>
  <c r="BK257"/>
  <c r="BK363"/>
  <c r="J528"/>
  <c r="J508"/>
  <c r="J353"/>
  <c r="BK433"/>
  <c i="8" r="J248"/>
  <c r="BK324"/>
  <c r="BK152"/>
  <c r="BK509"/>
  <c r="J318"/>
  <c r="BK411"/>
  <c i="9" r="BK383"/>
  <c r="J110"/>
  <c r="BK456"/>
  <c r="BK213"/>
  <c r="BK365"/>
  <c r="BK222"/>
  <c r="J474"/>
  <c r="BK373"/>
  <c r="J427"/>
  <c r="BK367"/>
  <c r="J447"/>
  <c i="10" r="BK158"/>
  <c r="J105"/>
  <c r="BK105"/>
  <c r="BK549"/>
  <c r="BK525"/>
  <c r="BK372"/>
  <c i="11" r="J361"/>
  <c r="BK348"/>
  <c r="BK300"/>
  <c r="J395"/>
  <c i="12" r="J333"/>
  <c r="BK282"/>
  <c r="BK254"/>
  <c r="J352"/>
  <c r="J440"/>
  <c r="BK355"/>
  <c r="J345"/>
  <c i="13" r="J416"/>
  <c r="BK250"/>
  <c r="BK290"/>
  <c r="BK496"/>
  <c r="J112"/>
  <c i="14" r="J395"/>
  <c r="BK346"/>
  <c r="BK307"/>
  <c r="J122"/>
  <c r="J144"/>
  <c i="15" r="BK218"/>
  <c r="J194"/>
  <c r="BK244"/>
  <c r="BK300"/>
  <c i="16" r="BK94"/>
  <c r="J443"/>
  <c r="BK417"/>
  <c i="17" r="BK390"/>
  <c r="J378"/>
  <c r="BK372"/>
  <c i="2" r="J93"/>
  <c r="BK264"/>
  <c r="BK305"/>
  <c r="J481"/>
  <c r="J451"/>
  <c i="3" r="BK444"/>
  <c r="J250"/>
  <c i="4" r="J228"/>
  <c r="J245"/>
  <c i="5" r="BK412"/>
  <c r="BK452"/>
  <c r="BK465"/>
  <c r="J443"/>
  <c r="J377"/>
  <c r="J490"/>
  <c r="BK318"/>
  <c i="6" r="J470"/>
  <c r="BK305"/>
  <c r="J388"/>
  <c r="BK479"/>
  <c r="BK301"/>
  <c i="7" r="BK220"/>
  <c r="J375"/>
  <c r="BK337"/>
  <c r="J381"/>
  <c r="BK132"/>
  <c i="8" r="J382"/>
  <c r="BK380"/>
  <c r="BK141"/>
  <c r="J234"/>
  <c r="J517"/>
  <c i="9" r="J181"/>
  <c r="J105"/>
  <c r="BK430"/>
  <c r="BK353"/>
  <c i="10" r="BK139"/>
  <c r="BK269"/>
  <c r="J130"/>
  <c r="BK220"/>
  <c r="BK136"/>
  <c r="BK225"/>
  <c i="11" r="J158"/>
  <c r="J373"/>
  <c r="J568"/>
  <c r="J273"/>
  <c i="12" r="J124"/>
  <c r="J151"/>
  <c r="J530"/>
  <c r="BK525"/>
  <c r="J148"/>
  <c r="BK246"/>
  <c i="13" r="J271"/>
  <c r="BK334"/>
  <c r="J343"/>
  <c r="J140"/>
  <c r="J431"/>
  <c r="J360"/>
  <c i="14" r="J307"/>
  <c r="BK385"/>
  <c r="J324"/>
  <c r="BK171"/>
  <c r="J322"/>
  <c r="J135"/>
  <c i="15" r="J341"/>
  <c r="BK329"/>
  <c r="BK313"/>
  <c r="BK170"/>
  <c i="16" r="J129"/>
  <c r="BK381"/>
  <c r="BK340"/>
  <c i="17" r="BK374"/>
  <c r="BK135"/>
  <c i="18" r="J143"/>
  <c i="2" r="J207"/>
  <c i="1" r="AS54"/>
  <c i="5" r="BK361"/>
  <c r="J454"/>
  <c r="J162"/>
  <c r="BK225"/>
  <c r="J567"/>
  <c r="J299"/>
  <c i="6" r="J299"/>
  <c r="J309"/>
  <c r="BK191"/>
  <c i="7" r="J309"/>
  <c r="BK415"/>
  <c r="J132"/>
  <c r="BK150"/>
  <c r="BK565"/>
  <c r="BK428"/>
  <c i="8" r="BK385"/>
  <c r="BK407"/>
  <c r="BK130"/>
  <c r="J499"/>
  <c r="BK210"/>
  <c r="J288"/>
  <c i="9" r="J180"/>
  <c r="BK246"/>
  <c r="BK214"/>
  <c r="J457"/>
  <c r="BK136"/>
  <c i="10" r="J457"/>
  <c r="BK460"/>
  <c r="J523"/>
  <c r="BK462"/>
  <c r="BK450"/>
  <c r="J344"/>
  <c r="J525"/>
  <c i="11" r="BK387"/>
  <c r="BK310"/>
  <c r="BK550"/>
  <c r="J353"/>
  <c r="BK328"/>
  <c r="J260"/>
  <c r="BK156"/>
  <c i="12" r="J156"/>
  <c r="J254"/>
  <c r="BK135"/>
  <c r="BK530"/>
  <c r="BK437"/>
  <c r="J297"/>
  <c i="13" r="J107"/>
  <c r="BK484"/>
  <c r="J310"/>
  <c r="J213"/>
  <c r="BK208"/>
  <c r="J385"/>
  <c i="14" r="BK390"/>
  <c r="BK254"/>
  <c r="BK210"/>
  <c r="BK502"/>
  <c r="J171"/>
  <c i="15" r="BK309"/>
  <c r="J250"/>
  <c r="BK513"/>
  <c r="J374"/>
  <c r="BK194"/>
  <c i="16" r="BK377"/>
  <c i="17" r="J501"/>
  <c r="J216"/>
  <c i="15" r="BK435"/>
  <c i="16" r="BK236"/>
  <c i="17" r="J252"/>
  <c r="BK496"/>
  <c i="16" r="BK163"/>
  <c r="J294"/>
  <c r="BK350"/>
  <c i="17" r="BK397"/>
  <c r="BK218"/>
  <c i="2" r="J367"/>
  <c r="BK182"/>
  <c r="J34"/>
  <c i="3" r="J335"/>
  <c i="4" r="BK233"/>
  <c r="BK210"/>
  <c i="5" r="BK436"/>
  <c r="BK94"/>
  <c r="J559"/>
  <c r="BK554"/>
  <c r="BK335"/>
  <c i="6" r="J245"/>
  <c r="BK317"/>
  <c r="BK133"/>
  <c r="J135"/>
  <c i="7" r="J405"/>
  <c r="BK423"/>
  <c r="BK352"/>
  <c r="J565"/>
  <c r="J207"/>
  <c r="J259"/>
  <c r="J385"/>
  <c i="8" r="J357"/>
  <c r="BK336"/>
  <c r="BK231"/>
  <c r="BK497"/>
  <c r="J380"/>
  <c r="J150"/>
  <c r="J424"/>
  <c i="9" r="J173"/>
  <c r="BK248"/>
  <c r="BK339"/>
  <c i="10" r="BK452"/>
  <c r="J549"/>
  <c i="11" r="J370"/>
  <c r="BK381"/>
  <c r="J424"/>
  <c r="J371"/>
  <c r="BK402"/>
  <c r="BK568"/>
  <c r="BK270"/>
  <c r="J310"/>
  <c r="J354"/>
  <c i="12" r="J165"/>
  <c r="J158"/>
  <c r="BK259"/>
  <c r="BK208"/>
  <c r="J525"/>
  <c r="J218"/>
  <c i="13" r="BK140"/>
  <c r="BK488"/>
  <c r="BK210"/>
  <c r="J482"/>
  <c r="J144"/>
  <c i="14" r="BK220"/>
  <c r="BK165"/>
  <c r="J355"/>
  <c r="BK380"/>
  <c r="J94"/>
  <c i="15" r="BK181"/>
  <c r="J100"/>
  <c r="J233"/>
  <c r="BK135"/>
  <c r="BK129"/>
  <c i="16" r="J397"/>
  <c i="17" r="BK210"/>
  <c r="BK244"/>
  <c i="15" r="BK366"/>
  <c i="16" r="J118"/>
  <c i="17" r="J256"/>
  <c r="BK140"/>
  <c i="15" r="J508"/>
  <c i="16" r="J277"/>
  <c i="17" r="BK170"/>
  <c r="BK225"/>
  <c r="J345"/>
  <c r="BK311"/>
  <c i="15" r="BK508"/>
  <c r="J451"/>
  <c i="16" r="BK496"/>
  <c r="J158"/>
  <c r="BK298"/>
  <c r="J370"/>
  <c i="17" r="BK171"/>
  <c r="BK437"/>
  <c i="18" r="J122"/>
  <c i="16" r="J438"/>
  <c i="17" r="BK362"/>
  <c r="J482"/>
  <c r="J107"/>
  <c i="18" r="BK124"/>
  <c i="15" r="J520"/>
  <c i="16" r="BK122"/>
  <c r="J359"/>
  <c i="17" r="BK378"/>
  <c r="J355"/>
  <c i="4" r="J150"/>
  <c i="5" r="J420"/>
  <c r="BK399"/>
  <c r="BK179"/>
  <c r="J581"/>
  <c r="BK257"/>
  <c r="J413"/>
  <c r="BK333"/>
  <c i="6" r="J171"/>
  <c r="BK95"/>
  <c r="J489"/>
  <c r="BK495"/>
  <c r="J248"/>
  <c r="BK178"/>
  <c i="7" r="BK135"/>
  <c r="BK299"/>
  <c r="J152"/>
  <c r="BK444"/>
  <c r="BK101"/>
  <c r="J520"/>
  <c r="BK164"/>
  <c i="8" r="J257"/>
  <c r="BK435"/>
  <c r="BK128"/>
  <c r="J231"/>
  <c r="J130"/>
  <c r="BK146"/>
  <c i="9" r="BK437"/>
  <c r="J603"/>
  <c r="BK422"/>
  <c r="BK469"/>
  <c i="10" r="BK254"/>
  <c r="J352"/>
  <c r="J226"/>
  <c i="11" r="J296"/>
  <c r="BK439"/>
  <c r="BK249"/>
  <c r="BK487"/>
  <c r="BK268"/>
  <c r="J314"/>
  <c r="BK530"/>
  <c i="12" r="BK122"/>
  <c r="BK131"/>
  <c r="BK293"/>
  <c r="BK404"/>
  <c r="BK323"/>
  <c r="J438"/>
  <c r="BK518"/>
  <c r="BK438"/>
  <c r="J210"/>
  <c i="13" r="BK371"/>
  <c r="J158"/>
  <c r="J246"/>
  <c r="BK434"/>
  <c r="BK131"/>
  <c r="J341"/>
  <c r="BK424"/>
  <c r="J429"/>
  <c i="14" r="BK215"/>
  <c r="J385"/>
  <c r="J140"/>
  <c r="J208"/>
  <c r="J431"/>
  <c r="BK495"/>
  <c r="J490"/>
  <c r="BK126"/>
  <c i="15" r="J309"/>
  <c r="BK384"/>
  <c r="BK148"/>
  <c r="J163"/>
  <c i="16" r="BK194"/>
  <c r="BK494"/>
  <c i="17" r="J122"/>
  <c r="BK341"/>
  <c r="J236"/>
  <c i="2" r="BK248"/>
  <c r="J274"/>
  <c r="J309"/>
  <c r="J243"/>
  <c r="J199"/>
  <c r="BK178"/>
  <c i="3" r="BK291"/>
  <c r="BK218"/>
  <c r="BK386"/>
  <c r="BK228"/>
  <c r="BK314"/>
  <c r="BK250"/>
  <c r="J220"/>
  <c r="BK251"/>
  <c r="J405"/>
  <c i="4" r="BK230"/>
  <c r="BK115"/>
  <c i="5" r="J170"/>
  <c r="BK406"/>
  <c r="BK186"/>
  <c r="BK254"/>
  <c r="BK351"/>
  <c r="BK265"/>
  <c r="J253"/>
  <c i="6" r="J454"/>
  <c r="J202"/>
  <c r="J105"/>
  <c r="J320"/>
  <c r="BK485"/>
  <c r="J275"/>
  <c i="7" r="J414"/>
  <c r="J350"/>
  <c r="BK126"/>
  <c r="J556"/>
  <c r="BK187"/>
  <c r="BK558"/>
  <c r="J524"/>
  <c r="BK405"/>
  <c r="BK327"/>
  <c i="8" r="J250"/>
  <c r="BK135"/>
  <c r="BK425"/>
  <c r="J189"/>
  <c r="BK428"/>
  <c r="BK220"/>
  <c i="9" r="J154"/>
  <c r="BK261"/>
  <c r="J387"/>
  <c r="J349"/>
  <c r="J383"/>
  <c r="J437"/>
  <c r="BK361"/>
  <c r="J353"/>
  <c i="10" r="J225"/>
  <c r="J320"/>
  <c r="J406"/>
  <c r="J395"/>
  <c r="J571"/>
  <c r="J293"/>
  <c r="BK530"/>
  <c r="BK375"/>
  <c r="BK435"/>
  <c i="11" r="J348"/>
  <c r="BK409"/>
  <c r="J220"/>
  <c r="J141"/>
  <c r="BK105"/>
  <c r="BK95"/>
  <c i="12" r="J349"/>
  <c r="J396"/>
  <c r="BK513"/>
  <c r="BK151"/>
  <c i="13" r="J163"/>
  <c r="BK126"/>
  <c r="BK503"/>
  <c r="BK491"/>
  <c r="BK170"/>
  <c r="J286"/>
  <c i="14" r="BK118"/>
  <c r="BK383"/>
  <c r="J277"/>
  <c r="J353"/>
  <c r="BK425"/>
  <c i="15" r="J300"/>
  <c i="17" r="J254"/>
  <c i="15" r="J454"/>
  <c r="J396"/>
  <c i="16" r="BK216"/>
  <c r="BK118"/>
  <c i="17" r="BK382"/>
  <c r="J171"/>
  <c i="15" r="J479"/>
  <c r="BK394"/>
  <c i="16" r="J246"/>
  <c i="3" r="BK263"/>
  <c r="J292"/>
  <c r="BK399"/>
  <c r="J334"/>
  <c r="BK271"/>
  <c r="BK366"/>
  <c i="4" r="J210"/>
  <c r="BK282"/>
  <c r="J229"/>
  <c i="5" r="J396"/>
  <c r="J435"/>
  <c r="BK291"/>
  <c r="J166"/>
  <c r="BK455"/>
  <c r="BK479"/>
  <c r="J384"/>
  <c r="J155"/>
  <c r="J333"/>
  <c i="6" r="J234"/>
  <c r="J375"/>
  <c r="J325"/>
  <c r="J379"/>
  <c r="J122"/>
  <c r="BK155"/>
  <c i="7" r="J299"/>
  <c r="BK414"/>
  <c r="J227"/>
  <c r="BK243"/>
  <c r="J435"/>
  <c r="BK431"/>
  <c r="BK543"/>
  <c i="8" r="BK406"/>
  <c r="J351"/>
  <c r="J326"/>
  <c r="BK517"/>
  <c r="J362"/>
  <c r="BK351"/>
  <c i="9" r="J461"/>
  <c i="10" r="BK344"/>
  <c r="BK352"/>
  <c r="J223"/>
  <c r="J243"/>
  <c r="J356"/>
  <c r="J414"/>
  <c r="BK245"/>
  <c i="11" r="J225"/>
  <c r="J300"/>
  <c r="J193"/>
  <c r="J110"/>
  <c r="BK236"/>
  <c r="BK370"/>
  <c r="J534"/>
  <c i="12" r="BK389"/>
  <c r="J233"/>
  <c r="J259"/>
  <c r="J372"/>
  <c r="BK390"/>
  <c r="J246"/>
  <c i="13" r="BK343"/>
  <c r="J170"/>
  <c r="J244"/>
  <c r="BK383"/>
  <c r="BK379"/>
  <c i="14" r="BK350"/>
  <c r="J340"/>
  <c r="BK488"/>
  <c r="J446"/>
  <c r="BK412"/>
  <c r="BK363"/>
  <c i="15" r="BK131"/>
  <c r="J357"/>
  <c r="J525"/>
  <c r="BK390"/>
  <c i="16" r="J414"/>
  <c r="J171"/>
  <c r="J430"/>
  <c i="17" r="J367"/>
  <c r="BK151"/>
  <c r="J235"/>
  <c r="BK246"/>
  <c i="2" r="J358"/>
  <c r="BK431"/>
  <c r="J316"/>
  <c r="BK309"/>
  <c r="BK254"/>
  <c r="BK270"/>
  <c r="J112"/>
  <c i="3" r="J481"/>
  <c r="J443"/>
  <c i="4" r="BK229"/>
  <c r="J237"/>
  <c r="J282"/>
  <c i="5" r="J263"/>
  <c r="J227"/>
  <c r="J579"/>
  <c r="BK295"/>
  <c r="J176"/>
  <c i="6" r="BK258"/>
  <c r="J293"/>
  <c r="J317"/>
  <c r="BK110"/>
  <c r="BK150"/>
  <c r="BK166"/>
  <c i="7" r="J285"/>
  <c i="9" r="J575"/>
  <c r="J456"/>
  <c r="BK173"/>
  <c i="10" r="BK402"/>
  <c r="J557"/>
  <c r="J168"/>
  <c r="BK95"/>
  <c r="BK395"/>
  <c i="11" r="J266"/>
  <c r="J340"/>
  <c r="BK416"/>
  <c r="J561"/>
  <c r="BK139"/>
  <c r="J132"/>
  <c i="12" r="BK233"/>
  <c i="13" r="J304"/>
  <c r="J148"/>
  <c r="J386"/>
  <c i="14" r="J216"/>
  <c r="BK124"/>
  <c r="BK490"/>
  <c r="BK259"/>
  <c i="15" r="BK333"/>
  <c r="J208"/>
  <c r="BK250"/>
  <c r="BK506"/>
  <c i="16" r="BK397"/>
  <c r="J398"/>
  <c r="J210"/>
  <c r="BK358"/>
  <c i="17" r="BK355"/>
  <c i="2" r="BK398"/>
  <c r="J192"/>
  <c r="J292"/>
  <c r="BK93"/>
  <c r="BK471"/>
  <c r="BK156"/>
  <c i="4" r="BK150"/>
  <c r="BK274"/>
  <c i="5" r="J100"/>
  <c r="BK420"/>
  <c r="BK550"/>
  <c r="BK468"/>
  <c r="BK454"/>
  <c r="BK184"/>
  <c i="6" r="BK220"/>
  <c r="BK189"/>
  <c r="J268"/>
  <c r="BK264"/>
  <c i="7" r="BK449"/>
  <c r="J253"/>
  <c r="BK341"/>
  <c r="BK556"/>
  <c r="BK511"/>
  <c r="J223"/>
  <c r="J419"/>
  <c i="8" r="J330"/>
  <c r="BK412"/>
  <c r="BK538"/>
  <c r="BK465"/>
  <c r="J312"/>
  <c i="9" r="J339"/>
  <c r="BK252"/>
  <c r="J428"/>
  <c r="BK479"/>
  <c r="J516"/>
  <c r="BK130"/>
  <c r="BK355"/>
  <c i="10" r="J132"/>
  <c r="BK150"/>
  <c r="J452"/>
  <c r="J254"/>
  <c r="J552"/>
  <c r="BK566"/>
  <c r="J145"/>
  <c r="BK394"/>
  <c i="11" r="J150"/>
  <c r="BK239"/>
  <c r="J236"/>
  <c r="BK150"/>
  <c r="J419"/>
  <c r="J389"/>
  <c r="BK399"/>
  <c r="BK275"/>
  <c r="BK429"/>
  <c i="12" r="BK181"/>
  <c r="J327"/>
  <c r="BK250"/>
  <c r="BK144"/>
  <c r="BK379"/>
  <c r="BK156"/>
  <c i="13" r="BK244"/>
  <c r="J413"/>
  <c r="J351"/>
  <c r="J498"/>
  <c r="BK100"/>
  <c r="J94"/>
  <c r="BK118"/>
  <c i="14" r="J259"/>
  <c r="BK225"/>
  <c r="J436"/>
  <c r="BK216"/>
  <c r="BK322"/>
  <c r="J131"/>
  <c i="15" r="J333"/>
  <c r="J259"/>
  <c r="J510"/>
  <c i="16" r="BK438"/>
  <c r="J259"/>
  <c i="17" r="J213"/>
  <c r="BK389"/>
  <c r="BK317"/>
  <c r="J315"/>
  <c i="15" r="BK436"/>
  <c i="16" r="BK256"/>
  <c r="BK492"/>
  <c i="17" r="J129"/>
  <c r="J397"/>
  <c r="BK424"/>
  <c i="2" r="BK199"/>
  <c r="J254"/>
  <c i="3" r="J313"/>
  <c r="J257"/>
  <c r="BK122"/>
  <c r="BK262"/>
  <c r="BK477"/>
  <c r="J122"/>
  <c r="J249"/>
  <c i="4" r="BK286"/>
  <c i="5" r="BK441"/>
  <c r="J371"/>
  <c r="J359"/>
  <c r="BK411"/>
  <c r="BK567"/>
  <c i="6" r="J211"/>
  <c r="BK454"/>
  <c r="BK224"/>
  <c r="BK470"/>
  <c i="7" r="BK419"/>
  <c r="BK345"/>
  <c r="J415"/>
  <c r="J164"/>
  <c r="J358"/>
  <c r="J449"/>
  <c r="BK375"/>
  <c i="8" r="J411"/>
  <c r="BK113"/>
  <c r="J540"/>
  <c r="J214"/>
  <c r="J106"/>
  <c i="9" r="J324"/>
  <c r="BK132"/>
  <c r="J476"/>
  <c r="J235"/>
  <c i="10" r="J420"/>
  <c r="BK564"/>
  <c r="J437"/>
  <c r="J368"/>
  <c r="J521"/>
  <c i="12" r="BK357"/>
  <c r="BK94"/>
  <c r="J511"/>
  <c i="13" r="BK385"/>
  <c r="BK482"/>
  <c r="BK120"/>
  <c r="BK416"/>
  <c r="BK360"/>
  <c i="14" r="J318"/>
  <c r="J415"/>
  <c r="BK431"/>
  <c r="BK438"/>
  <c r="J346"/>
  <c r="J368"/>
  <c i="15" r="BK183"/>
  <c r="J254"/>
  <c r="J183"/>
  <c r="J323"/>
  <c i="16" r="BK259"/>
  <c i="17" r="BK250"/>
  <c r="BK494"/>
  <c i="15" r="J435"/>
  <c i="16" r="J448"/>
  <c i="17" r="BK432"/>
  <c i="18" r="BK122"/>
  <c i="16" r="J417"/>
  <c i="17" r="BK158"/>
  <c r="J357"/>
  <c r="BK482"/>
  <c i="18" r="J140"/>
  <c i="15" r="BK407"/>
  <c i="16" r="BK233"/>
  <c r="BK445"/>
  <c r="BK318"/>
  <c i="17" r="BK327"/>
  <c r="BK293"/>
  <c i="18" r="J93"/>
  <c i="16" r="BK171"/>
  <c i="17" r="J339"/>
  <c r="J394"/>
  <c i="18" r="J101"/>
  <c i="15" r="J201"/>
  <c i="16" r="BK218"/>
  <c r="J112"/>
  <c i="17" r="BK335"/>
  <c r="BK144"/>
  <c i="3" r="BK398"/>
  <c r="J95"/>
  <c r="J340"/>
  <c r="BK340"/>
  <c r="J226"/>
  <c r="BK487"/>
  <c r="J401"/>
  <c i="4" r="J202"/>
  <c r="BK152"/>
  <c i="5" r="BK404"/>
  <c r="J238"/>
  <c r="BK100"/>
  <c r="BK556"/>
  <c r="BK367"/>
  <c r="BK439"/>
  <c i="6" r="BK232"/>
  <c r="J295"/>
  <c r="J150"/>
  <c r="J508"/>
  <c r="BK293"/>
  <c r="BK139"/>
  <c r="J266"/>
  <c i="7" r="BK372"/>
  <c r="J311"/>
  <c r="J315"/>
  <c r="BK169"/>
  <c r="J232"/>
  <c r="J281"/>
  <c r="BK404"/>
  <c r="BK430"/>
  <c i="9" r="J598"/>
  <c r="BK410"/>
  <c r="J132"/>
  <c i="10" r="BK156"/>
  <c r="BK122"/>
  <c r="BK218"/>
  <c r="J95"/>
  <c r="BK117"/>
  <c r="J377"/>
  <c i="11" r="J168"/>
  <c r="J305"/>
  <c r="J247"/>
  <c r="J264"/>
  <c r="J445"/>
  <c r="J401"/>
  <c r="J384"/>
  <c i="12" r="J374"/>
  <c r="BK395"/>
  <c r="J171"/>
  <c r="J107"/>
  <c r="J509"/>
  <c r="J135"/>
  <c r="J236"/>
  <c r="J411"/>
  <c r="BK301"/>
  <c i="13" r="BK367"/>
  <c r="BK282"/>
  <c r="BK498"/>
  <c r="BK215"/>
  <c r="J368"/>
  <c r="J419"/>
  <c r="BK135"/>
  <c i="14" r="J312"/>
  <c r="BK397"/>
  <c r="J466"/>
  <c r="J420"/>
  <c r="J500"/>
  <c r="BK148"/>
  <c r="J124"/>
  <c r="J412"/>
  <c i="15" r="BK220"/>
  <c r="J170"/>
  <c r="J361"/>
  <c r="J369"/>
  <c i="16" r="J220"/>
  <c i="17" r="BK254"/>
  <c r="J112"/>
  <c r="BK411"/>
  <c i="18" r="J124"/>
  <c i="2" r="BK203"/>
  <c r="J248"/>
  <c r="J311"/>
  <c r="J272"/>
  <c r="J353"/>
  <c r="J305"/>
  <c i="3" r="BK361"/>
  <c r="J403"/>
  <c r="J322"/>
  <c r="BK322"/>
  <c r="J85"/>
  <c r="BK481"/>
  <c r="BK95"/>
  <c r="BK408"/>
  <c r="BK401"/>
  <c i="4" r="BK257"/>
  <c r="J239"/>
  <c r="BK173"/>
  <c i="5" r="BK172"/>
  <c r="J441"/>
  <c r="BK615"/>
  <c r="BK160"/>
  <c r="J463"/>
  <c r="J149"/>
  <c r="J337"/>
  <c i="6" r="J95"/>
  <c r="J495"/>
  <c r="BK216"/>
  <c r="J179"/>
  <c r="BK472"/>
  <c r="J348"/>
  <c i="7" r="J305"/>
  <c r="J433"/>
  <c r="BK281"/>
  <c r="J150"/>
  <c r="BK323"/>
  <c r="BK261"/>
  <c r="J333"/>
  <c r="BK409"/>
  <c r="BK520"/>
  <c r="J118"/>
  <c i="8" r="J176"/>
  <c r="J101"/>
  <c r="BK187"/>
  <c r="BK384"/>
  <c r="J162"/>
  <c r="J118"/>
  <c i="9" r="BK99"/>
  <c r="BK191"/>
  <c r="J252"/>
  <c i="10" r="BK380"/>
  <c r="BK438"/>
  <c r="J547"/>
  <c r="BK557"/>
  <c i="11" r="BK442"/>
  <c r="BK161"/>
  <c r="J434"/>
  <c r="BK534"/>
  <c r="J316"/>
  <c r="J154"/>
  <c i="12" r="J225"/>
  <c r="BK445"/>
  <c r="J329"/>
  <c r="BK418"/>
  <c r="J339"/>
  <c i="13" r="BK254"/>
  <c r="BK344"/>
  <c r="BK310"/>
  <c r="BK426"/>
  <c r="J135"/>
  <c i="14" r="BK391"/>
  <c r="J218"/>
  <c r="BK405"/>
  <c r="J213"/>
  <c i="15" r="J129"/>
  <c r="J181"/>
  <c r="J390"/>
  <c r="J305"/>
  <c i="16" r="BK148"/>
  <c r="J252"/>
  <c r="J433"/>
  <c r="J340"/>
  <c i="17" r="BK122"/>
  <c r="BK301"/>
  <c r="BK394"/>
  <c r="J418"/>
  <c i="15" r="J444"/>
  <c i="16" r="BK441"/>
  <c r="J426"/>
  <c i="17" r="J158"/>
  <c r="J496"/>
  <c r="J442"/>
  <c i="15" r="J318"/>
  <c i="16" r="BK443"/>
  <c r="J163"/>
  <c r="BK225"/>
  <c r="BK399"/>
  <c i="17" r="BK306"/>
  <c r="J349"/>
  <c r="BK484"/>
  <c i="18" r="BK145"/>
  <c i="2" r="BK112"/>
  <c i="3" r="BK220"/>
  <c r="BK300"/>
  <c r="J321"/>
  <c r="J166"/>
  <c r="J371"/>
  <c r="BK235"/>
  <c r="BK403"/>
  <c i="4" r="J264"/>
  <c r="BK202"/>
  <c r="J242"/>
  <c i="5" r="BK227"/>
  <c r="BK166"/>
  <c r="J268"/>
  <c r="J245"/>
  <c r="J597"/>
  <c r="J550"/>
  <c r="BK302"/>
  <c i="6" r="BK179"/>
  <c r="BK348"/>
  <c r="J301"/>
  <c r="BK369"/>
  <c r="BK212"/>
  <c r="BK287"/>
  <c r="BK271"/>
  <c r="BK127"/>
  <c i="7" r="BK435"/>
  <c r="BK368"/>
  <c r="BK200"/>
  <c r="BK549"/>
  <c r="BK106"/>
  <c r="J404"/>
  <c r="BK113"/>
  <c i="8" r="BK371"/>
  <c r="BK118"/>
  <c r="J519"/>
  <c r="J164"/>
  <c r="BK209"/>
  <c r="J465"/>
  <c i="9" r="J390"/>
  <c r="BK387"/>
  <c r="J193"/>
  <c r="J377"/>
  <c r="J238"/>
  <c r="J430"/>
  <c r="BK571"/>
  <c r="BK579"/>
  <c r="J553"/>
  <c r="J168"/>
  <c i="10" r="J228"/>
  <c r="BK408"/>
  <c r="J543"/>
  <c r="J402"/>
  <c r="BK99"/>
  <c r="J460"/>
  <c i="11" r="BK332"/>
  <c r="BK447"/>
  <c r="J122"/>
  <c r="J128"/>
  <c r="BK552"/>
  <c r="J530"/>
  <c r="BK193"/>
  <c i="12" r="BK220"/>
  <c i="13" r="BK216"/>
  <c r="BK306"/>
  <c r="BK346"/>
  <c i="14" r="BK298"/>
  <c r="J112"/>
  <c r="J492"/>
  <c r="J379"/>
  <c r="J316"/>
  <c r="BK235"/>
  <c i="15" r="J386"/>
  <c r="BK225"/>
  <c r="J252"/>
  <c r="J151"/>
  <c r="J366"/>
  <c i="16" r="J334"/>
  <c r="J256"/>
  <c r="J170"/>
  <c i="17" r="BK124"/>
  <c r="BK501"/>
  <c r="J282"/>
  <c i="2" r="BK279"/>
  <c r="BK292"/>
  <c r="BK311"/>
  <c r="BK274"/>
  <c r="BK192"/>
  <c r="J298"/>
  <c r="F37"/>
  <c i="6" r="BK379"/>
  <c r="BK309"/>
  <c r="BK141"/>
  <c r="J281"/>
  <c i="7" r="BK385"/>
  <c r="BK526"/>
  <c r="BK171"/>
  <c r="J289"/>
  <c i="8" r="J297"/>
  <c r="J350"/>
  <c r="BK504"/>
  <c r="BK432"/>
  <c r="J425"/>
  <c i="9" r="J452"/>
  <c r="BK139"/>
  <c r="J394"/>
  <c r="BK567"/>
  <c r="J371"/>
  <c i="10" r="BK235"/>
  <c r="J180"/>
  <c r="BK494"/>
  <c r="J375"/>
  <c r="BK173"/>
  <c r="BK535"/>
  <c i="11" r="BK204"/>
  <c r="J134"/>
  <c r="J156"/>
  <c r="BK232"/>
  <c r="BK371"/>
  <c r="J204"/>
  <c i="12" r="J341"/>
  <c r="BK222"/>
  <c r="BK352"/>
  <c i="14" r="J120"/>
  <c r="BK443"/>
  <c r="BK500"/>
  <c r="BK436"/>
  <c i="15" r="J506"/>
  <c r="BK201"/>
  <c r="BK391"/>
  <c r="J335"/>
  <c i="16" r="J336"/>
  <c r="J499"/>
  <c r="BK124"/>
  <c r="BK201"/>
  <c i="17" r="J120"/>
  <c r="J170"/>
  <c i="2" r="BK272"/>
  <c r="BK243"/>
  <c r="J214"/>
  <c r="BK449"/>
  <c r="BK194"/>
  <c i="3" r="J242"/>
  <c i="4" r="J248"/>
  <c r="J125"/>
  <c i="5" r="BK297"/>
  <c r="BK176"/>
  <c r="J254"/>
  <c r="BK395"/>
  <c r="J297"/>
  <c r="J351"/>
  <c i="6" r="J493"/>
  <c r="BK377"/>
  <c r="BK289"/>
  <c r="BK173"/>
  <c r="BK262"/>
  <c i="7" r="J257"/>
  <c r="BK367"/>
  <c r="BK229"/>
  <c r="BK438"/>
  <c r="J454"/>
  <c r="J348"/>
  <c r="J217"/>
  <c i="8" r="BK233"/>
  <c r="J252"/>
  <c r="BK399"/>
  <c r="J340"/>
  <c r="BK330"/>
  <c r="J412"/>
  <c i="9" r="BK95"/>
  <c r="J156"/>
  <c r="BK377"/>
  <c r="BK575"/>
  <c r="J344"/>
  <c r="BK400"/>
  <c r="BK577"/>
  <c i="11" r="J338"/>
  <c r="J351"/>
  <c r="J105"/>
  <c r="J239"/>
  <c r="J552"/>
  <c r="J508"/>
  <c r="J452"/>
  <c i="12" r="BK356"/>
  <c r="BK146"/>
  <c r="J356"/>
  <c r="J112"/>
  <c r="BK440"/>
  <c r="BK427"/>
  <c i="13" r="J324"/>
  <c r="J225"/>
  <c r="J400"/>
  <c r="BK429"/>
  <c r="BK373"/>
  <c r="J424"/>
  <c r="J151"/>
  <c i="14" r="BK302"/>
  <c r="BK330"/>
  <c r="BK507"/>
  <c r="BK170"/>
  <c r="BK336"/>
  <c r="J244"/>
  <c i="15" r="J518"/>
  <c r="BK361"/>
  <c r="J430"/>
  <c r="BK120"/>
  <c i="16" r="BK244"/>
  <c r="BK302"/>
  <c i="17" r="J439"/>
  <c i="16" r="BK414"/>
  <c i="15" r="J513"/>
  <c i="16" r="J496"/>
  <c r="BK277"/>
  <c r="BK312"/>
  <c i="17" r="J413"/>
  <c r="J356"/>
  <c i="2" r="BK212"/>
  <c r="J290"/>
  <c i="3" r="BK274"/>
  <c r="BK350"/>
  <c r="BK278"/>
  <c r="BK164"/>
  <c r="BK479"/>
  <c r="J441"/>
  <c i="4" r="J270"/>
  <c i="5" r="J257"/>
  <c r="J399"/>
  <c r="J599"/>
  <c r="BK129"/>
  <c r="J431"/>
  <c r="BK157"/>
  <c r="BK392"/>
  <c i="6" r="BK466"/>
  <c r="BK462"/>
  <c r="BK299"/>
  <c r="BK489"/>
  <c r="J277"/>
  <c r="J232"/>
  <c i="7" r="J225"/>
  <c r="J154"/>
  <c r="J214"/>
  <c r="BK524"/>
  <c r="BK528"/>
  <c r="J539"/>
  <c i="8" r="BK357"/>
  <c r="J223"/>
  <c r="BK422"/>
  <c r="J504"/>
  <c r="BK101"/>
  <c i="9" r="J414"/>
  <c r="J373"/>
  <c r="J359"/>
  <c r="BK472"/>
  <c r="BK516"/>
  <c r="BK476"/>
  <c i="10" r="BK204"/>
  <c r="BK385"/>
  <c r="J435"/>
  <c r="BK320"/>
  <c r="J408"/>
  <c r="BK110"/>
  <c r="J338"/>
  <c r="BK419"/>
  <c i="11" r="BK418"/>
  <c r="J394"/>
  <c r="BK431"/>
  <c r="BK247"/>
  <c r="J506"/>
  <c r="BK428"/>
  <c i="12" r="J181"/>
  <c r="J220"/>
  <c r="J183"/>
  <c r="J423"/>
  <c r="BK423"/>
  <c r="J94"/>
  <c i="13" r="BK413"/>
  <c r="J328"/>
  <c r="J254"/>
  <c r="BK316"/>
  <c r="J378"/>
  <c i="16" r="BK433"/>
  <c i="17" r="J389"/>
  <c r="J126"/>
  <c r="BK371"/>
  <c i="15" r="J329"/>
  <c i="16" r="BK131"/>
  <c i="18" r="BK120"/>
  <c i="15" r="BK236"/>
  <c i="16" r="BK165"/>
  <c r="BK135"/>
  <c i="17" r="BK345"/>
  <c r="BK384"/>
  <c i="16" r="J355"/>
  <c r="J358"/>
  <c i="17" r="BK413"/>
  <c r="BK367"/>
  <c i="2" r="F36"/>
  <c i="15" r="J384"/>
  <c r="BK256"/>
  <c i="16" r="J421"/>
  <c i="17" r="J210"/>
  <c r="BK146"/>
  <c i="3" r="BK270"/>
  <c r="J382"/>
  <c r="J131"/>
  <c r="J485"/>
  <c r="J251"/>
  <c r="J483"/>
  <c r="J342"/>
  <c i="4" r="J115"/>
  <c r="BK231"/>
  <c r="J284"/>
  <c r="BK127"/>
  <c i="5" r="J172"/>
  <c r="J452"/>
  <c r="J468"/>
  <c r="J404"/>
  <c r="BK389"/>
  <c r="BK170"/>
  <c i="6" r="J448"/>
  <c r="BK135"/>
  <c r="J372"/>
  <c r="J161"/>
  <c r="BK146"/>
  <c i="7" r="BK263"/>
  <c r="BK381"/>
  <c r="J251"/>
  <c r="BK547"/>
  <c r="J502"/>
  <c r="J101"/>
  <c i="8" r="BK350"/>
  <c r="BK372"/>
  <c r="BK526"/>
  <c r="J157"/>
  <c r="BK352"/>
  <c i="9" r="J128"/>
  <c r="J589"/>
  <c r="BK562"/>
  <c r="J466"/>
  <c r="J468"/>
  <c i="10" r="J464"/>
  <c r="J462"/>
  <c r="J324"/>
  <c r="BK552"/>
  <c r="BK168"/>
  <c i="11" r="J423"/>
  <c r="BK220"/>
  <c r="J344"/>
  <c r="BK546"/>
  <c r="J559"/>
  <c r="BK561"/>
  <c r="J191"/>
  <c r="BK264"/>
  <c r="J378"/>
  <c i="12" r="BK321"/>
  <c r="BK374"/>
  <c r="J367"/>
  <c r="J311"/>
  <c r="J445"/>
  <c r="J384"/>
  <c r="BK335"/>
  <c i="14" r="BK398"/>
  <c r="J363"/>
  <c i="15" r="J216"/>
  <c r="BK367"/>
  <c r="J220"/>
  <c r="J425"/>
  <c r="BK294"/>
  <c i="16" r="J222"/>
  <c r="BK355"/>
  <c r="BK440"/>
  <c i="17" r="J151"/>
  <c r="J244"/>
  <c r="BK201"/>
  <c i="2" r="BK481"/>
  <c r="J188"/>
  <c r="BK316"/>
  <c r="BK298"/>
  <c r="J102"/>
  <c r="BK355"/>
  <c i="3" r="BK335"/>
  <c r="J330"/>
  <c r="J120"/>
  <c r="J338"/>
  <c r="J408"/>
  <c r="BK338"/>
  <c r="BK394"/>
  <c r="J263"/>
  <c r="BK343"/>
  <c r="J278"/>
  <c i="4" r="BK113"/>
  <c r="BK236"/>
  <c i="5" r="BK438"/>
  <c r="J295"/>
  <c r="J184"/>
  <c r="BK597"/>
  <c r="J498"/>
  <c r="BK114"/>
  <c i="6" r="J472"/>
  <c r="BK358"/>
  <c r="J313"/>
  <c r="J287"/>
  <c r="J178"/>
  <c i="7" r="J240"/>
  <c i="8" r="J374"/>
  <c r="J220"/>
  <c r="BK523"/>
  <c r="J124"/>
  <c r="BK367"/>
  <c i="9" r="BK451"/>
  <c r="J261"/>
  <c r="J141"/>
  <c r="BK427"/>
  <c r="J479"/>
  <c r="BK235"/>
  <c r="BK429"/>
  <c r="J211"/>
  <c i="10" r="J364"/>
  <c r="J122"/>
  <c r="BK161"/>
  <c r="J158"/>
  <c r="J535"/>
  <c r="BK262"/>
  <c r="BK547"/>
  <c r="J450"/>
  <c i="11" r="BK230"/>
  <c r="BK250"/>
  <c r="J334"/>
  <c r="BK520"/>
  <c r="J428"/>
  <c i="12" r="BK118"/>
  <c r="J357"/>
  <c r="BK509"/>
  <c r="BK378"/>
  <c i="13" r="BK328"/>
  <c r="BK386"/>
  <c r="J484"/>
  <c r="J282"/>
  <c r="BK246"/>
  <c i="14" r="J235"/>
  <c r="BK358"/>
  <c r="J507"/>
  <c r="J165"/>
  <c r="BK129"/>
  <c i="15" r="BK213"/>
  <c r="BK277"/>
  <c r="BK94"/>
  <c r="BK215"/>
  <c r="BK439"/>
  <c i="16" r="BK181"/>
  <c r="BK490"/>
  <c r="BK499"/>
  <c r="J126"/>
  <c i="17" r="BK222"/>
  <c r="BK339"/>
  <c r="BK94"/>
  <c i="18" r="BK140"/>
  <c i="16" r="BK330"/>
  <c r="BK170"/>
  <c r="J124"/>
  <c i="17" r="BK435"/>
  <c i="15" r="BK510"/>
  <c r="BK254"/>
  <c i="16" r="J399"/>
  <c r="BK427"/>
  <c r="BK430"/>
  <c i="17" r="BK236"/>
  <c r="BK163"/>
  <c r="J311"/>
  <c i="15" r="J94"/>
  <c r="BK401"/>
  <c i="2" r="F34"/>
  <c i="7" r="J543"/>
  <c r="J368"/>
  <c r="J367"/>
  <c r="J303"/>
  <c r="BK410"/>
  <c r="BK285"/>
  <c i="8" r="J320"/>
  <c r="J384"/>
  <c r="BK362"/>
  <c r="BK392"/>
  <c r="J128"/>
  <c r="BK106"/>
  <c i="9" r="J355"/>
  <c r="BK105"/>
  <c r="BK444"/>
  <c r="BK395"/>
  <c r="BK145"/>
  <c r="J220"/>
  <c r="J222"/>
  <c r="J423"/>
  <c i="10" r="J380"/>
  <c r="BK324"/>
  <c r="BK145"/>
  <c r="BK543"/>
  <c r="BK442"/>
  <c r="J110"/>
  <c r="J443"/>
  <c i="11" r="BK122"/>
  <c r="BK130"/>
  <c r="J258"/>
  <c r="J400"/>
  <c r="J139"/>
  <c r="J332"/>
  <c r="J510"/>
  <c r="BK419"/>
  <c i="12" r="BK210"/>
  <c r="J315"/>
  <c r="J397"/>
  <c r="J126"/>
  <c r="J306"/>
  <c r="BK256"/>
  <c r="BK430"/>
  <c i="13" r="J256"/>
  <c r="BK112"/>
  <c r="J183"/>
  <c r="BK368"/>
  <c r="J201"/>
  <c r="BK201"/>
  <c i="14" r="J330"/>
  <c r="J502"/>
  <c r="J220"/>
  <c r="J373"/>
  <c r="J126"/>
  <c r="BK439"/>
  <c i="15" r="J401"/>
  <c r="BK341"/>
  <c r="BK165"/>
  <c r="BK112"/>
  <c i="16" r="J236"/>
  <c r="BK357"/>
  <c r="BK448"/>
  <c r="J342"/>
  <c i="17" r="J306"/>
  <c r="J225"/>
  <c i="2" r="BK197"/>
  <c r="J321"/>
  <c r="BK297"/>
  <c r="J178"/>
  <c r="BK367"/>
  <c r="J190"/>
  <c i="3" r="BK299"/>
  <c r="BK355"/>
  <c i="4" r="J234"/>
  <c r="BK280"/>
  <c i="5" r="BK373"/>
  <c r="BK143"/>
  <c r="J379"/>
  <c r="J392"/>
  <c r="J406"/>
  <c r="J335"/>
  <c i="6" r="J258"/>
  <c r="J141"/>
  <c r="J510"/>
  <c r="BK163"/>
  <c r="BK313"/>
  <c i="7" r="BK351"/>
  <c r="BK222"/>
  <c r="BK516"/>
  <c r="J504"/>
  <c i="8" r="BK95"/>
  <c r="J141"/>
  <c r="BK150"/>
  <c r="J284"/>
  <c r="BK244"/>
  <c r="BK164"/>
  <c i="9" r="BK409"/>
  <c r="BK589"/>
  <c r="J218"/>
  <c r="BK258"/>
  <c i="11" r="BK354"/>
  <c r="J409"/>
  <c r="BK449"/>
  <c i="12" r="BK126"/>
  <c r="BK225"/>
  <c r="BK411"/>
  <c r="BK201"/>
  <c r="J371"/>
  <c r="J378"/>
  <c i="13" r="J318"/>
  <c r="BK407"/>
  <c r="J131"/>
  <c r="BK458"/>
  <c r="BK194"/>
  <c r="J146"/>
  <c i="14" r="BK144"/>
  <c r="J233"/>
  <c r="BK373"/>
  <c r="J334"/>
  <c r="J215"/>
  <c i="15" r="BK335"/>
  <c r="J353"/>
  <c r="BK426"/>
  <c r="J347"/>
  <c i="16" r="J218"/>
  <c r="BK504"/>
  <c r="J194"/>
  <c i="17" r="J194"/>
  <c r="J437"/>
  <c i="5" r="BK149"/>
  <c r="J259"/>
  <c r="BK337"/>
  <c r="J151"/>
  <c r="BK293"/>
  <c i="6" r="J382"/>
  <c r="BK382"/>
  <c r="BK450"/>
  <c r="BK228"/>
  <c i="7" r="BK214"/>
  <c r="J388"/>
  <c r="BK259"/>
  <c r="BK225"/>
  <c r="J141"/>
  <c r="BK386"/>
  <c i="8" r="J292"/>
  <c r="BK288"/>
  <c r="BK302"/>
  <c r="J177"/>
  <c r="J523"/>
  <c r="BK157"/>
  <c i="9" r="J392"/>
  <c r="BK238"/>
  <c r="BK379"/>
  <c r="BK316"/>
  <c r="J237"/>
  <c i="10" r="BK230"/>
  <c r="J232"/>
  <c r="J173"/>
  <c r="BK316"/>
  <c r="J428"/>
  <c r="J175"/>
  <c i="11" r="BK273"/>
  <c r="J99"/>
  <c r="J431"/>
  <c r="BK356"/>
  <c r="J546"/>
  <c r="BK458"/>
  <c r="BK99"/>
  <c r="BK355"/>
  <c i="12" r="BK345"/>
  <c r="J122"/>
  <c r="J442"/>
  <c r="BK236"/>
  <c r="BK515"/>
  <c r="J430"/>
  <c r="J301"/>
  <c r="BK129"/>
  <c i="14" r="BK486"/>
  <c r="BK312"/>
  <c r="J254"/>
  <c i="15" r="J171"/>
  <c r="J367"/>
  <c r="BK409"/>
  <c r="J431"/>
  <c i="16" r="J322"/>
  <c r="J352"/>
  <c i="17" r="BK349"/>
  <c r="J374"/>
  <c i="15" r="J236"/>
  <c i="16" r="BK506"/>
  <c i="17" r="J435"/>
  <c r="J131"/>
  <c i="15" r="J379"/>
  <c r="J146"/>
  <c i="16" r="J151"/>
  <c r="J233"/>
  <c i="17" r="BK396"/>
  <c r="BK395"/>
  <c r="BK216"/>
  <c i="18" r="BK93"/>
  <c i="2" r="J431"/>
  <c i="3" r="BK351"/>
  <c r="BK313"/>
  <c r="J164"/>
  <c r="BK292"/>
  <c r="BK191"/>
  <c r="J386"/>
  <c i="4" r="J238"/>
  <c r="BK239"/>
  <c i="5" r="BK379"/>
  <c r="BK263"/>
  <c r="J252"/>
  <c r="J436"/>
  <c r="BK384"/>
  <c r="J524"/>
  <c r="J427"/>
  <c i="6" r="J228"/>
  <c r="J110"/>
  <c r="J117"/>
  <c r="BK372"/>
  <c r="J155"/>
  <c i="7" r="J146"/>
  <c r="J171"/>
  <c r="BK146"/>
  <c r="BK530"/>
  <c r="BK162"/>
  <c r="J106"/>
  <c i="8" r="BK234"/>
  <c r="BK349"/>
  <c r="J538"/>
  <c r="J497"/>
  <c r="BK499"/>
  <c r="J113"/>
  <c r="J495"/>
  <c i="9" r="BK110"/>
  <c r="BK417"/>
  <c r="J99"/>
  <c r="BK227"/>
  <c r="BK428"/>
  <c i="10" r="J418"/>
  <c r="BK340"/>
  <c r="J385"/>
  <c r="J447"/>
  <c r="BK523"/>
  <c r="J334"/>
  <c r="J494"/>
  <c r="J220"/>
  <c i="11" r="BK180"/>
  <c r="J173"/>
  <c r="J292"/>
  <c r="BK542"/>
  <c r="BK117"/>
  <c r="BK314"/>
  <c r="J442"/>
  <c r="BK361"/>
  <c r="BK463"/>
  <c i="12" r="BK341"/>
  <c r="J317"/>
  <c r="BK477"/>
  <c r="BK158"/>
  <c i="13" r="J210"/>
  <c r="J491"/>
  <c r="BK412"/>
  <c r="J379"/>
  <c r="BK158"/>
  <c r="J220"/>
  <c i="14" r="BK356"/>
  <c r="J356"/>
  <c r="J439"/>
  <c r="J298"/>
  <c r="BK140"/>
  <c r="J495"/>
  <c r="BK419"/>
  <c r="BK120"/>
  <c i="15" r="BK318"/>
  <c r="J368"/>
  <c r="BK216"/>
  <c r="BK406"/>
  <c i="16" r="BK112"/>
  <c r="BK387"/>
  <c i="17" r="BK208"/>
  <c r="J329"/>
  <c i="15" r="BK430"/>
  <c i="16" r="BK336"/>
  <c i="17" r="BK220"/>
  <c r="J156"/>
  <c i="15" r="J416"/>
  <c i="16" r="BK254"/>
  <c r="J387"/>
  <c r="J330"/>
  <c i="17" r="J250"/>
  <c r="BK148"/>
  <c r="BK215"/>
  <c i="18" r="BK143"/>
  <c i="15" r="J364"/>
  <c r="J244"/>
  <c i="16" r="BK392"/>
  <c r="BK220"/>
  <c r="J213"/>
  <c r="J148"/>
  <c i="17" r="J379"/>
  <c r="J411"/>
  <c r="BK112"/>
  <c i="16" r="J469"/>
  <c r="J140"/>
  <c i="17" r="J140"/>
  <c r="BK434"/>
  <c r="J414"/>
  <c i="15" r="J426"/>
  <c i="16" r="J416"/>
  <c r="BK246"/>
  <c i="17" r="J118"/>
  <c r="BK489"/>
  <c i="3" r="BK305"/>
  <c r="J284"/>
  <c r="J218"/>
  <c r="J256"/>
  <c r="BK328"/>
  <c r="BK129"/>
  <c r="BK226"/>
  <c i="4" r="J113"/>
  <c r="J274"/>
  <c r="BK228"/>
  <c i="5" r="BK377"/>
  <c r="BK277"/>
  <c r="BK599"/>
  <c r="J179"/>
  <c r="J461"/>
  <c r="BK289"/>
  <c r="J157"/>
  <c i="6" r="BK122"/>
  <c r="BK277"/>
  <c r="J352"/>
  <c r="BK209"/>
  <c r="J366"/>
  <c r="BK283"/>
  <c i="7" r="BK137"/>
  <c r="BK388"/>
  <c r="J428"/>
  <c r="J478"/>
  <c r="BK333"/>
  <c i="8" r="J399"/>
  <c r="BK248"/>
  <c r="BK200"/>
  <c r="J509"/>
  <c r="BK306"/>
  <c i="9" r="BK141"/>
  <c r="BK414"/>
  <c r="BK211"/>
  <c r="BK117"/>
  <c r="BK289"/>
  <c i="10" r="BK421"/>
  <c r="BK293"/>
  <c i="12" r="J244"/>
  <c i="13" r="J236"/>
  <c r="BK408"/>
  <c r="BK304"/>
  <c r="BK183"/>
  <c r="J250"/>
  <c r="BK218"/>
  <c r="J235"/>
  <c i="14" r="BK218"/>
  <c r="BK368"/>
  <c r="J100"/>
  <c r="J236"/>
  <c r="J443"/>
  <c r="BK156"/>
  <c r="J183"/>
  <c i="15" r="J408"/>
  <c r="BK122"/>
  <c r="BK144"/>
  <c r="BK479"/>
  <c i="16" r="J381"/>
  <c r="BK365"/>
  <c i="17" r="J183"/>
  <c i="2" r="J156"/>
  <c r="J449"/>
  <c r="BK284"/>
  <c i="4" r="BK264"/>
  <c r="J286"/>
  <c i="5" r="J357"/>
  <c r="J265"/>
  <c r="BK192"/>
  <c r="BK365"/>
  <c r="J455"/>
  <c r="J129"/>
  <c i="6" r="BK452"/>
  <c r="J344"/>
  <c r="BK352"/>
  <c r="BK448"/>
  <c r="BK202"/>
  <c i="7" r="BK348"/>
  <c r="J438"/>
  <c r="BK242"/>
  <c r="BK387"/>
  <c r="BK508"/>
  <c r="BK373"/>
  <c r="J430"/>
  <c i="8" r="J283"/>
  <c r="BK379"/>
  <c r="BK254"/>
  <c r="J392"/>
  <c r="BK297"/>
  <c r="BK320"/>
  <c r="J254"/>
  <c i="9" r="J331"/>
  <c r="BK461"/>
  <c r="J555"/>
  <c r="J451"/>
  <c r="BK474"/>
  <c r="J139"/>
  <c r="J417"/>
  <c r="BK452"/>
  <c i="10" r="J262"/>
  <c r="J218"/>
  <c r="BK459"/>
  <c r="J442"/>
  <c r="J378"/>
  <c r="J413"/>
  <c i="11" r="J326"/>
  <c r="J223"/>
  <c r="J377"/>
  <c r="J249"/>
  <c r="J458"/>
  <c i="12" r="J250"/>
  <c r="J389"/>
  <c r="BK216"/>
  <c i="13" r="J363"/>
  <c r="BK220"/>
  <c r="J496"/>
  <c i="15" r="BK374"/>
  <c r="BK124"/>
  <c i="16" r="BK213"/>
  <c r="J490"/>
  <c r="J318"/>
  <c i="17" r="J220"/>
  <c r="J424"/>
  <c r="J371"/>
  <c i="15" r="BK208"/>
  <c i="16" r="BK156"/>
  <c r="BK342"/>
  <c r="J244"/>
  <c i="17" r="BK442"/>
  <c i="18" r="J104"/>
  <c i="15" r="BK107"/>
  <c i="16" r="BK374"/>
  <c r="J94"/>
  <c r="BK107"/>
  <c r="J298"/>
  <c r="BK129"/>
  <c i="17" r="J432"/>
  <c r="BK165"/>
  <c r="BK329"/>
  <c i="15" r="J122"/>
  <c i="2" r="J355"/>
  <c i="3" r="BK273"/>
  <c r="BK337"/>
  <c r="BK257"/>
  <c r="J228"/>
  <c r="BK485"/>
  <c r="BK441"/>
  <c i="4" r="J257"/>
  <c r="J84"/>
  <c i="5" r="BK238"/>
  <c r="BK299"/>
  <c r="J277"/>
  <c r="J94"/>
  <c r="J191"/>
  <c r="BK552"/>
  <c r="BK259"/>
  <c r="BK391"/>
  <c r="J174"/>
  <c i="6" r="BK474"/>
  <c r="J146"/>
  <c r="BK493"/>
  <c r="BK275"/>
  <c r="J476"/>
  <c r="J173"/>
  <c i="7" r="J380"/>
  <c r="BK309"/>
  <c r="J189"/>
  <c r="J327"/>
  <c r="BK128"/>
  <c r="BK311"/>
  <c r="J444"/>
  <c i="8" r="J367"/>
  <c r="BK216"/>
  <c r="BK171"/>
  <c r="J324"/>
  <c r="J200"/>
  <c r="J308"/>
  <c i="9" r="BK446"/>
  <c r="BK254"/>
  <c r="BK166"/>
  <c r="BK359"/>
  <c r="BK581"/>
  <c i="10" r="J527"/>
  <c i="11" r="J439"/>
  <c r="J322"/>
  <c r="J161"/>
  <c r="BK338"/>
  <c r="BK226"/>
  <c i="12" r="BK148"/>
  <c r="BK414"/>
  <c r="BK523"/>
  <c r="J523"/>
  <c r="J513"/>
  <c r="J323"/>
  <c r="BK213"/>
  <c i="13" r="BK393"/>
  <c r="J393"/>
  <c r="BK427"/>
  <c r="BK295"/>
  <c i="14" r="BK201"/>
  <c r="BK208"/>
  <c r="J419"/>
  <c r="BK414"/>
  <c r="J488"/>
  <c i="17" r="J419"/>
  <c r="BK461"/>
  <c i="18" r="BK104"/>
  <c i="2" r="BK190"/>
  <c r="J313"/>
  <c r="BK289"/>
  <c r="J197"/>
  <c i="3" r="J399"/>
  <c r="BK330"/>
  <c i="4" r="BK125"/>
  <c r="J280"/>
  <c r="BK234"/>
  <c i="5" r="BK427"/>
  <c r="J114"/>
  <c r="J552"/>
  <c r="J302"/>
  <c r="J479"/>
  <c r="J438"/>
  <c i="6" r="J377"/>
  <c r="J133"/>
  <c r="BK355"/>
  <c r="BK237"/>
  <c r="BK256"/>
  <c r="J256"/>
  <c r="J220"/>
  <c i="7" r="BK118"/>
  <c r="BK141"/>
  <c r="BK504"/>
  <c r="J386"/>
  <c i="8" r="J366"/>
  <c r="J344"/>
  <c r="J349"/>
  <c r="BK519"/>
  <c r="BK177"/>
  <c r="BK189"/>
  <c i="9" r="BK459"/>
  <c r="BK156"/>
  <c r="BK447"/>
  <c r="BK180"/>
  <c r="BK557"/>
  <c i="10" r="BK356"/>
  <c r="BK467"/>
  <c r="BK457"/>
  <c r="J421"/>
  <c r="J403"/>
  <c r="BK447"/>
  <c i="11" r="BK292"/>
  <c r="BK266"/>
  <c r="J441"/>
  <c r="J402"/>
  <c r="J387"/>
  <c i="12" r="BK252"/>
  <c r="J413"/>
  <c r="BK244"/>
  <c r="J261"/>
  <c r="BK382"/>
  <c r="BK329"/>
  <c i="13" r="J346"/>
  <c r="J100"/>
  <c r="J208"/>
  <c r="BK222"/>
  <c r="J252"/>
  <c r="J122"/>
  <c r="J338"/>
  <c r="J129"/>
  <c i="14" r="J357"/>
  <c r="J148"/>
  <c r="J181"/>
  <c r="J256"/>
  <c i="15" r="BK357"/>
  <c r="J118"/>
  <c r="J406"/>
  <c i="16" r="BK511"/>
  <c r="BK235"/>
  <c r="BK307"/>
  <c r="BK359"/>
  <c i="17" r="J124"/>
  <c r="J327"/>
  <c i="2" r="J297"/>
  <c r="J307"/>
  <c r="J270"/>
  <c r="BK349"/>
  <c r="BK351"/>
  <c i="4" r="BK238"/>
  <c r="J199"/>
  <c i="5" r="J391"/>
  <c r="BK279"/>
  <c r="BK579"/>
  <c r="BK396"/>
  <c r="J153"/>
  <c i="6" r="J358"/>
  <c r="J224"/>
  <c r="J523"/>
  <c i="7" r="J387"/>
  <c r="BK294"/>
  <c r="BK329"/>
  <c r="J549"/>
  <c r="BK305"/>
  <c r="J345"/>
  <c r="BK539"/>
  <c i="8" r="J379"/>
  <c r="BK531"/>
  <c r="J526"/>
  <c r="BK132"/>
  <c i="9" r="BK193"/>
  <c r="J429"/>
  <c r="J410"/>
  <c r="BK466"/>
  <c r="J469"/>
  <c i="10" r="BK379"/>
  <c r="J256"/>
  <c r="BK243"/>
  <c r="J99"/>
  <c r="J358"/>
  <c r="J564"/>
  <c r="BK448"/>
  <c i="11" r="J232"/>
  <c r="BK128"/>
  <c r="BK316"/>
  <c r="J550"/>
  <c r="BK136"/>
  <c r="BK223"/>
  <c r="J381"/>
  <c r="J117"/>
  <c i="12" r="J129"/>
  <c r="BK317"/>
  <c r="BK384"/>
  <c r="J437"/>
  <c r="BK235"/>
  <c r="J424"/>
  <c i="13" r="BK324"/>
  <c r="J218"/>
  <c r="BK431"/>
  <c r="BK129"/>
  <c r="BK338"/>
  <c r="BK356"/>
  <c i="14" r="BK181"/>
  <c r="BK252"/>
  <c r="BK375"/>
  <c r="BK342"/>
  <c r="BK100"/>
  <c r="J414"/>
  <c i="15" r="J215"/>
  <c r="BK146"/>
  <c r="BK518"/>
  <c r="J394"/>
  <c i="16" r="J107"/>
  <c i="17" r="BK107"/>
  <c r="BK259"/>
  <c i="15" r="J235"/>
  <c r="J225"/>
  <c i="17" r="BK233"/>
  <c r="BK213"/>
  <c i="15" r="J246"/>
  <c i="16" r="BK422"/>
  <c r="J504"/>
  <c r="BK144"/>
  <c i="17" r="BK181"/>
  <c r="BK427"/>
  <c r="J323"/>
  <c i="2" r="BK276"/>
  <c i="3" r="BK120"/>
  <c r="J299"/>
  <c r="J479"/>
  <c r="J378"/>
  <c r="J351"/>
  <c r="BK249"/>
  <c r="J394"/>
  <c i="5" r="BK253"/>
  <c r="J293"/>
  <c r="J160"/>
  <c r="J186"/>
  <c r="BK342"/>
  <c r="BK359"/>
  <c r="BK256"/>
  <c i="6" r="J457"/>
  <c r="BK476"/>
  <c r="J355"/>
  <c r="J230"/>
  <c r="BK266"/>
  <c i="7" r="J321"/>
  <c r="J431"/>
  <c r="J261"/>
  <c r="J128"/>
  <c r="J533"/>
  <c r="BK506"/>
  <c r="J352"/>
  <c r="J516"/>
  <c i="8" r="J146"/>
  <c r="J372"/>
  <c r="J406"/>
  <c r="BK424"/>
  <c r="J135"/>
  <c r="BK326"/>
  <c r="BK430"/>
  <c i="9" r="J393"/>
  <c r="BK598"/>
  <c r="BK237"/>
  <c r="BK393"/>
  <c r="J166"/>
  <c r="J289"/>
  <c i="10" r="BK266"/>
  <c r="BK130"/>
  <c r="J264"/>
  <c r="J128"/>
  <c r="J539"/>
  <c r="J545"/>
  <c r="BK246"/>
  <c r="BK377"/>
  <c r="J448"/>
  <c i="11" r="J328"/>
  <c r="J268"/>
  <c r="BK424"/>
  <c r="BK166"/>
  <c r="J416"/>
  <c r="BK353"/>
  <c r="BK225"/>
  <c r="J136"/>
  <c i="12" r="BK215"/>
  <c r="BK297"/>
  <c r="BK140"/>
  <c r="J379"/>
  <c r="J427"/>
  <c i="13" r="J344"/>
  <c r="BK402"/>
  <c r="BK236"/>
  <c r="J312"/>
  <c r="J367"/>
  <c r="J295"/>
  <c i="14" r="BK107"/>
  <c r="J396"/>
  <c r="J250"/>
  <c r="BK466"/>
  <c r="BK492"/>
  <c r="BK135"/>
  <c r="J425"/>
  <c i="15" r="J222"/>
  <c r="J313"/>
  <c r="J112"/>
  <c r="BK451"/>
  <c r="J131"/>
  <c i="16" r="J427"/>
  <c i="17" r="J148"/>
  <c r="J362"/>
  <c i="15" r="J107"/>
  <c r="BK408"/>
  <c i="16" r="BK222"/>
  <c i="17" r="BK404"/>
  <c r="J301"/>
  <c i="15" r="BK126"/>
  <c i="16" r="BK210"/>
  <c r="BK385"/>
  <c i="17" r="BK183"/>
  <c r="J427"/>
  <c r="BK419"/>
  <c i="18" r="J96"/>
  <c i="15" r="J210"/>
  <c i="16" r="J385"/>
  <c r="J377"/>
  <c r="J422"/>
  <c r="J492"/>
  <c i="17" r="BK321"/>
  <c r="J215"/>
  <c i="15" r="BK454"/>
  <c i="16" r="J324"/>
  <c r="BK100"/>
  <c i="7" l="1" r="P123"/>
  <c r="R134"/>
  <c r="BK231"/>
  <c r="J231"/>
  <c r="J68"/>
  <c r="R532"/>
  <c i="8" r="R100"/>
  <c r="T123"/>
  <c r="BK156"/>
  <c r="R156"/>
  <c r="T256"/>
  <c r="BK503"/>
  <c r="J503"/>
  <c r="J71"/>
  <c r="R525"/>
  <c i="9" r="P94"/>
  <c r="T104"/>
  <c r="BK260"/>
  <c r="J260"/>
  <c r="J69"/>
  <c r="R478"/>
  <c r="BK583"/>
  <c r="J583"/>
  <c r="J72"/>
  <c i="10" r="R94"/>
  <c r="P127"/>
  <c r="P144"/>
  <c i="11" r="P94"/>
  <c r="BK160"/>
  <c r="J160"/>
  <c r="J67"/>
  <c r="T272"/>
  <c r="P536"/>
  <c i="12" r="T99"/>
  <c r="T117"/>
  <c r="BK134"/>
  <c r="J134"/>
  <c r="J66"/>
  <c r="T134"/>
  <c r="R150"/>
  <c r="BK224"/>
  <c r="J224"/>
  <c r="J68"/>
  <c r="T224"/>
  <c r="P444"/>
  <c r="R517"/>
  <c i="13" r="R99"/>
  <c r="T117"/>
  <c r="BK258"/>
  <c r="J258"/>
  <c r="J69"/>
  <c r="BK433"/>
  <c r="J433"/>
  <c r="J70"/>
  <c r="R490"/>
  <c i="14" r="P117"/>
  <c r="R128"/>
  <c r="P134"/>
  <c r="T258"/>
  <c r="R494"/>
  <c i="15" r="BK258"/>
  <c r="J258"/>
  <c r="J69"/>
  <c r="R453"/>
  <c i="16" r="P117"/>
  <c r="P134"/>
  <c r="P150"/>
  <c r="BK224"/>
  <c r="J224"/>
  <c r="J68"/>
  <c r="BK447"/>
  <c r="J447"/>
  <c r="J70"/>
  <c r="R498"/>
  <c i="17" r="BK258"/>
  <c r="J258"/>
  <c r="J69"/>
  <c i="6" r="BK104"/>
  <c r="BK143"/>
  <c r="J143"/>
  <c r="J64"/>
  <c r="P149"/>
  <c r="R149"/>
  <c r="BK236"/>
  <c r="J236"/>
  <c r="J68"/>
  <c r="R381"/>
  <c i="7" r="P156"/>
  <c r="T437"/>
  <c i="8" r="P100"/>
  <c r="P134"/>
  <c i="15" r="R99"/>
  <c r="T117"/>
  <c r="T128"/>
  <c r="P150"/>
  <c r="BK224"/>
  <c r="J224"/>
  <c r="J68"/>
  <c r="T224"/>
  <c r="T453"/>
  <c i="16" r="R117"/>
  <c r="BK258"/>
  <c r="J258"/>
  <c r="J69"/>
  <c r="R447"/>
  <c i="17" r="P258"/>
  <c i="7" r="T123"/>
  <c r="R140"/>
  <c r="R231"/>
  <c r="BK510"/>
  <c r="J510"/>
  <c r="J71"/>
  <c i="6" r="P104"/>
  <c r="BK165"/>
  <c r="R236"/>
  <c r="P478"/>
  <c i="7" r="P265"/>
  <c r="P510"/>
  <c i="17" r="T258"/>
  <c i="2" r="T101"/>
  <c r="R187"/>
  <c r="BK278"/>
  <c r="J278"/>
  <c r="J67"/>
  <c r="BK315"/>
  <c r="J315"/>
  <c r="J68"/>
  <c r="P315"/>
  <c r="BK480"/>
  <c r="J480"/>
  <c r="J70"/>
  <c i="3" r="R407"/>
  <c i="5" r="P148"/>
  <c r="R159"/>
  <c r="R165"/>
  <c r="R178"/>
  <c r="P267"/>
  <c r="T267"/>
  <c r="R467"/>
  <c i="6" r="P132"/>
  <c r="R143"/>
  <c r="P165"/>
  <c r="P236"/>
  <c r="T381"/>
  <c i="7" r="R123"/>
  <c r="P134"/>
  <c r="BK437"/>
  <c r="J437"/>
  <c r="J70"/>
  <c i="8" r="P123"/>
  <c i="16" r="T99"/>
  <c r="P258"/>
  <c r="BK498"/>
  <c r="J498"/>
  <c r="J71"/>
  <c i="17" r="R150"/>
  <c i="2" r="P202"/>
  <c r="P357"/>
  <c i="3" r="T407"/>
  <c i="5" r="BK148"/>
  <c r="J148"/>
  <c r="J63"/>
  <c r="BK159"/>
  <c r="J159"/>
  <c r="J64"/>
  <c r="T159"/>
  <c r="T301"/>
  <c r="BK558"/>
  <c r="J558"/>
  <c r="J71"/>
  <c i="6" r="BK94"/>
  <c r="J94"/>
  <c r="J61"/>
  <c r="BK132"/>
  <c r="J132"/>
  <c r="J63"/>
  <c r="T143"/>
  <c r="T165"/>
  <c r="P381"/>
  <c r="P456"/>
  <c i="7" r="R100"/>
  <c r="R93"/>
  <c r="BK134"/>
  <c r="J134"/>
  <c r="J64"/>
  <c r="T134"/>
  <c r="T140"/>
  <c r="P437"/>
  <c i="8" r="BK100"/>
  <c r="J100"/>
  <c r="J62"/>
  <c r="R123"/>
  <c r="BK140"/>
  <c r="J140"/>
  <c r="J66"/>
  <c r="P156"/>
  <c r="T156"/>
  <c r="BK222"/>
  <c r="J222"/>
  <c r="J68"/>
  <c r="P222"/>
  <c r="R222"/>
  <c r="T222"/>
  <c r="BK434"/>
  <c r="J434"/>
  <c r="J70"/>
  <c r="R503"/>
  <c r="P525"/>
  <c i="9" r="BK104"/>
  <c r="J104"/>
  <c r="J62"/>
  <c r="P127"/>
  <c r="P138"/>
  <c r="T138"/>
  <c r="P160"/>
  <c r="P260"/>
  <c r="P478"/>
  <c r="R561"/>
  <c r="T561"/>
  <c i="10" r="BK94"/>
  <c r="T94"/>
  <c r="R127"/>
  <c r="BK144"/>
  <c r="J144"/>
  <c r="J66"/>
  <c i="11" r="R104"/>
  <c r="T127"/>
  <c r="R138"/>
  <c r="P144"/>
  <c r="R160"/>
  <c r="BK238"/>
  <c r="J238"/>
  <c r="J68"/>
  <c r="R238"/>
  <c r="BK451"/>
  <c r="J451"/>
  <c r="J70"/>
  <c r="BK536"/>
  <c r="J536"/>
  <c r="J72"/>
  <c i="12" r="R99"/>
  <c r="P117"/>
  <c r="P128"/>
  <c r="P134"/>
  <c r="R134"/>
  <c r="T258"/>
  <c r="BK517"/>
  <c r="J517"/>
  <c r="J71"/>
  <c i="13" r="P99"/>
  <c r="BK150"/>
  <c r="J150"/>
  <c r="J67"/>
  <c r="R258"/>
  <c r="BK490"/>
  <c r="J490"/>
  <c r="J71"/>
  <c i="14" r="T99"/>
  <c r="BK150"/>
  <c r="J150"/>
  <c r="J67"/>
  <c r="R150"/>
  <c r="BK224"/>
  <c r="J224"/>
  <c r="J68"/>
  <c r="R224"/>
  <c r="BK445"/>
  <c r="J445"/>
  <c r="J70"/>
  <c r="P494"/>
  <c i="15" r="BK117"/>
  <c r="J117"/>
  <c r="J63"/>
  <c r="BK128"/>
  <c r="J128"/>
  <c r="J64"/>
  <c r="P134"/>
  <c r="R258"/>
  <c r="P512"/>
  <c i="16" r="T117"/>
  <c r="BK134"/>
  <c r="BK150"/>
  <c r="J150"/>
  <c r="J67"/>
  <c r="P224"/>
  <c r="P447"/>
  <c i="17" r="BK150"/>
  <c r="J150"/>
  <c r="J67"/>
  <c r="P441"/>
  <c i="7" r="T100"/>
  <c r="T93"/>
  <c r="BK140"/>
  <c r="J140"/>
  <c r="J66"/>
  <c r="P231"/>
  <c r="BK532"/>
  <c r="J532"/>
  <c r="J72"/>
  <c i="17" r="T150"/>
  <c r="BK488"/>
  <c r="J488"/>
  <c r="J71"/>
  <c i="2" r="R101"/>
  <c r="R91"/>
  <c r="P187"/>
  <c r="BK196"/>
  <c r="J196"/>
  <c r="J64"/>
  <c r="R196"/>
  <c r="T196"/>
  <c r="R278"/>
  <c r="T315"/>
  <c r="R480"/>
  <c i="3" r="BK84"/>
  <c r="J84"/>
  <c r="J61"/>
  <c r="BK407"/>
  <c r="J407"/>
  <c r="J62"/>
  <c i="4" r="BK83"/>
  <c r="J83"/>
  <c r="J61"/>
  <c i="5" r="R148"/>
  <c r="BK165"/>
  <c r="J165"/>
  <c r="J66"/>
  <c r="P301"/>
  <c r="R558"/>
  <c i="6" r="T104"/>
  <c r="P143"/>
  <c r="R165"/>
  <c r="BK381"/>
  <c r="J381"/>
  <c r="J70"/>
  <c r="R456"/>
  <c i="7" r="BK156"/>
  <c r="J156"/>
  <c r="J67"/>
  <c r="R437"/>
  <c i="8" r="BK123"/>
  <c r="J123"/>
  <c r="J63"/>
  <c r="BK134"/>
  <c r="J134"/>
  <c r="J64"/>
  <c r="T134"/>
  <c r="T140"/>
  <c i="10" r="BK104"/>
  <c r="J104"/>
  <c r="J62"/>
  <c r="BK127"/>
  <c r="J127"/>
  <c r="J63"/>
  <c r="BK138"/>
  <c r="J138"/>
  <c r="J64"/>
  <c r="R138"/>
  <c r="R144"/>
  <c r="T160"/>
  <c r="P234"/>
  <c r="T234"/>
  <c r="T268"/>
  <c r="R466"/>
  <c r="R529"/>
  <c r="T551"/>
  <c i="11" r="P104"/>
  <c r="P160"/>
  <c r="R272"/>
  <c r="T536"/>
  <c i="12" r="P99"/>
  <c r="P92"/>
  <c r="R117"/>
  <c r="R128"/>
  <c r="P258"/>
  <c r="T444"/>
  <c i="13" r="BK99"/>
  <c r="J99"/>
  <c r="J62"/>
  <c r="R117"/>
  <c r="R128"/>
  <c r="P150"/>
  <c r="T258"/>
  <c r="P490"/>
  <c i="14" r="BK99"/>
  <c r="J99"/>
  <c r="J62"/>
  <c r="T117"/>
  <c r="T128"/>
  <c r="P150"/>
  <c r="T150"/>
  <c r="P224"/>
  <c r="T224"/>
  <c r="T445"/>
  <c i="15" r="P99"/>
  <c r="BK150"/>
  <c r="J150"/>
  <c r="J67"/>
  <c r="T150"/>
  <c r="R224"/>
  <c r="P453"/>
  <c r="R512"/>
  <c i="16" r="R99"/>
  <c r="T128"/>
  <c r="R134"/>
  <c r="T150"/>
  <c r="T224"/>
  <c i="17" r="BK117"/>
  <c r="J117"/>
  <c r="J63"/>
  <c r="BK134"/>
  <c r="J134"/>
  <c r="J66"/>
  <c r="T224"/>
  <c r="T488"/>
  <c i="2" r="T202"/>
  <c r="T357"/>
  <c i="3" r="P84"/>
  <c i="4" r="R83"/>
  <c r="R82"/>
  <c r="R81"/>
  <c i="5" r="BK99"/>
  <c r="J99"/>
  <c r="J62"/>
  <c r="BK301"/>
  <c r="J301"/>
  <c r="J69"/>
  <c r="P467"/>
  <c i="6" r="R132"/>
  <c r="T270"/>
  <c r="T456"/>
  <c i="7" r="T265"/>
  <c i="17" r="T99"/>
  <c r="P134"/>
  <c r="R224"/>
  <c r="R488"/>
  <c i="18" r="T95"/>
  <c i="2" r="BK101"/>
  <c r="J101"/>
  <c r="J62"/>
  <c r="BK202"/>
  <c r="J202"/>
  <c r="J66"/>
  <c r="R357"/>
  <c i="3" r="R84"/>
  <c r="R83"/>
  <c r="R82"/>
  <c i="4" r="P83"/>
  <c r="P82"/>
  <c r="P81"/>
  <c i="1" r="AU57"/>
  <c i="5" r="R99"/>
  <c r="R92"/>
  <c r="BK178"/>
  <c r="J178"/>
  <c r="J67"/>
  <c r="T178"/>
  <c r="BK467"/>
  <c r="J467"/>
  <c r="J70"/>
  <c r="P558"/>
  <c i="6" r="R104"/>
  <c r="BK149"/>
  <c r="J149"/>
  <c r="J66"/>
  <c r="T149"/>
  <c r="T236"/>
  <c r="R478"/>
  <c i="7" r="R265"/>
  <c i="17" r="R99"/>
  <c r="P128"/>
  <c r="BK224"/>
  <c r="J224"/>
  <c r="J68"/>
  <c i="7" r="BK265"/>
  <c r="J265"/>
  <c r="J69"/>
  <c r="R510"/>
  <c i="17" r="BK99"/>
  <c r="J99"/>
  <c r="J62"/>
  <c r="R117"/>
  <c r="T128"/>
  <c r="T134"/>
  <c r="R441"/>
  <c i="18" r="P95"/>
  <c i="17" r="R258"/>
  <c i="18" r="BK95"/>
  <c r="J95"/>
  <c r="J63"/>
  <c r="R95"/>
  <c i="6" r="P94"/>
  <c r="T132"/>
  <c r="P270"/>
  <c r="BK478"/>
  <c r="J478"/>
  <c r="J72"/>
  <c i="7" r="BK100"/>
  <c r="J100"/>
  <c r="J62"/>
  <c r="T156"/>
  <c r="P532"/>
  <c i="8" r="T100"/>
  <c r="T93"/>
  <c r="R134"/>
  <c r="BK256"/>
  <c r="J256"/>
  <c r="J69"/>
  <c r="P434"/>
  <c r="P503"/>
  <c r="T525"/>
  <c i="9" r="BK94"/>
  <c r="R94"/>
  <c r="T94"/>
  <c r="BK127"/>
  <c r="J127"/>
  <c r="J63"/>
  <c r="BK138"/>
  <c r="J138"/>
  <c r="J64"/>
  <c r="P144"/>
  <c r="T160"/>
  <c r="BK226"/>
  <c r="J226"/>
  <c r="J68"/>
  <c r="P226"/>
  <c r="R226"/>
  <c r="T226"/>
  <c r="T478"/>
  <c r="P583"/>
  <c i="10" r="P94"/>
  <c r="T104"/>
  <c r="P160"/>
  <c r="P529"/>
  <c i="11" r="BK94"/>
  <c r="R94"/>
  <c r="T94"/>
  <c r="BK127"/>
  <c r="J127"/>
  <c r="J63"/>
  <c r="BK138"/>
  <c r="J138"/>
  <c r="J64"/>
  <c r="BK144"/>
  <c r="J144"/>
  <c r="J66"/>
  <c r="BK272"/>
  <c r="J272"/>
  <c r="J69"/>
  <c r="R451"/>
  <c r="BK514"/>
  <c r="J514"/>
  <c r="J71"/>
  <c r="T514"/>
  <c i="12" r="BK117"/>
  <c r="J117"/>
  <c r="J63"/>
  <c r="BK128"/>
  <c r="J128"/>
  <c r="J64"/>
  <c r="T128"/>
  <c r="BK258"/>
  <c r="J258"/>
  <c r="J69"/>
  <c r="R444"/>
  <c i="13" r="T99"/>
  <c r="BK128"/>
  <c r="J128"/>
  <c r="J64"/>
  <c r="BK134"/>
  <c r="J134"/>
  <c r="J66"/>
  <c r="R134"/>
  <c r="T134"/>
  <c r="P258"/>
  <c r="P433"/>
  <c r="T490"/>
  <c i="14" r="P99"/>
  <c r="R117"/>
  <c r="BK134"/>
  <c r="J134"/>
  <c r="J66"/>
  <c r="P258"/>
  <c r="P133"/>
  <c r="P445"/>
  <c r="T494"/>
  <c i="15" r="P117"/>
  <c r="R128"/>
  <c r="R134"/>
  <c r="T258"/>
  <c r="BK512"/>
  <c r="J512"/>
  <c r="J71"/>
  <c i="16" r="BK117"/>
  <c r="J117"/>
  <c r="J63"/>
  <c r="R128"/>
  <c r="T258"/>
  <c r="T498"/>
  <c i="17" r="P99"/>
  <c r="T117"/>
  <c r="R128"/>
  <c r="P224"/>
  <c r="P488"/>
  <c i="18" r="BK103"/>
  <c r="J103"/>
  <c r="J65"/>
  <c i="2" r="R202"/>
  <c r="R201"/>
  <c r="T278"/>
  <c r="R315"/>
  <c r="T480"/>
  <c i="3" r="P407"/>
  <c i="4" r="T83"/>
  <c r="T82"/>
  <c r="T81"/>
  <c i="5" r="T99"/>
  <c r="P159"/>
  <c r="P165"/>
  <c r="T165"/>
  <c r="P178"/>
  <c r="BK267"/>
  <c r="J267"/>
  <c r="J68"/>
  <c r="R267"/>
  <c r="T467"/>
  <c i="6" r="T94"/>
  <c r="T93"/>
  <c r="BK270"/>
  <c r="J270"/>
  <c r="J69"/>
  <c r="T478"/>
  <c i="7" r="BK123"/>
  <c r="J123"/>
  <c r="J63"/>
  <c r="P140"/>
  <c r="T231"/>
  <c r="T510"/>
  <c i="18" r="R103"/>
  <c r="BK142"/>
  <c r="J142"/>
  <c r="J67"/>
  <c i="2" r="P101"/>
  <c r="P91"/>
  <c r="BK187"/>
  <c r="J187"/>
  <c r="J63"/>
  <c r="T187"/>
  <c r="P196"/>
  <c r="P278"/>
  <c r="BK357"/>
  <c r="J357"/>
  <c r="J69"/>
  <c r="P480"/>
  <c i="3" r="T84"/>
  <c r="T83"/>
  <c r="T82"/>
  <c i="5" r="P99"/>
  <c r="P92"/>
  <c r="T148"/>
  <c r="R301"/>
  <c r="T558"/>
  <c i="6" r="R94"/>
  <c r="R270"/>
  <c r="BK456"/>
  <c r="J456"/>
  <c r="J71"/>
  <c i="7" r="P100"/>
  <c r="P93"/>
  <c r="R156"/>
  <c r="R139"/>
  <c r="T532"/>
  <c i="8" r="P140"/>
  <c r="R256"/>
  <c r="R434"/>
  <c r="BK525"/>
  <c r="J525"/>
  <c r="J72"/>
  <c i="9" r="P104"/>
  <c r="T127"/>
  <c r="BK144"/>
  <c r="J144"/>
  <c r="J66"/>
  <c r="T144"/>
  <c r="BK160"/>
  <c r="J160"/>
  <c r="J67"/>
  <c r="R160"/>
  <c r="T260"/>
  <c r="BK561"/>
  <c r="J561"/>
  <c r="J71"/>
  <c r="T583"/>
  <c i="10" r="R104"/>
  <c r="BK160"/>
  <c r="J160"/>
  <c r="J67"/>
  <c r="BK268"/>
  <c r="J268"/>
  <c r="J69"/>
  <c r="R268"/>
  <c r="P466"/>
  <c r="BK529"/>
  <c r="J529"/>
  <c r="J71"/>
  <c r="BK551"/>
  <c r="J551"/>
  <c r="J72"/>
  <c r="P551"/>
  <c i="11" r="BK104"/>
  <c r="J104"/>
  <c r="J62"/>
  <c r="R127"/>
  <c r="P138"/>
  <c r="T144"/>
  <c r="P272"/>
  <c r="T451"/>
  <c r="P514"/>
  <c r="R514"/>
  <c i="12" r="BK99"/>
  <c r="P150"/>
  <c r="R258"/>
  <c r="P517"/>
  <c i="13" r="P117"/>
  <c r="T128"/>
  <c r="R150"/>
  <c r="R133"/>
  <c r="BK224"/>
  <c r="J224"/>
  <c r="J68"/>
  <c r="R224"/>
  <c r="R433"/>
  <c i="14" r="R99"/>
  <c r="R92"/>
  <c r="BK128"/>
  <c r="J128"/>
  <c r="J64"/>
  <c r="T134"/>
  <c r="R258"/>
  <c r="BK494"/>
  <c r="J494"/>
  <c r="J71"/>
  <c i="15" r="T99"/>
  <c r="T92"/>
  <c r="P128"/>
  <c r="P258"/>
  <c i="16" r="BK99"/>
  <c r="J99"/>
  <c r="J62"/>
  <c r="BK128"/>
  <c r="J128"/>
  <c r="J64"/>
  <c r="R258"/>
  <c r="P498"/>
  <c i="17" r="P150"/>
  <c r="T441"/>
  <c i="18" r="P103"/>
  <c r="R142"/>
  <c i="8" r="R140"/>
  <c r="P256"/>
  <c r="T434"/>
  <c r="T503"/>
  <c i="9" r="R104"/>
  <c r="R127"/>
  <c r="R138"/>
  <c r="R144"/>
  <c r="R260"/>
  <c r="BK478"/>
  <c r="J478"/>
  <c r="J70"/>
  <c r="P561"/>
  <c r="R583"/>
  <c i="10" r="P104"/>
  <c r="T127"/>
  <c r="P138"/>
  <c r="T138"/>
  <c r="T144"/>
  <c r="R160"/>
  <c r="R143"/>
  <c r="BK234"/>
  <c r="J234"/>
  <c r="J68"/>
  <c r="R234"/>
  <c r="P268"/>
  <c r="BK466"/>
  <c r="J466"/>
  <c r="J70"/>
  <c r="T466"/>
  <c r="T529"/>
  <c r="R551"/>
  <c i="11" r="T104"/>
  <c r="P127"/>
  <c r="T138"/>
  <c r="R144"/>
  <c r="T160"/>
  <c r="P238"/>
  <c r="T238"/>
  <c r="P451"/>
  <c r="R536"/>
  <c i="12" r="BK150"/>
  <c r="J150"/>
  <c r="J67"/>
  <c r="T150"/>
  <c r="P224"/>
  <c r="R224"/>
  <c r="BK444"/>
  <c r="J444"/>
  <c r="J70"/>
  <c r="T517"/>
  <c i="13" r="BK117"/>
  <c r="J117"/>
  <c r="J63"/>
  <c r="P128"/>
  <c r="P134"/>
  <c r="T150"/>
  <c r="P224"/>
  <c r="T224"/>
  <c r="T433"/>
  <c i="14" r="BK117"/>
  <c r="J117"/>
  <c r="J63"/>
  <c r="P128"/>
  <c r="R134"/>
  <c r="BK258"/>
  <c r="J258"/>
  <c r="J69"/>
  <c r="R445"/>
  <c i="15" r="BK99"/>
  <c r="J99"/>
  <c r="J62"/>
  <c r="R117"/>
  <c r="BK134"/>
  <c r="T134"/>
  <c r="R150"/>
  <c r="R133"/>
  <c r="P224"/>
  <c r="BK453"/>
  <c r="J453"/>
  <c r="J70"/>
  <c r="T512"/>
  <c i="16" r="P99"/>
  <c r="P92"/>
  <c r="P128"/>
  <c r="T134"/>
  <c r="R150"/>
  <c r="R224"/>
  <c r="T447"/>
  <c i="17" r="P117"/>
  <c r="BK128"/>
  <c r="J128"/>
  <c r="J64"/>
  <c r="R134"/>
  <c r="BK441"/>
  <c r="J441"/>
  <c r="J70"/>
  <c i="18" r="T103"/>
  <c r="P142"/>
  <c r="T142"/>
  <c i="13" r="BK93"/>
  <c r="J93"/>
  <c r="J61"/>
  <c i="7" r="BK94"/>
  <c r="J94"/>
  <c r="J61"/>
  <c i="5" r="BK93"/>
  <c r="J93"/>
  <c r="J61"/>
  <c i="2" r="BK92"/>
  <c r="J92"/>
  <c r="J61"/>
  <c i="14" r="BK93"/>
  <c r="J93"/>
  <c r="J61"/>
  <c i="15" r="BK93"/>
  <c r="J93"/>
  <c r="J61"/>
  <c i="18" r="BK92"/>
  <c r="J92"/>
  <c r="J62"/>
  <c r="BK100"/>
  <c r="J100"/>
  <c r="J64"/>
  <c r="BK139"/>
  <c r="J139"/>
  <c r="J66"/>
  <c i="8" r="BK94"/>
  <c r="J94"/>
  <c r="J61"/>
  <c i="12" r="BK93"/>
  <c r="J93"/>
  <c r="J61"/>
  <c i="16" r="BK93"/>
  <c r="J93"/>
  <c r="J61"/>
  <c i="17" r="BK93"/>
  <c r="J93"/>
  <c r="J61"/>
  <c i="18" r="BK89"/>
  <c r="BK88"/>
  <c r="BK87"/>
  <c r="J87"/>
  <c r="J59"/>
  <c r="F55"/>
  <c r="BE93"/>
  <c r="BE96"/>
  <c r="BE124"/>
  <c r="BE98"/>
  <c r="BE145"/>
  <c r="E48"/>
  <c r="BE143"/>
  <c r="J52"/>
  <c r="BE90"/>
  <c r="BE122"/>
  <c r="BE140"/>
  <c r="BE120"/>
  <c i="17" r="BK92"/>
  <c r="BK91"/>
  <c r="J91"/>
  <c r="BK133"/>
  <c r="J133"/>
  <c r="J65"/>
  <c i="18" r="BE101"/>
  <c r="BE104"/>
  <c i="17" r="BE256"/>
  <c r="BE349"/>
  <c r="BE424"/>
  <c r="BE120"/>
  <c r="BE140"/>
  <c r="BE213"/>
  <c r="BE244"/>
  <c r="BE252"/>
  <c r="BE271"/>
  <c r="BE288"/>
  <c r="BE335"/>
  <c r="BE372"/>
  <c r="BE404"/>
  <c i="16" r="J134"/>
  <c r="J66"/>
  <c i="17" r="BE112"/>
  <c r="BE148"/>
  <c r="BE171"/>
  <c r="BE183"/>
  <c r="BE222"/>
  <c r="BE246"/>
  <c r="BE254"/>
  <c r="BE259"/>
  <c r="BE382"/>
  <c r="BE384"/>
  <c r="BE413"/>
  <c r="BE419"/>
  <c r="BE122"/>
  <c r="BE124"/>
  <c r="BE131"/>
  <c r="BE156"/>
  <c r="BE165"/>
  <c r="BE170"/>
  <c r="BE220"/>
  <c r="BE233"/>
  <c r="BE250"/>
  <c r="BE321"/>
  <c r="BE374"/>
  <c r="BE379"/>
  <c r="BE389"/>
  <c r="BE434"/>
  <c r="BE427"/>
  <c r="BE432"/>
  <c r="BE442"/>
  <c r="BE482"/>
  <c r="BE484"/>
  <c r="BE135"/>
  <c r="BE181"/>
  <c r="BE236"/>
  <c r="BE293"/>
  <c r="BE352"/>
  <c r="BE356"/>
  <c r="BE423"/>
  <c r="BE435"/>
  <c r="BE371"/>
  <c r="BE439"/>
  <c r="BE461"/>
  <c r="BE357"/>
  <c r="BE367"/>
  <c r="BE480"/>
  <c r="BE486"/>
  <c r="BE501"/>
  <c r="F55"/>
  <c r="J85"/>
  <c r="BE163"/>
  <c r="BE210"/>
  <c r="BE225"/>
  <c r="BE378"/>
  <c r="BE397"/>
  <c r="BE414"/>
  <c r="BE94"/>
  <c r="BE107"/>
  <c r="BE194"/>
  <c r="BE201"/>
  <c r="BE208"/>
  <c r="BE301"/>
  <c r="BE327"/>
  <c r="BE341"/>
  <c r="BE235"/>
  <c r="BE282"/>
  <c r="BE394"/>
  <c r="BE411"/>
  <c r="E81"/>
  <c r="BE100"/>
  <c r="BE144"/>
  <c r="BE146"/>
  <c r="BE311"/>
  <c r="BE317"/>
  <c r="BE323"/>
  <c r="BE329"/>
  <c r="BE354"/>
  <c r="BE395"/>
  <c r="BE126"/>
  <c r="BE158"/>
  <c r="BE306"/>
  <c r="BE345"/>
  <c r="BE362"/>
  <c r="BE418"/>
  <c r="BE437"/>
  <c r="BE489"/>
  <c r="BE494"/>
  <c r="BE496"/>
  <c r="BE118"/>
  <c r="BE216"/>
  <c r="BE315"/>
  <c r="BE333"/>
  <c r="BE339"/>
  <c r="BE355"/>
  <c r="BE396"/>
  <c r="BE129"/>
  <c r="BE151"/>
  <c r="BE215"/>
  <c r="BE218"/>
  <c r="BE297"/>
  <c r="BE390"/>
  <c i="16" r="E81"/>
  <c r="BE235"/>
  <c r="BE250"/>
  <c r="BE302"/>
  <c r="BE318"/>
  <c r="BE324"/>
  <c r="BE328"/>
  <c r="BE336"/>
  <c r="BE181"/>
  <c r="BE215"/>
  <c r="BE233"/>
  <c r="BE370"/>
  <c r="BE374"/>
  <c r="BE375"/>
  <c r="BE382"/>
  <c r="BE387"/>
  <c r="BE398"/>
  <c r="F55"/>
  <c r="BE148"/>
  <c r="BE246"/>
  <c r="BE254"/>
  <c r="BE399"/>
  <c r="BE422"/>
  <c r="BE438"/>
  <c r="BE120"/>
  <c r="BE146"/>
  <c r="BE210"/>
  <c r="BE216"/>
  <c r="BE218"/>
  <c r="BE256"/>
  <c r="BE277"/>
  <c r="BE377"/>
  <c r="BE381"/>
  <c r="BE427"/>
  <c r="BE430"/>
  <c r="BE163"/>
  <c r="BE385"/>
  <c r="BE417"/>
  <c r="BE443"/>
  <c r="BE490"/>
  <c r="BE107"/>
  <c r="BE124"/>
  <c r="BE135"/>
  <c r="BE140"/>
  <c r="BE171"/>
  <c r="BE330"/>
  <c r="BE350"/>
  <c r="BE426"/>
  <c r="BE499"/>
  <c r="BE506"/>
  <c i="15" r="J134"/>
  <c r="J66"/>
  <c i="16" r="BE213"/>
  <c r="BE244"/>
  <c r="BE307"/>
  <c r="BE312"/>
  <c r="BE316"/>
  <c r="BE342"/>
  <c r="BE494"/>
  <c r="BE122"/>
  <c r="BE194"/>
  <c r="BE201"/>
  <c r="BE208"/>
  <c r="BE236"/>
  <c r="BE294"/>
  <c r="BE407"/>
  <c r="BE440"/>
  <c r="BE448"/>
  <c r="BE496"/>
  <c r="BE504"/>
  <c r="BE511"/>
  <c r="BE100"/>
  <c r="BE131"/>
  <c r="BE322"/>
  <c r="BE334"/>
  <c r="BE365"/>
  <c r="BE414"/>
  <c r="BE94"/>
  <c r="BE126"/>
  <c r="BE151"/>
  <c r="BE225"/>
  <c r="BE252"/>
  <c r="BE346"/>
  <c r="BE397"/>
  <c r="BE416"/>
  <c r="BE259"/>
  <c r="BE298"/>
  <c r="BE357"/>
  <c r="BE393"/>
  <c r="BE129"/>
  <c r="BE170"/>
  <c r="BE183"/>
  <c r="BE222"/>
  <c r="BE392"/>
  <c r="BE156"/>
  <c r="BE220"/>
  <c r="J85"/>
  <c r="BE112"/>
  <c r="BE118"/>
  <c r="BE165"/>
  <c r="BE360"/>
  <c i="15" r="BK92"/>
  <c i="16" r="BE144"/>
  <c r="BE340"/>
  <c r="BE352"/>
  <c r="BE355"/>
  <c r="BE358"/>
  <c r="BE359"/>
  <c r="BE400"/>
  <c r="BE158"/>
  <c r="BE421"/>
  <c r="BE433"/>
  <c r="BE441"/>
  <c r="BE445"/>
  <c r="BE469"/>
  <c r="BE492"/>
  <c i="15" r="F55"/>
  <c r="BE94"/>
  <c r="BE107"/>
  <c r="BE215"/>
  <c r="BE300"/>
  <c r="BE305"/>
  <c r="BE309"/>
  <c r="BE339"/>
  <c r="BE357"/>
  <c r="BE386"/>
  <c r="BE409"/>
  <c r="BE426"/>
  <c r="BE447"/>
  <c r="BE416"/>
  <c r="BE430"/>
  <c r="BE454"/>
  <c r="BE259"/>
  <c r="BE425"/>
  <c r="BE436"/>
  <c r="BE444"/>
  <c r="BE479"/>
  <c r="BE506"/>
  <c r="BE112"/>
  <c r="BE118"/>
  <c r="BE163"/>
  <c r="BE250"/>
  <c r="BE294"/>
  <c r="BE396"/>
  <c r="BE408"/>
  <c r="BE435"/>
  <c r="BE504"/>
  <c r="E81"/>
  <c r="BE146"/>
  <c r="BE244"/>
  <c r="BE318"/>
  <c r="BE351"/>
  <c r="BE391"/>
  <c r="BE401"/>
  <c r="BE407"/>
  <c r="BE451"/>
  <c r="BE361"/>
  <c r="BE366"/>
  <c r="BE369"/>
  <c r="BE431"/>
  <c r="BE449"/>
  <c r="BE510"/>
  <c r="BE518"/>
  <c r="BE171"/>
  <c r="BE213"/>
  <c r="BE216"/>
  <c r="BE220"/>
  <c r="BE277"/>
  <c r="BE313"/>
  <c r="BE327"/>
  <c r="BE390"/>
  <c r="BE394"/>
  <c r="BE402"/>
  <c r="BE406"/>
  <c r="BE423"/>
  <c r="BE508"/>
  <c r="BE520"/>
  <c i="14" r="BK133"/>
  <c r="J133"/>
  <c r="J65"/>
  <c i="15" r="BE124"/>
  <c r="BE235"/>
  <c r="BE347"/>
  <c r="BE144"/>
  <c r="BE181"/>
  <c r="BE183"/>
  <c r="BE194"/>
  <c r="BE218"/>
  <c r="BE222"/>
  <c r="BE225"/>
  <c r="BE233"/>
  <c r="BE252"/>
  <c r="BE256"/>
  <c r="J52"/>
  <c r="BE100"/>
  <c r="BE120"/>
  <c r="BE126"/>
  <c r="BE131"/>
  <c r="BE156"/>
  <c r="BE165"/>
  <c r="BE208"/>
  <c r="BE335"/>
  <c r="BE364"/>
  <c r="BE236"/>
  <c r="BE323"/>
  <c r="BE329"/>
  <c r="BE368"/>
  <c r="BE140"/>
  <c r="BE254"/>
  <c r="BE341"/>
  <c r="BE374"/>
  <c r="BE379"/>
  <c r="BE439"/>
  <c r="BE446"/>
  <c r="BE513"/>
  <c r="BE525"/>
  <c r="BE129"/>
  <c r="BE135"/>
  <c r="BE158"/>
  <c r="BE246"/>
  <c r="BE333"/>
  <c r="BE383"/>
  <c r="BE384"/>
  <c r="BE122"/>
  <c r="BE148"/>
  <c r="BE151"/>
  <c r="BE170"/>
  <c r="BE201"/>
  <c r="BE210"/>
  <c r="BE345"/>
  <c r="BE353"/>
  <c r="BE367"/>
  <c i="14" r="BE415"/>
  <c r="BE419"/>
  <c r="F88"/>
  <c r="BE213"/>
  <c r="BE236"/>
  <c r="BE244"/>
  <c r="BE368"/>
  <c r="BE372"/>
  <c i="13" r="BK92"/>
  <c i="14" r="BE171"/>
  <c r="BE222"/>
  <c r="BE298"/>
  <c r="BE322"/>
  <c r="BE330"/>
  <c r="BE396"/>
  <c r="BE398"/>
  <c r="BE424"/>
  <c r="BE425"/>
  <c r="BE428"/>
  <c r="BE492"/>
  <c i="13" r="BK133"/>
  <c r="J133"/>
  <c r="J65"/>
  <c i="14" r="BE112"/>
  <c r="BE163"/>
  <c r="BE218"/>
  <c r="BE356"/>
  <c r="BE383"/>
  <c r="BE420"/>
  <c r="BE441"/>
  <c r="BE120"/>
  <c r="BE144"/>
  <c r="BE312"/>
  <c r="BE405"/>
  <c r="BE124"/>
  <c r="BE126"/>
  <c r="BE165"/>
  <c r="BE208"/>
  <c r="BE210"/>
  <c r="BE307"/>
  <c r="BE340"/>
  <c r="BE412"/>
  <c r="BE439"/>
  <c r="BE500"/>
  <c r="E81"/>
  <c r="BE100"/>
  <c r="BE122"/>
  <c r="BE129"/>
  <c r="BE131"/>
  <c r="BE183"/>
  <c r="BE201"/>
  <c r="BE259"/>
  <c r="BE302"/>
  <c r="BE318"/>
  <c r="BE324"/>
  <c r="BE328"/>
  <c r="BE414"/>
  <c r="BE436"/>
  <c r="BE438"/>
  <c r="BE507"/>
  <c r="BE225"/>
  <c r="BE358"/>
  <c r="BE373"/>
  <c r="BE385"/>
  <c r="BE395"/>
  <c r="BE446"/>
  <c r="BE466"/>
  <c r="BE486"/>
  <c r="BE495"/>
  <c r="BE502"/>
  <c r="J85"/>
  <c r="BE216"/>
  <c r="BE220"/>
  <c r="BE235"/>
  <c r="BE346"/>
  <c r="BE391"/>
  <c r="BE397"/>
  <c r="BE431"/>
  <c r="BE443"/>
  <c r="BE488"/>
  <c r="BE490"/>
  <c r="BE140"/>
  <c r="BE146"/>
  <c r="BE256"/>
  <c r="BE294"/>
  <c r="BE334"/>
  <c r="BE379"/>
  <c r="BE181"/>
  <c r="BE250"/>
  <c r="BE252"/>
  <c r="BE316"/>
  <c r="BE342"/>
  <c r="BE350"/>
  <c r="BE355"/>
  <c r="BE363"/>
  <c r="BE375"/>
  <c r="BE94"/>
  <c r="BE107"/>
  <c r="BE158"/>
  <c r="BE194"/>
  <c r="BE277"/>
  <c r="BE357"/>
  <c r="BE353"/>
  <c r="BE380"/>
  <c r="BE118"/>
  <c r="BE135"/>
  <c r="BE148"/>
  <c r="BE151"/>
  <c r="BE170"/>
  <c r="BE215"/>
  <c r="BE336"/>
  <c r="BE156"/>
  <c r="BE233"/>
  <c r="BE246"/>
  <c r="BE254"/>
  <c r="BE390"/>
  <c i="13" r="BE124"/>
  <c r="BE129"/>
  <c r="BE215"/>
  <c r="BE252"/>
  <c r="BE271"/>
  <c r="BE286"/>
  <c r="BE310"/>
  <c r="BE334"/>
  <c r="BE312"/>
  <c r="BE318"/>
  <c r="BE324"/>
  <c r="BE403"/>
  <c i="12" r="J99"/>
  <c r="J62"/>
  <c r="BK133"/>
  <c r="J133"/>
  <c r="J65"/>
  <c i="13" r="J52"/>
  <c r="BE131"/>
  <c r="BE140"/>
  <c r="BE194"/>
  <c r="BE322"/>
  <c r="BE343"/>
  <c r="BE426"/>
  <c r="BE482"/>
  <c r="BE484"/>
  <c r="BE156"/>
  <c r="BE158"/>
  <c r="BE378"/>
  <c r="BE413"/>
  <c r="BE431"/>
  <c r="BE434"/>
  <c r="E81"/>
  <c r="BE122"/>
  <c r="BE165"/>
  <c r="BE235"/>
  <c r="BE259"/>
  <c r="BE295"/>
  <c r="BE393"/>
  <c r="BE151"/>
  <c r="BE171"/>
  <c r="BE181"/>
  <c r="BE201"/>
  <c r="BE282"/>
  <c r="BE316"/>
  <c r="BE488"/>
  <c r="BE491"/>
  <c r="BE496"/>
  <c r="BE100"/>
  <c r="BE126"/>
  <c r="BE220"/>
  <c r="BE222"/>
  <c r="BE225"/>
  <c r="BE360"/>
  <c r="BE416"/>
  <c r="BE427"/>
  <c r="BE486"/>
  <c r="BE503"/>
  <c r="BE112"/>
  <c r="BE144"/>
  <c r="BE163"/>
  <c r="BE218"/>
  <c r="BE250"/>
  <c r="BE254"/>
  <c r="BE306"/>
  <c r="BE338"/>
  <c r="BE429"/>
  <c r="BE498"/>
  <c r="BE233"/>
  <c r="BE367"/>
  <c r="BE458"/>
  <c r="BE208"/>
  <c r="BE341"/>
  <c r="BE363"/>
  <c r="BE383"/>
  <c r="BE402"/>
  <c r="BE118"/>
  <c r="BE170"/>
  <c r="BE183"/>
  <c r="BE344"/>
  <c r="BE356"/>
  <c r="BE379"/>
  <c r="BE94"/>
  <c r="BE135"/>
  <c r="BE146"/>
  <c r="BE213"/>
  <c r="BE246"/>
  <c r="BE300"/>
  <c r="BE351"/>
  <c r="BE361"/>
  <c r="BE368"/>
  <c r="BE371"/>
  <c r="BE373"/>
  <c r="BE419"/>
  <c r="BE107"/>
  <c r="BE210"/>
  <c r="BE216"/>
  <c r="BE236"/>
  <c r="BE256"/>
  <c r="BE328"/>
  <c r="BE330"/>
  <c r="BE345"/>
  <c r="BE346"/>
  <c r="F55"/>
  <c r="BE120"/>
  <c r="BE148"/>
  <c r="BE244"/>
  <c r="BE400"/>
  <c r="BE407"/>
  <c r="BE412"/>
  <c r="BE290"/>
  <c r="BE304"/>
  <c r="BE384"/>
  <c r="BE385"/>
  <c r="BE386"/>
  <c r="BE424"/>
  <c r="BE408"/>
  <c i="12" r="J52"/>
  <c r="BE122"/>
  <c r="BE218"/>
  <c r="BE261"/>
  <c r="BE315"/>
  <c r="BE397"/>
  <c r="BE411"/>
  <c r="BE437"/>
  <c r="F88"/>
  <c r="BE135"/>
  <c r="BE148"/>
  <c r="BE333"/>
  <c r="BE345"/>
  <c r="BE371"/>
  <c r="BE390"/>
  <c r="BE435"/>
  <c r="BE156"/>
  <c r="BE163"/>
  <c r="BE216"/>
  <c r="BE288"/>
  <c r="BE349"/>
  <c r="BE404"/>
  <c r="BE158"/>
  <c r="BE225"/>
  <c r="BE244"/>
  <c r="BE282"/>
  <c r="BE301"/>
  <c r="BE317"/>
  <c r="BE384"/>
  <c r="BE389"/>
  <c r="BE424"/>
  <c r="BE525"/>
  <c i="11" r="J94"/>
  <c r="J61"/>
  <c i="12" r="BE144"/>
  <c r="BE181"/>
  <c r="BE208"/>
  <c r="BE321"/>
  <c r="BE339"/>
  <c r="BE357"/>
  <c r="BE367"/>
  <c r="BE509"/>
  <c r="BE293"/>
  <c r="BE379"/>
  <c r="BE394"/>
  <c r="BE413"/>
  <c r="BE414"/>
  <c r="BE438"/>
  <c r="BE477"/>
  <c r="BE513"/>
  <c r="BE530"/>
  <c i="11" r="BK143"/>
  <c r="J143"/>
  <c r="J65"/>
  <c i="12" r="BE378"/>
  <c r="BE442"/>
  <c r="BE445"/>
  <c r="BE511"/>
  <c r="BE518"/>
  <c r="E81"/>
  <c r="BE118"/>
  <c r="BE151"/>
  <c r="BE210"/>
  <c r="BE246"/>
  <c r="BE355"/>
  <c r="BE356"/>
  <c r="BE372"/>
  <c r="BE418"/>
  <c r="BE419"/>
  <c r="BE423"/>
  <c r="BE427"/>
  <c r="BE430"/>
  <c r="BE523"/>
  <c r="BE107"/>
  <c r="BE112"/>
  <c r="BE120"/>
  <c r="BE126"/>
  <c r="BE129"/>
  <c r="BE171"/>
  <c r="BE352"/>
  <c r="BE362"/>
  <c r="BE440"/>
  <c r="BE515"/>
  <c r="BE124"/>
  <c r="BE259"/>
  <c r="BE297"/>
  <c r="BE341"/>
  <c r="BE354"/>
  <c r="BE395"/>
  <c r="BE396"/>
  <c r="BE213"/>
  <c r="BE201"/>
  <c r="BE323"/>
  <c r="BE335"/>
  <c r="BE382"/>
  <c r="BE165"/>
  <c r="BE215"/>
  <c r="BE222"/>
  <c r="BE306"/>
  <c r="BE94"/>
  <c r="BE100"/>
  <c r="BE131"/>
  <c r="BE170"/>
  <c r="BE254"/>
  <c r="BE327"/>
  <c r="BE329"/>
  <c r="BE374"/>
  <c r="BE140"/>
  <c r="BE146"/>
  <c r="BE183"/>
  <c r="BE194"/>
  <c r="BE220"/>
  <c r="BE233"/>
  <c r="BE235"/>
  <c r="BE236"/>
  <c r="BE250"/>
  <c r="BE252"/>
  <c r="BE256"/>
  <c r="BE311"/>
  <c i="11" r="BE139"/>
  <c r="BE204"/>
  <c r="BE258"/>
  <c r="BE356"/>
  <c r="BE389"/>
  <c r="BE429"/>
  <c r="BE458"/>
  <c r="BE506"/>
  <c r="BE394"/>
  <c r="BE441"/>
  <c r="BE452"/>
  <c r="BE468"/>
  <c r="BE542"/>
  <c r="E48"/>
  <c r="BE175"/>
  <c r="BE230"/>
  <c r="BE305"/>
  <c r="BE373"/>
  <c r="BE387"/>
  <c r="BE418"/>
  <c r="BE528"/>
  <c r="BE428"/>
  <c r="BE530"/>
  <c r="BE546"/>
  <c r="BE150"/>
  <c r="BE168"/>
  <c r="BE275"/>
  <c r="BE300"/>
  <c r="BE348"/>
  <c r="BE354"/>
  <c r="BE445"/>
  <c r="BE487"/>
  <c r="BE512"/>
  <c r="BE524"/>
  <c r="BE552"/>
  <c i="10" r="BK143"/>
  <c r="J143"/>
  <c r="J65"/>
  <c i="11" r="BE117"/>
  <c r="BE128"/>
  <c r="BE166"/>
  <c r="BE220"/>
  <c r="BE326"/>
  <c r="BE334"/>
  <c r="BE355"/>
  <c r="BE378"/>
  <c r="BE400"/>
  <c r="BE510"/>
  <c r="BE515"/>
  <c r="BE520"/>
  <c r="BE534"/>
  <c r="BE537"/>
  <c r="BE550"/>
  <c r="BE561"/>
  <c r="BE132"/>
  <c r="BE134"/>
  <c r="BE156"/>
  <c r="BE191"/>
  <c r="BE211"/>
  <c r="BE292"/>
  <c r="BE316"/>
  <c r="BE332"/>
  <c r="BE370"/>
  <c r="BE463"/>
  <c r="BE532"/>
  <c r="BE568"/>
  <c r="BE136"/>
  <c r="BE193"/>
  <c r="BE296"/>
  <c r="BE322"/>
  <c r="BE351"/>
  <c r="BE361"/>
  <c r="BE381"/>
  <c r="BE384"/>
  <c r="BE508"/>
  <c r="BE559"/>
  <c r="J52"/>
  <c r="BE122"/>
  <c r="BE130"/>
  <c r="BE154"/>
  <c r="BE161"/>
  <c r="BE264"/>
  <c r="BE266"/>
  <c r="BE273"/>
  <c r="BE314"/>
  <c r="BE353"/>
  <c r="BE399"/>
  <c r="BE439"/>
  <c r="BE442"/>
  <c r="BE141"/>
  <c r="BE218"/>
  <c r="BE223"/>
  <c r="BE377"/>
  <c r="BE395"/>
  <c r="BE423"/>
  <c r="BE434"/>
  <c r="BE447"/>
  <c i="10" r="J94"/>
  <c r="J61"/>
  <c i="11" r="F89"/>
  <c r="BE95"/>
  <c r="BE105"/>
  <c r="BE145"/>
  <c r="BE158"/>
  <c r="BE232"/>
  <c r="BE234"/>
  <c r="BE247"/>
  <c r="BE249"/>
  <c r="BE344"/>
  <c r="BE401"/>
  <c r="BE431"/>
  <c r="BE99"/>
  <c r="BE110"/>
  <c r="BE180"/>
  <c r="BE226"/>
  <c r="BE268"/>
  <c r="BE270"/>
  <c r="BE320"/>
  <c r="BE328"/>
  <c r="BE338"/>
  <c r="BE424"/>
  <c r="BE449"/>
  <c r="BE236"/>
  <c r="BE239"/>
  <c r="BE366"/>
  <c r="BE371"/>
  <c r="BE402"/>
  <c r="BE409"/>
  <c r="BE419"/>
  <c r="BE173"/>
  <c r="BE181"/>
  <c r="BE225"/>
  <c r="BE250"/>
  <c r="BE260"/>
  <c r="BE310"/>
  <c r="BE340"/>
  <c r="BE416"/>
  <c i="10" r="BE139"/>
  <c r="BE246"/>
  <c r="BE364"/>
  <c r="BE457"/>
  <c r="BE462"/>
  <c r="BE380"/>
  <c i="9" r="J94"/>
  <c r="J61"/>
  <c i="10" r="BE134"/>
  <c r="BE141"/>
  <c r="BE175"/>
  <c r="BE180"/>
  <c r="BE191"/>
  <c r="BE193"/>
  <c r="BE225"/>
  <c r="BE264"/>
  <c r="BE352"/>
  <c r="BE408"/>
  <c r="BE442"/>
  <c r="BE443"/>
  <c r="BE535"/>
  <c r="F89"/>
  <c r="BE145"/>
  <c r="BE218"/>
  <c r="BE428"/>
  <c r="BE435"/>
  <c r="BE450"/>
  <c r="BE452"/>
  <c r="BE543"/>
  <c r="E82"/>
  <c r="BE181"/>
  <c r="BE223"/>
  <c r="BE226"/>
  <c r="BE316"/>
  <c r="BE344"/>
  <c r="BE350"/>
  <c r="BE395"/>
  <c r="BE419"/>
  <c r="BE467"/>
  <c r="BE494"/>
  <c r="BE539"/>
  <c i="9" r="BK143"/>
  <c r="J143"/>
  <c r="J65"/>
  <c i="10" r="BE132"/>
  <c r="BE168"/>
  <c r="BE266"/>
  <c r="BE293"/>
  <c r="BE356"/>
  <c r="BE385"/>
  <c r="BE521"/>
  <c r="BE523"/>
  <c r="BE525"/>
  <c r="BE527"/>
  <c r="BE530"/>
  <c r="BE547"/>
  <c r="BE99"/>
  <c r="BE117"/>
  <c r="BE130"/>
  <c r="BE156"/>
  <c r="BE158"/>
  <c r="BE173"/>
  <c r="BE204"/>
  <c r="BE220"/>
  <c r="BE413"/>
  <c r="BE464"/>
  <c r="BE549"/>
  <c r="BE552"/>
  <c r="BE122"/>
  <c r="BE166"/>
  <c r="BE418"/>
  <c r="BE545"/>
  <c r="BE557"/>
  <c r="BE564"/>
  <c r="BE566"/>
  <c r="BE571"/>
  <c r="BE447"/>
  <c r="BE460"/>
  <c r="BE340"/>
  <c r="BE378"/>
  <c r="J86"/>
  <c r="BE110"/>
  <c r="BE154"/>
  <c r="BE161"/>
  <c r="BE260"/>
  <c r="BE338"/>
  <c r="BE362"/>
  <c r="BE368"/>
  <c r="BE414"/>
  <c r="BE421"/>
  <c r="BE105"/>
  <c r="BE230"/>
  <c r="BE329"/>
  <c r="BE377"/>
  <c r="BE403"/>
  <c r="BE437"/>
  <c r="BE438"/>
  <c r="BE128"/>
  <c r="BE228"/>
  <c r="BE245"/>
  <c r="BE256"/>
  <c r="BE269"/>
  <c r="BE346"/>
  <c r="BE448"/>
  <c r="BE95"/>
  <c r="BE136"/>
  <c r="BE150"/>
  <c r="BE211"/>
  <c r="BE232"/>
  <c r="BE235"/>
  <c r="BE262"/>
  <c r="BE324"/>
  <c r="BE334"/>
  <c r="BE358"/>
  <c r="BE375"/>
  <c r="BE379"/>
  <c r="BE390"/>
  <c r="BE394"/>
  <c r="BE398"/>
  <c r="BE402"/>
  <c r="BE406"/>
  <c r="BE243"/>
  <c r="BE254"/>
  <c r="BE320"/>
  <c r="BE372"/>
  <c r="BE420"/>
  <c r="BE459"/>
  <c i="9" r="BE415"/>
  <c r="BE553"/>
  <c r="E48"/>
  <c r="BE95"/>
  <c r="BE99"/>
  <c r="BE141"/>
  <c r="BE156"/>
  <c r="BE254"/>
  <c r="BE373"/>
  <c r="BE427"/>
  <c r="BE429"/>
  <c r="BE459"/>
  <c r="BE516"/>
  <c r="BE130"/>
  <c r="BE158"/>
  <c r="BE204"/>
  <c r="BE237"/>
  <c r="BE252"/>
  <c r="BE371"/>
  <c r="BE387"/>
  <c r="BE410"/>
  <c r="BE422"/>
  <c r="BE476"/>
  <c r="BE479"/>
  <c r="BE575"/>
  <c r="F89"/>
  <c r="BE122"/>
  <c r="BE145"/>
  <c r="BE166"/>
  <c r="BE222"/>
  <c r="BE224"/>
  <c r="BE405"/>
  <c r="BE414"/>
  <c r="BE444"/>
  <c r="BE447"/>
  <c r="BE472"/>
  <c r="BE555"/>
  <c r="BE468"/>
  <c r="BE589"/>
  <c i="8" r="J156"/>
  <c r="J67"/>
  <c i="9" r="BE105"/>
  <c r="BE191"/>
  <c r="BE355"/>
  <c r="BE392"/>
  <c r="BE400"/>
  <c r="BE461"/>
  <c r="BE469"/>
  <c r="BE567"/>
  <c r="BE581"/>
  <c r="BE584"/>
  <c r="BE238"/>
  <c r="BE248"/>
  <c r="BE258"/>
  <c r="BE324"/>
  <c r="BE339"/>
  <c r="BE559"/>
  <c r="BE571"/>
  <c r="BE596"/>
  <c r="BE393"/>
  <c r="BE437"/>
  <c r="BE474"/>
  <c r="BE557"/>
  <c r="BE598"/>
  <c r="BE603"/>
  <c r="BE132"/>
  <c r="BE168"/>
  <c r="BE213"/>
  <c r="BE235"/>
  <c r="BE344"/>
  <c r="BE349"/>
  <c r="BE466"/>
  <c r="BE562"/>
  <c r="BE577"/>
  <c r="BE579"/>
  <c r="BE180"/>
  <c r="BE289"/>
  <c r="BE365"/>
  <c r="BE451"/>
  <c r="BE452"/>
  <c r="BE457"/>
  <c r="BE136"/>
  <c r="BE150"/>
  <c r="BE175"/>
  <c r="BE214"/>
  <c r="BE256"/>
  <c r="BE331"/>
  <c r="BE377"/>
  <c r="BE379"/>
  <c r="BE394"/>
  <c r="BE428"/>
  <c r="BE456"/>
  <c r="BE110"/>
  <c r="BE117"/>
  <c r="BE154"/>
  <c r="BE161"/>
  <c r="BE173"/>
  <c r="BE181"/>
  <c r="BE211"/>
  <c r="BE218"/>
  <c r="BE227"/>
  <c r="BE316"/>
  <c r="BE367"/>
  <c r="BE395"/>
  <c r="BE409"/>
  <c r="BE423"/>
  <c r="BE430"/>
  <c r="J52"/>
  <c r="BE134"/>
  <c r="BE193"/>
  <c r="BE261"/>
  <c r="BE335"/>
  <c r="BE353"/>
  <c r="BE359"/>
  <c r="BE361"/>
  <c r="BE383"/>
  <c r="BE390"/>
  <c r="BE417"/>
  <c r="BE446"/>
  <c r="BE128"/>
  <c r="BE139"/>
  <c r="BE220"/>
  <c r="BE246"/>
  <c i="8" r="BE234"/>
  <c r="BE284"/>
  <c r="BE324"/>
  <c r="BE332"/>
  <c r="BE401"/>
  <c r="BE425"/>
  <c r="BE519"/>
  <c r="BE326"/>
  <c r="BE362"/>
  <c r="BE366"/>
  <c r="BE372"/>
  <c r="BE406"/>
  <c r="BE432"/>
  <c r="BE465"/>
  <c r="BE504"/>
  <c i="7" r="BK93"/>
  <c r="J93"/>
  <c r="J60"/>
  <c i="8" r="J86"/>
  <c r="BE101"/>
  <c r="BE157"/>
  <c r="BE164"/>
  <c r="BE171"/>
  <c r="BE216"/>
  <c r="BE231"/>
  <c r="BE233"/>
  <c r="BE357"/>
  <c i="7" r="BK139"/>
  <c r="J139"/>
  <c r="J65"/>
  <c i="8" r="BE130"/>
  <c r="BE176"/>
  <c r="BE187"/>
  <c r="BE200"/>
  <c r="BE209"/>
  <c r="BE242"/>
  <c r="BE288"/>
  <c r="BE312"/>
  <c r="BE340"/>
  <c r="BE350"/>
  <c r="BE412"/>
  <c r="BE95"/>
  <c r="BE177"/>
  <c r="BE218"/>
  <c r="BE220"/>
  <c r="BE318"/>
  <c r="BE349"/>
  <c r="BE352"/>
  <c r="BE371"/>
  <c r="BE414"/>
  <c r="BE422"/>
  <c r="BE497"/>
  <c r="F55"/>
  <c r="BE132"/>
  <c r="BE137"/>
  <c r="BE257"/>
  <c r="BE283"/>
  <c r="BE292"/>
  <c r="BE302"/>
  <c r="BE306"/>
  <c r="BE351"/>
  <c r="BE210"/>
  <c r="BE214"/>
  <c r="BE252"/>
  <c r="BE254"/>
  <c r="BE385"/>
  <c r="BE501"/>
  <c r="BE509"/>
  <c r="BE531"/>
  <c r="BE538"/>
  <c r="BE374"/>
  <c r="BE382"/>
  <c r="BE383"/>
  <c r="BE495"/>
  <c r="BE523"/>
  <c r="BE526"/>
  <c r="BE540"/>
  <c r="BE545"/>
  <c r="E48"/>
  <c r="BE124"/>
  <c r="BE126"/>
  <c r="BE128"/>
  <c r="BE154"/>
  <c r="BE207"/>
  <c r="BE314"/>
  <c r="BE399"/>
  <c r="BE499"/>
  <c r="BE513"/>
  <c r="BE517"/>
  <c r="BE521"/>
  <c r="BE118"/>
  <c r="BE135"/>
  <c r="BE150"/>
  <c r="BE152"/>
  <c r="BE248"/>
  <c r="BE367"/>
  <c r="BE407"/>
  <c r="BE430"/>
  <c r="BE379"/>
  <c r="BE411"/>
  <c r="BE189"/>
  <c r="BE297"/>
  <c r="BE344"/>
  <c r="BE347"/>
  <c r="BE113"/>
  <c r="BE141"/>
  <c r="BE146"/>
  <c r="BE162"/>
  <c r="BE244"/>
  <c r="BE320"/>
  <c r="BE402"/>
  <c r="BE417"/>
  <c r="BE424"/>
  <c r="BE169"/>
  <c r="BE223"/>
  <c r="BE308"/>
  <c r="BE330"/>
  <c r="BE106"/>
  <c r="BE250"/>
  <c r="BE336"/>
  <c r="BE380"/>
  <c r="BE384"/>
  <c r="BE392"/>
  <c r="BE428"/>
  <c r="BE435"/>
  <c i="7" r="J86"/>
  <c r="BE124"/>
  <c r="BE130"/>
  <c r="BE152"/>
  <c r="BE154"/>
  <c r="BE157"/>
  <c r="BE303"/>
  <c r="BE329"/>
  <c r="BE348"/>
  <c r="BE353"/>
  <c r="BE358"/>
  <c r="BE363"/>
  <c r="BE367"/>
  <c r="BE387"/>
  <c r="BE368"/>
  <c r="BE372"/>
  <c r="BE386"/>
  <c r="BE430"/>
  <c r="BE449"/>
  <c r="BE543"/>
  <c r="BE478"/>
  <c r="BE528"/>
  <c r="BE414"/>
  <c r="BE415"/>
  <c r="BE508"/>
  <c r="BE524"/>
  <c r="BE530"/>
  <c r="BE539"/>
  <c i="6" r="J104"/>
  <c r="J62"/>
  <c i="7" r="F55"/>
  <c r="BE95"/>
  <c r="BE101"/>
  <c r="BE106"/>
  <c r="BE135"/>
  <c r="BE177"/>
  <c r="BE232"/>
  <c r="BE263"/>
  <c r="BE327"/>
  <c r="BE341"/>
  <c r="BE350"/>
  <c r="BE375"/>
  <c r="BE381"/>
  <c r="BE438"/>
  <c r="BE504"/>
  <c r="BE520"/>
  <c r="BE113"/>
  <c r="BE189"/>
  <c r="BE229"/>
  <c r="BE243"/>
  <c r="BE299"/>
  <c r="BE526"/>
  <c r="BE533"/>
  <c i="6" r="J165"/>
  <c r="J67"/>
  <c i="7" r="BE132"/>
  <c r="BE137"/>
  <c r="BE150"/>
  <c r="BE164"/>
  <c r="BE240"/>
  <c r="BE266"/>
  <c r="BE274"/>
  <c r="BE289"/>
  <c r="BE309"/>
  <c r="BE385"/>
  <c r="BE388"/>
  <c r="BE404"/>
  <c r="BE511"/>
  <c r="BE516"/>
  <c r="BE547"/>
  <c r="BE549"/>
  <c r="E82"/>
  <c r="BE141"/>
  <c r="BE146"/>
  <c r="BE214"/>
  <c r="BE257"/>
  <c r="BE317"/>
  <c r="BE323"/>
  <c r="BE409"/>
  <c r="BE431"/>
  <c r="BE435"/>
  <c r="BE502"/>
  <c r="BE558"/>
  <c r="BE565"/>
  <c r="BE223"/>
  <c r="BE227"/>
  <c r="BE242"/>
  <c r="BE261"/>
  <c r="BE311"/>
  <c r="BE315"/>
  <c r="BE321"/>
  <c r="BE373"/>
  <c r="BE410"/>
  <c r="BE423"/>
  <c r="BE454"/>
  <c r="BE506"/>
  <c r="BE556"/>
  <c r="BE118"/>
  <c r="BE162"/>
  <c r="BE281"/>
  <c r="BE285"/>
  <c r="BE294"/>
  <c r="BE351"/>
  <c r="BE402"/>
  <c r="BE405"/>
  <c r="BE126"/>
  <c r="BE169"/>
  <c r="BE207"/>
  <c r="BE217"/>
  <c r="BE220"/>
  <c r="BE225"/>
  <c r="BE253"/>
  <c r="BE259"/>
  <c r="BE305"/>
  <c r="BE333"/>
  <c r="BE337"/>
  <c r="BE352"/>
  <c r="BE380"/>
  <c r="BE395"/>
  <c r="BE419"/>
  <c r="BE433"/>
  <c r="BE128"/>
  <c r="BE171"/>
  <c r="BE176"/>
  <c r="BE187"/>
  <c r="BE200"/>
  <c r="BE222"/>
  <c r="BE251"/>
  <c r="BE345"/>
  <c r="BE428"/>
  <c r="BE444"/>
  <c i="6" r="BE209"/>
  <c r="BE212"/>
  <c r="BE247"/>
  <c r="BE275"/>
  <c r="BE289"/>
  <c r="BE309"/>
  <c r="BE325"/>
  <c r="BE375"/>
  <c r="BE173"/>
  <c r="BE179"/>
  <c r="BE472"/>
  <c i="5" r="BK92"/>
  <c i="6" r="BE163"/>
  <c r="BE305"/>
  <c r="BE448"/>
  <c r="BE450"/>
  <c r="BE452"/>
  <c r="BE105"/>
  <c r="BE348"/>
  <c r="BE466"/>
  <c r="BE479"/>
  <c r="BE489"/>
  <c r="F55"/>
  <c r="BE146"/>
  <c r="BE171"/>
  <c r="BE178"/>
  <c r="BE283"/>
  <c r="BE379"/>
  <c r="BE141"/>
  <c r="BE202"/>
  <c r="BE268"/>
  <c r="BE299"/>
  <c r="BE363"/>
  <c r="BE393"/>
  <c r="BE474"/>
  <c r="BE493"/>
  <c i="5" r="BK164"/>
  <c r="J164"/>
  <c r="J65"/>
  <c i="6" r="BE117"/>
  <c r="BE135"/>
  <c r="BE216"/>
  <c r="BE224"/>
  <c r="BE230"/>
  <c r="BE232"/>
  <c r="BE510"/>
  <c r="BE95"/>
  <c r="BE110"/>
  <c r="BE133"/>
  <c r="BE211"/>
  <c r="BE258"/>
  <c r="BE281"/>
  <c r="BE355"/>
  <c r="BE372"/>
  <c r="BE398"/>
  <c r="BE423"/>
  <c r="BE470"/>
  <c r="BE495"/>
  <c r="BE508"/>
  <c r="J52"/>
  <c r="BE139"/>
  <c r="BE166"/>
  <c r="BE264"/>
  <c r="BE330"/>
  <c r="BE337"/>
  <c r="BE377"/>
  <c r="BE523"/>
  <c r="BE137"/>
  <c r="BE271"/>
  <c r="BE295"/>
  <c r="BE122"/>
  <c r="BE127"/>
  <c r="BE150"/>
  <c r="BE155"/>
  <c r="BE189"/>
  <c r="BE228"/>
  <c r="BE293"/>
  <c r="BE454"/>
  <c r="BE485"/>
  <c r="BE220"/>
  <c r="BE256"/>
  <c r="BE266"/>
  <c r="BE388"/>
  <c r="BE99"/>
  <c r="BE144"/>
  <c r="BE262"/>
  <c r="BE301"/>
  <c r="BE313"/>
  <c r="BE352"/>
  <c r="BE353"/>
  <c r="BE358"/>
  <c r="BE237"/>
  <c r="BE277"/>
  <c r="BE287"/>
  <c r="BE344"/>
  <c r="BE346"/>
  <c r="E48"/>
  <c r="BE161"/>
  <c r="BE248"/>
  <c r="BE317"/>
  <c r="BE320"/>
  <c r="BE462"/>
  <c r="BE159"/>
  <c r="BE191"/>
  <c r="BE234"/>
  <c r="BE245"/>
  <c r="BE366"/>
  <c r="BE369"/>
  <c r="BE382"/>
  <c r="BE457"/>
  <c r="BE476"/>
  <c i="5" r="F55"/>
  <c r="BE160"/>
  <c r="BE253"/>
  <c r="BE254"/>
  <c r="BE259"/>
  <c r="BE277"/>
  <c r="BE347"/>
  <c r="J85"/>
  <c r="BE94"/>
  <c r="BE100"/>
  <c r="BE162"/>
  <c r="BE179"/>
  <c r="BE192"/>
  <c r="BE225"/>
  <c r="BE295"/>
  <c r="BE357"/>
  <c r="BE365"/>
  <c r="BE405"/>
  <c r="BE438"/>
  <c r="BE441"/>
  <c r="BE452"/>
  <c r="BE474"/>
  <c r="BE567"/>
  <c r="BE573"/>
  <c r="BE186"/>
  <c r="BE227"/>
  <c r="BE238"/>
  <c r="BE299"/>
  <c r="BE318"/>
  <c r="BE337"/>
  <c r="BE353"/>
  <c r="BE375"/>
  <c r="BE392"/>
  <c r="BE399"/>
  <c r="BE404"/>
  <c r="BE406"/>
  <c r="BE463"/>
  <c r="BE524"/>
  <c r="BE556"/>
  <c r="BE559"/>
  <c r="BE397"/>
  <c r="BE479"/>
  <c r="BE550"/>
  <c r="BE552"/>
  <c r="BE581"/>
  <c r="BE367"/>
  <c r="BE396"/>
  <c r="BE427"/>
  <c r="BE429"/>
  <c r="BE458"/>
  <c r="BE490"/>
  <c r="BE280"/>
  <c r="BE289"/>
  <c r="BE359"/>
  <c r="BE363"/>
  <c r="BE393"/>
  <c r="BE395"/>
  <c r="BE410"/>
  <c r="BE412"/>
  <c r="BE439"/>
  <c r="BE484"/>
  <c r="BE377"/>
  <c r="BE391"/>
  <c r="BE431"/>
  <c r="BE435"/>
  <c r="BE461"/>
  <c r="BE498"/>
  <c r="BE599"/>
  <c r="BE129"/>
  <c r="BE143"/>
  <c r="BE151"/>
  <c r="BE166"/>
  <c r="BE176"/>
  <c r="BE184"/>
  <c r="BE257"/>
  <c r="BE263"/>
  <c r="BE468"/>
  <c r="BE554"/>
  <c r="BE579"/>
  <c r="E48"/>
  <c r="BE149"/>
  <c r="BE172"/>
  <c r="BE335"/>
  <c r="BE597"/>
  <c r="BE615"/>
  <c i="4" r="BK82"/>
  <c r="BK81"/>
  <c r="J81"/>
  <c r="J59"/>
  <c i="5" r="BE153"/>
  <c r="BE170"/>
  <c r="BE245"/>
  <c r="BE279"/>
  <c r="BE333"/>
  <c r="BE342"/>
  <c r="BE411"/>
  <c r="BE191"/>
  <c r="BE291"/>
  <c r="BE384"/>
  <c r="BE454"/>
  <c r="BE465"/>
  <c r="BE256"/>
  <c r="BE302"/>
  <c r="BE420"/>
  <c r="BE455"/>
  <c r="BE114"/>
  <c r="BE252"/>
  <c r="BE268"/>
  <c r="BE351"/>
  <c r="BE371"/>
  <c r="BE373"/>
  <c r="BE413"/>
  <c r="BE436"/>
  <c r="BE443"/>
  <c r="BE155"/>
  <c r="BE157"/>
  <c r="BE174"/>
  <c r="BE265"/>
  <c r="BE261"/>
  <c r="BE293"/>
  <c r="BE297"/>
  <c r="BE361"/>
  <c r="BE379"/>
  <c r="BE389"/>
  <c i="4" r="BE202"/>
  <c r="BE233"/>
  <c r="BE234"/>
  <c r="BE257"/>
  <c r="E71"/>
  <c r="BE199"/>
  <c r="BE213"/>
  <c r="BE270"/>
  <c i="3" r="BK83"/>
  <c r="J83"/>
  <c r="J60"/>
  <c i="4" r="J52"/>
  <c r="BE173"/>
  <c r="BE210"/>
  <c r="BE231"/>
  <c r="F55"/>
  <c r="BE282"/>
  <c r="BE115"/>
  <c r="BE238"/>
  <c r="BE250"/>
  <c r="BE264"/>
  <c r="BE286"/>
  <c r="BE242"/>
  <c r="BE274"/>
  <c r="BE280"/>
  <c r="BE284"/>
  <c r="BE84"/>
  <c r="BE113"/>
  <c r="BE150"/>
  <c r="BE229"/>
  <c r="BE237"/>
  <c r="BE235"/>
  <c r="BE240"/>
  <c r="BE245"/>
  <c r="BE239"/>
  <c r="BE248"/>
  <c r="BE127"/>
  <c r="BE152"/>
  <c r="BE179"/>
  <c r="BE236"/>
  <c r="BE230"/>
  <c r="BE125"/>
  <c r="BE228"/>
  <c i="3" r="BE122"/>
  <c r="BE242"/>
  <c r="BE283"/>
  <c r="BE291"/>
  <c r="BE300"/>
  <c r="BE351"/>
  <c r="BE394"/>
  <c r="BE401"/>
  <c r="F55"/>
  <c r="BE120"/>
  <c r="BE314"/>
  <c r="BE350"/>
  <c r="BE356"/>
  <c r="BE378"/>
  <c r="BE226"/>
  <c r="BE251"/>
  <c r="BE256"/>
  <c r="BE271"/>
  <c r="BE382"/>
  <c r="E48"/>
  <c r="BE93"/>
  <c r="BE131"/>
  <c r="BE228"/>
  <c r="BE443"/>
  <c r="BE390"/>
  <c r="BE405"/>
  <c r="BE441"/>
  <c r="BE479"/>
  <c r="BE191"/>
  <c r="BE334"/>
  <c r="BE337"/>
  <c r="BE444"/>
  <c r="BE481"/>
  <c r="J52"/>
  <c r="BE164"/>
  <c r="BE166"/>
  <c r="BE270"/>
  <c r="BE292"/>
  <c r="BE305"/>
  <c r="BE340"/>
  <c r="BE343"/>
  <c r="BE398"/>
  <c r="BE477"/>
  <c r="BE129"/>
  <c r="BE193"/>
  <c r="BE277"/>
  <c r="BE313"/>
  <c r="BE386"/>
  <c r="BE485"/>
  <c i="2" r="BK201"/>
  <c r="J201"/>
  <c r="J65"/>
  <c i="3" r="BE322"/>
  <c r="BE338"/>
  <c r="BE483"/>
  <c r="BE487"/>
  <c i="2" r="BK91"/>
  <c r="BK90"/>
  <c r="J90"/>
  <c i="3" r="BE95"/>
  <c r="BE273"/>
  <c r="BE274"/>
  <c r="BE276"/>
  <c r="BE306"/>
  <c r="BE335"/>
  <c r="BE399"/>
  <c r="BE403"/>
  <c r="BE235"/>
  <c r="BE250"/>
  <c r="BE257"/>
  <c r="BE324"/>
  <c r="BE328"/>
  <c r="BE330"/>
  <c r="BE361"/>
  <c r="BE85"/>
  <c r="BE218"/>
  <c r="BE249"/>
  <c r="BE342"/>
  <c r="BE408"/>
  <c r="BE220"/>
  <c r="BE284"/>
  <c r="BE278"/>
  <c r="BE366"/>
  <c r="BE263"/>
  <c r="BE299"/>
  <c r="BE262"/>
  <c r="BE321"/>
  <c r="BE355"/>
  <c r="BE371"/>
  <c i="2" r="BE449"/>
  <c r="J52"/>
  <c r="BE102"/>
  <c r="BE298"/>
  <c r="BE451"/>
  <c r="F87"/>
  <c r="BE93"/>
  <c r="BE107"/>
  <c r="BE182"/>
  <c r="BE214"/>
  <c r="BE243"/>
  <c r="BE248"/>
  <c i="1" r="BC55"/>
  <c i="2" r="BE321"/>
  <c r="BE349"/>
  <c r="BE351"/>
  <c r="BE353"/>
  <c r="BE355"/>
  <c r="BE367"/>
  <c r="BE398"/>
  <c r="BE481"/>
  <c r="BE490"/>
  <c i="1" r="BB55"/>
  <c i="2" r="BE156"/>
  <c r="BE194"/>
  <c r="BE270"/>
  <c r="BE276"/>
  <c r="BE279"/>
  <c r="BE284"/>
  <c r="BE289"/>
  <c r="BE292"/>
  <c r="BE305"/>
  <c r="BE307"/>
  <c r="BE309"/>
  <c r="BE311"/>
  <c r="BE313"/>
  <c r="BE316"/>
  <c r="BE431"/>
  <c i="1" r="AW55"/>
  <c i="2" r="E80"/>
  <c r="BE192"/>
  <c r="BE203"/>
  <c r="BE207"/>
  <c r="BE264"/>
  <c r="BE290"/>
  <c r="BE297"/>
  <c r="BE429"/>
  <c i="1" r="BA55"/>
  <c i="2" r="BE112"/>
  <c r="BE188"/>
  <c r="BE190"/>
  <c r="BE197"/>
  <c r="BE199"/>
  <c r="BE212"/>
  <c r="BE254"/>
  <c r="BE258"/>
  <c r="BE272"/>
  <c r="BE274"/>
  <c r="BE358"/>
  <c r="BE471"/>
  <c r="BE178"/>
  <c i="1" r="BD55"/>
  <c i="15" r="J34"/>
  <c i="1" r="AW68"/>
  <c i="12" r="F35"/>
  <c i="1" r="BB65"/>
  <c i="15" r="F35"/>
  <c i="1" r="BB68"/>
  <c i="5" r="F35"/>
  <c i="1" r="BB58"/>
  <c i="11" r="J34"/>
  <c i="1" r="AW64"/>
  <c i="11" r="F35"/>
  <c i="1" r="BB64"/>
  <c i="5" r="J34"/>
  <c i="1" r="AW58"/>
  <c i="17" r="F34"/>
  <c i="1" r="BA70"/>
  <c i="12" r="F34"/>
  <c i="1" r="BA65"/>
  <c i="10" r="F36"/>
  <c i="1" r="BC63"/>
  <c i="4" r="F34"/>
  <c i="1" r="BA57"/>
  <c i="8" r="F34"/>
  <c i="1" r="BA61"/>
  <c i="16" r="F36"/>
  <c i="1" r="BC69"/>
  <c i="9" r="F35"/>
  <c i="1" r="BB62"/>
  <c i="14" r="F35"/>
  <c i="1" r="BB67"/>
  <c i="5" r="F36"/>
  <c i="1" r="BC58"/>
  <c i="13" r="F37"/>
  <c i="1" r="BD66"/>
  <c i="14" r="F37"/>
  <c i="1" r="BD67"/>
  <c i="3" r="F35"/>
  <c i="1" r="BB56"/>
  <c i="9" r="F37"/>
  <c i="1" r="BD62"/>
  <c i="5" r="F34"/>
  <c i="1" r="BA58"/>
  <c i="7" r="F36"/>
  <c i="1" r="BC60"/>
  <c i="14" r="J34"/>
  <c i="1" r="AW67"/>
  <c i="9" r="F34"/>
  <c i="1" r="BA62"/>
  <c i="18" r="F35"/>
  <c i="1" r="BB71"/>
  <c i="9" r="F36"/>
  <c i="1" r="BC62"/>
  <c i="16" r="F35"/>
  <c i="1" r="BB69"/>
  <c i="8" r="F35"/>
  <c i="1" r="BB61"/>
  <c i="15" r="F37"/>
  <c i="1" r="BD68"/>
  <c i="8" r="F36"/>
  <c i="1" r="BC61"/>
  <c i="10" r="F34"/>
  <c i="1" r="BA63"/>
  <c i="3" r="J34"/>
  <c i="1" r="AW56"/>
  <c i="4" r="J34"/>
  <c i="1" r="AW57"/>
  <c i="12" r="F37"/>
  <c i="1" r="BD65"/>
  <c i="17" r="F35"/>
  <c i="1" r="BB70"/>
  <c i="6" r="F36"/>
  <c i="1" r="BC59"/>
  <c i="18" r="F37"/>
  <c i="1" r="BD71"/>
  <c i="12" r="F36"/>
  <c i="1" r="BC65"/>
  <c i="11" r="F34"/>
  <c i="1" r="BA64"/>
  <c i="13" r="F36"/>
  <c i="1" r="BC66"/>
  <c i="8" r="J34"/>
  <c i="1" r="AW61"/>
  <c i="16" r="J34"/>
  <c i="1" r="AW69"/>
  <c i="11" r="F36"/>
  <c i="1" r="BC64"/>
  <c i="3" r="F36"/>
  <c i="1" r="BC56"/>
  <c i="13" r="J34"/>
  <c i="1" r="AW66"/>
  <c i="10" r="F37"/>
  <c i="1" r="BD63"/>
  <c i="17" r="J34"/>
  <c i="1" r="AW70"/>
  <c i="6" r="J34"/>
  <c i="1" r="AW59"/>
  <c i="15" r="F36"/>
  <c i="1" r="BC68"/>
  <c i="7" r="J34"/>
  <c i="1" r="AW60"/>
  <c i="16" r="F37"/>
  <c i="1" r="BD69"/>
  <c i="16" r="F34"/>
  <c i="1" r="BA69"/>
  <c i="6" r="F34"/>
  <c i="1" r="BA59"/>
  <c i="8" r="F37"/>
  <c i="1" r="BD61"/>
  <c i="14" r="F36"/>
  <c i="1" r="BC67"/>
  <c i="4" r="F36"/>
  <c i="1" r="BC57"/>
  <c i="13" r="F34"/>
  <c i="1" r="BA66"/>
  <c i="17" r="F37"/>
  <c i="1" r="BD70"/>
  <c i="17" r="F36"/>
  <c i="1" r="BC70"/>
  <c i="9" r="J34"/>
  <c i="1" r="AW62"/>
  <c i="18" r="J34"/>
  <c i="1" r="AW71"/>
  <c i="7" r="F35"/>
  <c i="1" r="BB60"/>
  <c i="3" r="F34"/>
  <c i="1" r="BA56"/>
  <c i="10" r="J34"/>
  <c i="1" r="AW63"/>
  <c i="18" r="F34"/>
  <c i="1" r="BA71"/>
  <c i="6" r="F35"/>
  <c i="1" r="BB59"/>
  <c i="13" r="F35"/>
  <c i="1" r="BB66"/>
  <c i="7" r="F34"/>
  <c i="1" r="BA60"/>
  <c i="2" r="J30"/>
  <c i="4" r="F35"/>
  <c i="1" r="BB57"/>
  <c i="14" r="F34"/>
  <c i="1" r="BA67"/>
  <c i="11" r="F37"/>
  <c i="1" r="BD64"/>
  <c i="6" r="F37"/>
  <c i="1" r="BD59"/>
  <c i="10" r="F35"/>
  <c i="1" r="BB63"/>
  <c i="4" r="F37"/>
  <c i="1" r="BD57"/>
  <c i="7" r="F37"/>
  <c i="1" r="BD60"/>
  <c i="15" r="F34"/>
  <c i="1" r="BA68"/>
  <c i="3" r="F37"/>
  <c i="1" r="BD56"/>
  <c i="12" r="J34"/>
  <c i="1" r="AW65"/>
  <c i="5" r="F37"/>
  <c i="1" r="BD58"/>
  <c i="17" r="J30"/>
  <c i="18" r="F36"/>
  <c i="1" r="BC71"/>
  <c i="13" l="1" r="T133"/>
  <c i="16" r="T92"/>
  <c i="18" r="T88"/>
  <c r="T87"/>
  <c i="17" r="P92"/>
  <c i="14" r="P92"/>
  <c i="16" r="R92"/>
  <c i="12" r="R92"/>
  <c i="18" r="R88"/>
  <c r="R87"/>
  <c i="8" r="P93"/>
  <c i="13" r="T92"/>
  <c i="18" r="P88"/>
  <c r="P87"/>
  <c i="1" r="AU71"/>
  <c i="12" r="T92"/>
  <c i="8" r="R93"/>
  <c i="11" r="T93"/>
  <c i="17" r="T92"/>
  <c i="9" r="P143"/>
  <c i="16" r="R133"/>
  <c r="R91"/>
  <c i="11" r="T143"/>
  <c i="8" r="P139"/>
  <c r="P92"/>
  <c i="1" r="AU61"/>
  <c i="5" r="T92"/>
  <c i="10" r="P143"/>
  <c i="15" r="T133"/>
  <c r="T91"/>
  <c i="14" r="T92"/>
  <c i="9" r="T143"/>
  <c i="6" r="T148"/>
  <c r="T92"/>
  <c i="15" r="R92"/>
  <c r="R91"/>
  <c i="11" r="P93"/>
  <c i="6" r="R148"/>
  <c i="14" r="T133"/>
  <c i="7" r="R92"/>
  <c i="5" r="T164"/>
  <c i="9" r="R93"/>
  <c r="R92"/>
  <c i="3" r="P83"/>
  <c r="P82"/>
  <c i="1" r="AU56"/>
  <c i="2" r="R90"/>
  <c i="9" r="R143"/>
  <c r="T93"/>
  <c i="17" r="R92"/>
  <c i="5" r="R164"/>
  <c r="R91"/>
  <c i="7" r="P139"/>
  <c r="P92"/>
  <c i="1" r="AU60"/>
  <c i="6" r="BK93"/>
  <c r="J93"/>
  <c r="J60"/>
  <c i="16" r="P133"/>
  <c r="P91"/>
  <c i="1" r="AU69"/>
  <c i="13" r="R92"/>
  <c r="R91"/>
  <c i="9" r="P93"/>
  <c i="13" r="T91"/>
  <c i="17" r="P133"/>
  <c r="P91"/>
  <c i="1" r="AU70"/>
  <c i="14" r="R133"/>
  <c r="R91"/>
  <c i="15" r="P133"/>
  <c i="12" r="R133"/>
  <c r="R91"/>
  <c i="8" r="R139"/>
  <c r="R92"/>
  <c i="13" r="P92"/>
  <c i="17" r="R133"/>
  <c i="12" r="BK92"/>
  <c r="J92"/>
  <c r="J60"/>
  <c i="10" r="BK93"/>
  <c r="J93"/>
  <c r="J60"/>
  <c i="6" r="P148"/>
  <c r="BK148"/>
  <c r="J148"/>
  <c r="J65"/>
  <c i="10" r="R93"/>
  <c r="R92"/>
  <c i="8" r="BK139"/>
  <c r="J139"/>
  <c r="J65"/>
  <c i="9" r="BK93"/>
  <c r="J93"/>
  <c r="J60"/>
  <c i="2" r="T201"/>
  <c i="8" r="T139"/>
  <c r="T92"/>
  <c i="10" r="T93"/>
  <c i="2" r="P201"/>
  <c r="P90"/>
  <c i="1" r="AU55"/>
  <c i="13" r="P133"/>
  <c i="5" r="P164"/>
  <c r="P91"/>
  <c i="1" r="AU58"/>
  <c i="11" r="R93"/>
  <c i="10" r="P93"/>
  <c r="P92"/>
  <c i="1" r="AU63"/>
  <c i="12" r="P133"/>
  <c r="P91"/>
  <c i="1" r="AU65"/>
  <c i="11" r="R143"/>
  <c i="17" r="T133"/>
  <c i="6" r="R93"/>
  <c r="R92"/>
  <c i="11" r="P143"/>
  <c i="6" r="P93"/>
  <c r="P92"/>
  <c i="1" r="AU59"/>
  <c i="15" r="BK133"/>
  <c r="J133"/>
  <c r="J65"/>
  <c i="14" r="P91"/>
  <c i="1" r="AU67"/>
  <c i="16" r="T133"/>
  <c r="T91"/>
  <c i="15" r="P92"/>
  <c r="P91"/>
  <c i="1" r="AU68"/>
  <c i="10" r="T143"/>
  <c r="T92"/>
  <c i="16" r="BK133"/>
  <c r="J133"/>
  <c r="J65"/>
  <c i="11" r="BK93"/>
  <c r="J93"/>
  <c r="J60"/>
  <c i="7" r="T139"/>
  <c r="T92"/>
  <c i="12" r="T133"/>
  <c r="T91"/>
  <c i="2" r="T91"/>
  <c r="T90"/>
  <c i="8" r="BK93"/>
  <c r="BK92"/>
  <c r="J92"/>
  <c r="J59"/>
  <c i="14" r="BK92"/>
  <c r="J92"/>
  <c r="J60"/>
  <c i="16" r="BK92"/>
  <c r="J92"/>
  <c r="J60"/>
  <c i="18" r="J88"/>
  <c r="J60"/>
  <c r="J89"/>
  <c r="J61"/>
  <c i="1" r="AG70"/>
  <c i="17" r="J92"/>
  <c r="J60"/>
  <c r="J59"/>
  <c i="15" r="J92"/>
  <c r="J60"/>
  <c i="13" r="BK91"/>
  <c r="J91"/>
  <c r="J59"/>
  <c r="J92"/>
  <c r="J60"/>
  <c i="11" r="BK92"/>
  <c r="J92"/>
  <c r="J59"/>
  <c i="10" r="BK92"/>
  <c r="J92"/>
  <c r="J59"/>
  <c i="9" r="BK92"/>
  <c r="J92"/>
  <c r="J59"/>
  <c i="7" r="BK92"/>
  <c r="J92"/>
  <c i="5" r="BK91"/>
  <c r="J91"/>
  <c r="J92"/>
  <c r="J60"/>
  <c i="4" r="J82"/>
  <c r="J60"/>
  <c i="3" r="BK82"/>
  <c r="J82"/>
  <c i="1" r="AG55"/>
  <c i="2" r="J59"/>
  <c r="J91"/>
  <c r="J60"/>
  <c i="13" r="J33"/>
  <c i="1" r="AV66"/>
  <c r="AT66"/>
  <c i="18" r="J30"/>
  <c i="1" r="AG71"/>
  <c i="16" r="J33"/>
  <c i="1" r="AV69"/>
  <c r="AT69"/>
  <c i="5" r="F33"/>
  <c i="1" r="AZ58"/>
  <c i="16" r="F33"/>
  <c i="1" r="AZ69"/>
  <c i="2" r="F33"/>
  <c i="1" r="AZ55"/>
  <c i="4" r="F33"/>
  <c i="1" r="AZ57"/>
  <c r="BC54"/>
  <c r="W32"/>
  <c i="2" r="J33"/>
  <c i="1" r="AV55"/>
  <c r="AT55"/>
  <c r="AN55"/>
  <c r="BB54"/>
  <c r="W31"/>
  <c i="5" r="J30"/>
  <c i="1" r="AG58"/>
  <c i="6" r="F33"/>
  <c i="1" r="AZ59"/>
  <c r="BA54"/>
  <c r="W30"/>
  <c i="18" r="F33"/>
  <c i="1" r="AZ71"/>
  <c i="11" r="J33"/>
  <c i="1" r="AV64"/>
  <c r="AT64"/>
  <c i="17" r="J33"/>
  <c i="1" r="AV70"/>
  <c r="AT70"/>
  <c r="AN70"/>
  <c i="14" r="J33"/>
  <c i="1" r="AV67"/>
  <c r="AT67"/>
  <c i="5" r="J33"/>
  <c i="1" r="AV58"/>
  <c r="AT58"/>
  <c i="4" r="J33"/>
  <c i="1" r="AV57"/>
  <c r="AT57"/>
  <c i="7" r="J33"/>
  <c i="1" r="AV60"/>
  <c r="AT60"/>
  <c i="6" r="J33"/>
  <c i="1" r="AV59"/>
  <c r="AT59"/>
  <c i="3" r="F33"/>
  <c i="1" r="AZ56"/>
  <c i="4" r="J30"/>
  <c i="1" r="AG57"/>
  <c i="11" r="F33"/>
  <c i="1" r="AZ64"/>
  <c i="10" r="J33"/>
  <c i="1" r="AV63"/>
  <c r="AT63"/>
  <c i="3" r="J30"/>
  <c i="1" r="AG56"/>
  <c i="9" r="J33"/>
  <c i="1" r="AV62"/>
  <c r="AT62"/>
  <c i="14" r="F33"/>
  <c i="1" r="AZ67"/>
  <c i="8" r="F33"/>
  <c i="1" r="AZ61"/>
  <c i="15" r="F33"/>
  <c i="1" r="AZ68"/>
  <c r="BD54"/>
  <c r="W33"/>
  <c i="17" r="F33"/>
  <c i="1" r="AZ70"/>
  <c i="13" r="F33"/>
  <c i="1" r="AZ66"/>
  <c i="12" r="J33"/>
  <c i="1" r="AV65"/>
  <c r="AT65"/>
  <c i="7" r="J30"/>
  <c i="1" r="AG60"/>
  <c i="9" r="F33"/>
  <c i="1" r="AZ62"/>
  <c i="15" r="J33"/>
  <c i="1" r="AV68"/>
  <c r="AT68"/>
  <c i="7" r="F33"/>
  <c i="1" r="AZ60"/>
  <c i="18" r="J33"/>
  <c i="1" r="AV71"/>
  <c r="AT71"/>
  <c i="8" r="J33"/>
  <c i="1" r="AV61"/>
  <c r="AT61"/>
  <c i="3" r="J33"/>
  <c i="1" r="AV56"/>
  <c r="AT56"/>
  <c i="10" r="F33"/>
  <c i="1" r="AZ63"/>
  <c i="12" r="F33"/>
  <c i="1" r="AZ65"/>
  <c i="17" l="1" r="R91"/>
  <c i="11" r="P92"/>
  <c i="1" r="AU64"/>
  <c i="9" r="T92"/>
  <c i="11" r="R92"/>
  <c i="13" r="P91"/>
  <c i="1" r="AU66"/>
  <c i="5" r="T91"/>
  <c i="17" r="T91"/>
  <c i="14" r="T91"/>
  <c i="9" r="P92"/>
  <c i="1" r="AU62"/>
  <c i="11" r="T92"/>
  <c i="14" r="BK91"/>
  <c r="J91"/>
  <c r="J59"/>
  <c i="8" r="J93"/>
  <c r="J60"/>
  <c i="15" r="BK91"/>
  <c r="J91"/>
  <c r="J59"/>
  <c i="16" r="BK91"/>
  <c r="J91"/>
  <c i="12" r="BK91"/>
  <c r="J91"/>
  <c r="J59"/>
  <c i="6" r="BK92"/>
  <c r="J92"/>
  <c i="18" r="J39"/>
  <c i="17" r="J39"/>
  <c i="1" r="AN60"/>
  <c i="7" r="J59"/>
  <c r="J39"/>
  <c i="1" r="AN58"/>
  <c i="5" r="J59"/>
  <c i="1" r="AN57"/>
  <c i="5" r="J39"/>
  <c i="1" r="AN56"/>
  <c i="3" r="J59"/>
  <c i="4" r="J39"/>
  <c i="3" r="J39"/>
  <c i="2" r="J39"/>
  <c i="1" r="AN71"/>
  <c i="8" r="J30"/>
  <c i="1" r="AG61"/>
  <c i="16" r="J30"/>
  <c i="1" r="AG69"/>
  <c r="AZ54"/>
  <c r="W29"/>
  <c i="11" r="J30"/>
  <c i="1" r="AG64"/>
  <c r="AN64"/>
  <c r="AW54"/>
  <c r="AK30"/>
  <c r="AX54"/>
  <c i="14" r="J30"/>
  <c i="1" r="AG67"/>
  <c r="AN67"/>
  <c r="AY54"/>
  <c i="6" r="J30"/>
  <c i="1" r="AG59"/>
  <c i="10" r="J30"/>
  <c i="1" r="AG63"/>
  <c r="AN63"/>
  <c i="13" r="J30"/>
  <c i="1" r="AG66"/>
  <c r="AN66"/>
  <c i="9" r="J30"/>
  <c i="1" r="AG62"/>
  <c i="16" l="1" r="J39"/>
  <c i="8" r="J39"/>
  <c i="6" r="J39"/>
  <c r="J59"/>
  <c i="16" r="J59"/>
  <c i="14" r="J39"/>
  <c i="13" r="J39"/>
  <c i="11" r="J39"/>
  <c i="10" r="J39"/>
  <c i="9" r="J39"/>
  <c i="1" r="AN62"/>
  <c r="AN59"/>
  <c r="AN61"/>
  <c r="AN69"/>
  <c r="AV54"/>
  <c r="AK29"/>
  <c i="15" r="J30"/>
  <c i="1" r="AG68"/>
  <c r="AN68"/>
  <c r="AU54"/>
  <c i="12" r="J30"/>
  <c i="1" r="AG65"/>
  <c r="AN65"/>
  <c i="15" l="1" r="J39"/>
  <c i="12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<sst xmlns="http://schemas.openxmlformats.org/spreadsheetml/2006/main">
  <si>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</si>
  <si>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</si>
  <si>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</si>
  <si>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</si>
  <si>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</si>
  <si>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{34e6b749-124b-4957-8c46-e387c3035cc5}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</si>
  <si>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</si>
  <si>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</si>
  <si>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</si>
  <si>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</si>
  <si>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</si>
  <si>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</si>
  <si>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</si>
  <si>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</si>
  <si>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</si>
  <si>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</si>
  <si>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</si>
  <si>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Městský úřad Sokolov – klimatizace</t>
  </si>
  <si>
    <t>KSO:</t>
  </si>
  <si>
    <t>801 69</t>
  </si>
  <si>
    <t>CC-CZ:</t>
  </si>
  <si>
    <t>12201</t>
  </si>
  <si>
    <t>Místo:</t>
  </si>
  <si>
    <t>Sokolov, ul. Rokycanova 1929</t>
  </si>
  <si>
    <t>Datum:</t>
  </si>
  <si>
    <t>17. 7. 2024</t>
  </si>
  <si>
    <t>CZ-CPV:</t>
  </si>
  <si>
    <t>51100000-3</t>
  </si>
  <si>
    <t>CZ-CPA:</t>
  </si>
  <si>
    <t>43.2</t>
  </si>
  <si>
    <t>Zadavatel:</t>
  </si>
  <si>
    <t>IČ:</t>
  </si>
  <si>
    <t>00259586</t>
  </si>
  <si>
    <t>Město Sokolov, Rokycanova 1929, 356 01 Sokolov</t>
  </si>
  <si>
    <t>DIČ:</t>
  </si>
  <si>
    <t>CZ00259586</t>
  </si>
  <si>
    <t>Uchazeč:</t>
  </si>
  <si>
    <t>Vyplň údaj</t>
  </si>
  <si>
    <t>Projektant:</t>
  </si>
  <si>
    <t>03122905</t>
  </si>
  <si>
    <t>Ing. Milan Snopek</t>
  </si>
  <si>
    <t/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</si>
  <si>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</si>
  <si>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</si>
  <si>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</si>
  <si>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</si>
  <si>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</si>
  <si>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</si>
  <si>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</si>
  <si>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</si>
  <si>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</si>
  <si>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</si>
  <si>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</si>
  <si>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</si>
  <si>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</si>
  <si>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</si>
  <si>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</si>
  <si>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</si>
  <si>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</si>
  <si>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</si>
  <si>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</si>
  <si>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</si>
  <si>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</si>
  <si>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</si>
  <si>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</si>
  <si>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</si>
  <si>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</si>
  <si>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</si>
  <si>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</si>
  <si>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</si>
  <si>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</si>
  <si>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</si>
  <si>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</si>
  <si>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</si>
  <si>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</si>
  <si>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</si>
  <si>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</si>
  <si>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</si>
  <si>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</si>
  <si>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</si>
  <si>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</si>
  <si>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</si>
  <si>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</si>
  <si>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</si>
  <si>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</si>
  <si>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01-1</t>
  </si>
  <si>
    <t>ETAPA 1 - STAVEBNÍ A BOURACÍ PRÁCE</t>
  </si>
  <si>
    <t>STA</t>
  </si>
  <si>
    <t>1</t>
  </si>
  <si>
    <t>{234293ef-142a-4aef-a032-1bbb40e6eefa}</t>
  </si>
  <si>
    <t>2</t>
  </si>
  <si>
    <t>01-2</t>
  </si>
  <si>
    <t>ETAPA 1 - SILNOPROUD, SLABOPROUD</t>
  </si>
  <si>
    <t>{3a7d8a49-5d64-42b8-a817-5893aaf2cc60}</t>
  </si>
  <si>
    <t>01-3</t>
  </si>
  <si>
    <t>ETAPA 1 - KLIMATIZACE</t>
  </si>
  <si>
    <t>{296f4cfb-22ae-40cc-93de-2afb3b1ea509}</t>
  </si>
  <si>
    <t>02</t>
  </si>
  <si>
    <t xml:space="preserve">ETAPA 2 - OKRUH 1.S S VENKOVNÍ JEDNOTKOU VJ1-1.S-1 </t>
  </si>
  <si>
    <t>{d8923414-a263-4cf5-8cc4-5d1307c8d3a7}</t>
  </si>
  <si>
    <t>03</t>
  </si>
  <si>
    <t>ETAPA 3 - OKRUH 1.S S VENKOVNÍ JEDNOTKOU VJ2-1.S-2</t>
  </si>
  <si>
    <t>{0e244588-fc5f-4e31-976a-98a0a4631923}</t>
  </si>
  <si>
    <t>04</t>
  </si>
  <si>
    <t>ETAPA 4 - OKRUH 1.PP S VENKOVNÍ JEDNOTKOU VJ3-1.PP-B</t>
  </si>
  <si>
    <t>{55a74c91-c908-498f-8728-852950511c88}</t>
  </si>
  <si>
    <t>05</t>
  </si>
  <si>
    <t>ETAPA 5 - OKRUH 1.PP S VENKOVNÍ JEDNOTKOU VJ5-1.PP-A1</t>
  </si>
  <si>
    <t>{06a7fb8b-cb6c-4a8b-8afc-5ed99134c6ea}</t>
  </si>
  <si>
    <t>06</t>
  </si>
  <si>
    <t>ETAPA 6 - OKRUH 1.PP S VENKOVNÍ JEDNOTKOU VJ8-1.PP-A2</t>
  </si>
  <si>
    <t>{29a392e1-48ba-49eb-842e-e9f286632a5d}</t>
  </si>
  <si>
    <t>07</t>
  </si>
  <si>
    <t>ETAPA 7 - OKRUH 1.NP S VENKOVNÍ JEDNOTKOU VJ4-1.NP-B</t>
  </si>
  <si>
    <t>{cdabf540-0dbb-4bb0-9205-1a6e671585da}</t>
  </si>
  <si>
    <t>08</t>
  </si>
  <si>
    <t>ETAPA 8 - OKRUH 1.NP S VENKOVNÍ JEDNOTKOU VJ6-1.NP-A1</t>
  </si>
  <si>
    <t>{6ba294c3-6590-4f48-8eab-e97c7ddf0457}</t>
  </si>
  <si>
    <t>09</t>
  </si>
  <si>
    <t>ETAPA 9 - OKRUH 1.NP S VENKOVNÍ JEDNOTKOU VJ7-1.NP-A2</t>
  </si>
  <si>
    <t>{33a91c8e-631b-4fb3-86ff-b6c8b61eef04}</t>
  </si>
  <si>
    <t>10</t>
  </si>
  <si>
    <t>ETAPA 10 - OKRUH 2.NP S VENKOVNÍ JEDNOTKOU VJ9-2.NP</t>
  </si>
  <si>
    <t>{b6b5ab9d-22f2-4144-a697-dede445ed606}</t>
  </si>
  <si>
    <t>11</t>
  </si>
  <si>
    <t>ETAPA 11 - OKRUH 3.NP S VENKOVNÍ JEDNOTKOU VJ10-3.NP</t>
  </si>
  <si>
    <t>{6609482c-22e5-4629-b793-9ee6ea65576d}</t>
  </si>
  <si>
    <t>ETAPA 12 - OKRUH 4.NP S VENKOVNÍ JEDNOTKOU VJ11-4.NP</t>
  </si>
  <si>
    <t>{6bdd9f99-3b45-449a-ae38-48ef60f65df8}</t>
  </si>
  <si>
    <t>13</t>
  </si>
  <si>
    <t>ETAPA 13 - OKRUH 5.NP S VENKOVNÍ JEDNOTKOU VJ12-5.NP</t>
  </si>
  <si>
    <t>{7459edfc-6a25-4fbf-8a82-7753d9bc59df}</t>
  </si>
  <si>
    <t>14</t>
  </si>
  <si>
    <t>ETAPA 14 - OKRUH 6.NP S VENKOVNÍ JEDNOTKOU VJ13-6.NP</t>
  </si>
  <si>
    <t>{10ecf406-4c3f-4140-ab45-f4e15fd7ebe7}</t>
  </si>
  <si>
    <t>15</t>
  </si>
  <si>
    <t>VRN</t>
  </si>
  <si>
    <t>{1b5e8bc8-8622-46cf-88be-1a583308d2da}</t>
  </si>
  <si>
    <t>KRYCÍ LIST SOUPISU PRACÍ</t>
  </si>
  <si>
    <t>Objekt:</t>
  </si>
  <si>
    <t>01-1 - ETAPA 1 - STAVEBNÍ A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</si>
  <si>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</si>
  <si>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</si>
  <si>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</si>
  <si>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</si>
  <si>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</si>
  <si>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</si>
  <si>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</si>
  <si>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</si>
  <si>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</si>
  <si>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</si>
  <si>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</si>
  <si>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</si>
  <si>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</si>
  <si>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</si>
  <si>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</si>
  <si>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</si>
  <si>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</si>
  <si>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</si>
  <si>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</si>
  <si>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</si>
  <si>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</si>
  <si>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</si>
  <si>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</si>
  <si>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</si>
  <si>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</si>
  <si>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</si>
  <si>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</si>
  <si>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</si>
  <si>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</si>
  <si>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</si>
  <si>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</si>
  <si>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</si>
  <si>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</si>
  <si>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</si>
  <si>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612325111</t>
  </si>
  <si>
    <t>Vápenocementová omítka rýh hladká, ve stěnách, šířky rýhy do 150 mm</t>
  </si>
  <si>
    <t>m2</t>
  </si>
  <si>
    <t>CS ÚRS 2024 02</t>
  </si>
  <si>
    <t>4</t>
  </si>
  <si>
    <t>-900948970</t>
  </si>
  <si>
    <t>Online PSC</t>
  </si>
  <si>
    <t>https://podminky.urs.cz/item/CS_URS_2024_02/612325111</t>
  </si>
  <si>
    <t>VV</t>
  </si>
  <si>
    <t>Zahození spár vedení elektro 2-7.NP</t>
  </si>
  <si>
    <t>17,7*0,15</t>
  </si>
  <si>
    <t>Zahození prostupů bez PO</t>
  </si>
  <si>
    <t>261*0,1*0,1*2</t>
  </si>
  <si>
    <t>42*0,15+0,15*2</t>
  </si>
  <si>
    <t>Součet</t>
  </si>
  <si>
    <t>9</t>
  </si>
  <si>
    <t>Ostatní konstrukce a práce, bourání</t>
  </si>
  <si>
    <t>953945141</t>
  </si>
  <si>
    <t>Kotva mechanická s vyvrtáním otvoru do betonu, železobetonu nebo tvrdého kamene pro střední zatížení průvleková, velikost M 16, délka 145 mm</t>
  </si>
  <si>
    <t>kus</t>
  </si>
  <si>
    <t>-1871849684</t>
  </si>
  <si>
    <t>https://podminky.urs.cz/item/CS_URS_2024_02/953945141</t>
  </si>
  <si>
    <t>vrtání kotev pro podpůrnou konstrukcí jednotek v 7.NP</t>
  </si>
  <si>
    <t>3*4</t>
  </si>
  <si>
    <t>3</t>
  </si>
  <si>
    <t>974049134</t>
  </si>
  <si>
    <t>Vysekání rýh v betonových zdech do hl. 50 mm a šířky do 150 mm</t>
  </si>
  <si>
    <t>m</t>
  </si>
  <si>
    <t>2067295061</t>
  </si>
  <si>
    <t>https://podminky.urs.cz/item/CS_URS_2024_02/974049134</t>
  </si>
  <si>
    <t>Pro vedení elektro rozvodů 2-7.NP</t>
  </si>
  <si>
    <t>6*2,95</t>
  </si>
  <si>
    <t>977151111</t>
  </si>
  <si>
    <t>Jádrové vrty diamantovými korunkami do stavebních materiálů (železobetonu, betonu, cihel, obkladů, dlažeb, kamene) průměru do 35 mm</t>
  </si>
  <si>
    <t>-678643306</t>
  </si>
  <si>
    <t>https://podminky.urs.cz/item/CS_URS_2024_02/977151111</t>
  </si>
  <si>
    <t>pro potrubí d27 s izolací</t>
  </si>
  <si>
    <t>1.S - stěny</t>
  </si>
  <si>
    <t>(1+1+2+2+2)*0,3</t>
  </si>
  <si>
    <t>1.S - stropy</t>
  </si>
  <si>
    <t>(2+2+2)*0,35</t>
  </si>
  <si>
    <t>1.PP - stropy</t>
  </si>
  <si>
    <t>(1+1+1)*0,35</t>
  </si>
  <si>
    <t>2.NP - stropy</t>
  </si>
  <si>
    <t>1*0,35</t>
  </si>
  <si>
    <t>3.NP - stropy</t>
  </si>
  <si>
    <t>2*0,35</t>
  </si>
  <si>
    <t>4.NP - stropy</t>
  </si>
  <si>
    <t>3*0,35</t>
  </si>
  <si>
    <t>5.NP - stropy</t>
  </si>
  <si>
    <t>4*0,35</t>
  </si>
  <si>
    <t>6.NP - stěny</t>
  </si>
  <si>
    <t>5*0,4</t>
  </si>
  <si>
    <t>7.NP - stěny</t>
  </si>
  <si>
    <t>5*0,4+5*0,3</t>
  </si>
  <si>
    <t>Mezisoučet</t>
  </si>
  <si>
    <t>Silnoprodu/slaboproud</t>
  </si>
  <si>
    <t>(0,255+0,255+0,255+0,15)*17+(0,15+0,1)*16+(0,11+0,2+0,15+0,25)*13+0,35*9+0,1*4</t>
  </si>
  <si>
    <t>(0,1+0,25+0,15)*2+0,35*3+0,1*6+0,25*8+0,1*8+0,35*2+0,4*6+0,1*4+0,1*4+0,25*4</t>
  </si>
  <si>
    <t>(6+4+4)*0,35</t>
  </si>
  <si>
    <t>(4+2+2)*0,35</t>
  </si>
  <si>
    <t>2.NP - stropy, stěny</t>
  </si>
  <si>
    <t>4*0,35+2*0,1+0,15*2</t>
  </si>
  <si>
    <t>6*0,35</t>
  </si>
  <si>
    <t>(2+2+2+2+2)*0,35</t>
  </si>
  <si>
    <t>6.NP - stropy</t>
  </si>
  <si>
    <t>0,15*10+0,1*10+0,3*10</t>
  </si>
  <si>
    <t>5</t>
  </si>
  <si>
    <t>977151113</t>
  </si>
  <si>
    <t>Jádrové vrty diamantovými korunkami do stavebních materiálů (železobetonu, betonu, cihel, obkladů, dlažeb, kamene) průměru přes 40 do 50 mm</t>
  </si>
  <si>
    <t>881181687</t>
  </si>
  <si>
    <t>https://podminky.urs.cz/item/CS_URS_2024_02/977151113</t>
  </si>
  <si>
    <t>pro potrubí d40 a d37 s izolací</t>
  </si>
  <si>
    <t>977151911</t>
  </si>
  <si>
    <t>Jádrové vrty diamantovými korunkami do stavebních materiálů (železobetonu, betonu, cihel, obkladů, dlažeb, kamene) Příplatek k cenám za práci ve stísněném prostoru</t>
  </si>
  <si>
    <t>1573348213</t>
  </si>
  <si>
    <t>https://podminky.urs.cz/item/CS_URS_2024_02/977151911</t>
  </si>
  <si>
    <t>14,55+14,55</t>
  </si>
  <si>
    <t>7</t>
  </si>
  <si>
    <t>977171234</t>
  </si>
  <si>
    <t>Vrty do profilové oceli na staveništi (nosníky, úhelníky, plochá ocel) průměru přes 10 do 20 mm tloušťky přes 15 do 20 mm</t>
  </si>
  <si>
    <t>-421619256</t>
  </si>
  <si>
    <t>https://podminky.urs.cz/item/CS_URS_2024_02/977171234</t>
  </si>
  <si>
    <t>před žárovým zinkováním</t>
  </si>
  <si>
    <t>8</t>
  </si>
  <si>
    <t>997</t>
  </si>
  <si>
    <t>Přesun sutě</t>
  </si>
  <si>
    <t>997013217</t>
  </si>
  <si>
    <t>Vnitrostaveništní doprava suti a vybouraných hmot vodorovně do 50 m s naložením ručně pro budovy a haly výšky přes 21 do 24 m</t>
  </si>
  <si>
    <t>t</t>
  </si>
  <si>
    <t>-195487206</t>
  </si>
  <si>
    <t>https://podminky.urs.cz/item/CS_URS_2024_02/997013217</t>
  </si>
  <si>
    <t>997013501</t>
  </si>
  <si>
    <t>Odvoz suti a vybouraných hmot na skládku nebo meziskládku se složením, na vzdálenost do 1 km</t>
  </si>
  <si>
    <t>787221714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</si>
  <si>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</si>
  <si>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</si>
  <si>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</si>
  <si>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-1184391714</t>
  </si>
  <si>
    <t>https://podminky.urs.cz/item/CS_URS_2024_02/997013509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</si>
  <si>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</si>
  <si>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</si>
  <si>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1916837303</t>
  </si>
  <si>
    <t>https://podminky.urs.cz/item/CS_URS_2024_02/997013609</t>
  </si>
  <si>
    <t>998</t>
  </si>
  <si>
    <t>Přesun hmot</t>
  </si>
  <si>
    <t>998012038</t>
  </si>
  <si>
    <t>Přesun hmot pro budovy občanské výstavby, bydlení, výrobu a služby s nosnou svislou konstrukcí monolitickou betonovou tyčovou nebo plošnou s jakýkoliv obvodovým pláštěm kromě vyzdívaného Příplatek k cenám za zvětšený přesun přes vymezenou vodorovnou dopravní vzdálenost do 5000 m</t>
  </si>
  <si>
    <t>-1104487281</t>
  </si>
  <si>
    <t>https://podminky.urs.cz/item/CS_URS_2024_02/998012038</t>
  </si>
  <si>
    <t>998012043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</si>
  <si>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přes 12 do 24 m</t>
  </si>
  <si>
    <t>-2093544861</t>
  </si>
  <si>
    <t>https://podminky.urs.cz/item/CS_URS_2024_02/998012043</t>
  </si>
  <si>
    <t>PSV</t>
  </si>
  <si>
    <t>Práce a dodávky PSV</t>
  </si>
  <si>
    <t>763</t>
  </si>
  <si>
    <t>Konstrukce suché výstavby</t>
  </si>
  <si>
    <t>763101856</t>
  </si>
  <si>
    <t>Vyřezání otvoru v sádrokartonové desce v podhledech nebo podkrovích s jednoduchým opláštěním velikosti otvoru přes 0,25 do 0,50 m2</t>
  </si>
  <si>
    <t>16</t>
  </si>
  <si>
    <t>-976973831</t>
  </si>
  <si>
    <t>https://podminky.urs.cz/item/CS_URS_2024_02/763101856</t>
  </si>
  <si>
    <t>20</t>
  </si>
  <si>
    <t>763101866</t>
  </si>
  <si>
    <t>Vyřezání otvoru v sádrokartonové desce v podhledech nebo podkrovích s dvojitým opláštěním velikosti otvoru přes 0,25 do 0,50 m2</t>
  </si>
  <si>
    <t>1845480391</t>
  </si>
  <si>
    <t>https://podminky.urs.cz/item/CS_URS_2024_02/763101866</t>
  </si>
  <si>
    <t>Otvory v SDK podhledech v CHÚC A</t>
  </si>
  <si>
    <t>2,9</t>
  </si>
  <si>
    <t>763111771</t>
  </si>
  <si>
    <t>Příčka ze sádrokartonových desek Příplatek k cenám za rovinnost speciální tmelení kvality Q3</t>
  </si>
  <si>
    <t>113505999</t>
  </si>
  <si>
    <t>https://podminky.urs.cz/item/CS_URS_2024_02/763111771</t>
  </si>
  <si>
    <t>17</t>
  </si>
  <si>
    <t>763122404</t>
  </si>
  <si>
    <t>Stěna šachtová ze sádrokartonových desek s nosnou konstrukcí z ocelových profilů CW, UW jednoduše opláštěná deskou protipožární či PP impregnovanou do vlhkého prostředí DF tl. 15 mm s izolací, EI 30, stěna tl. 65 mm, profil 50</t>
  </si>
  <si>
    <t>-176378415</t>
  </si>
  <si>
    <t>https://podminky.urs.cz/item/CS_URS_2024_02/763122404</t>
  </si>
  <si>
    <t>1.S - stoupačky 1,2, 3, 4 - v podhledu</t>
  </si>
  <si>
    <t>1.PP - stoupačky 1,2,3,4</t>
  </si>
  <si>
    <t>(0,4+0,165)*3,25*2</t>
  </si>
  <si>
    <t>1.NP - stoupačky 1,3</t>
  </si>
  <si>
    <t>(0,295+0,165)*3,25*2</t>
  </si>
  <si>
    <t>1.S - stoupačky 5,6 - v podhledu</t>
  </si>
  <si>
    <t>1.PP - stoupačky 5,6</t>
  </si>
  <si>
    <t>(0,3+0,2)*2,95</t>
  </si>
  <si>
    <t>1.NP - stoupačka 6</t>
  </si>
  <si>
    <t>(0,295+0,165)*2,95</t>
  </si>
  <si>
    <t>6-7.NP - stoupačka 7,8,9,10,11</t>
  </si>
  <si>
    <t>(0,7+0,15+0,15)*(2,95+0,25)</t>
  </si>
  <si>
    <t>6.NP - stoupačky 7,8,9,10</t>
  </si>
  <si>
    <t>(0,4+0,23)*2,95</t>
  </si>
  <si>
    <t>5.NP - stoupačky 7,8,9</t>
  </si>
  <si>
    <t>(0,4+0,15)*2,95</t>
  </si>
  <si>
    <t>4.NP - stoupačky 7,8</t>
  </si>
  <si>
    <t xml:space="preserve">3.NP - stoupačky 7 </t>
  </si>
  <si>
    <t>(0,2+0,2)*2,95</t>
  </si>
  <si>
    <t>2.NP stoupačka 8 - v podhledu</t>
  </si>
  <si>
    <t>7.NP - vedení u oken</t>
  </si>
  <si>
    <t>(0,2+0,2+0,3)*2,8</t>
  </si>
  <si>
    <t>18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</si>
  <si>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</si>
  <si>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</si>
  <si>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-899889484</t>
  </si>
  <si>
    <t>https://podminky.urs.cz/item/CS_URS_2024_02/763131431</t>
  </si>
  <si>
    <t>19</t>
  </si>
  <si>
    <t>763131451</t>
  </si>
  <si>
    <t>Podhled ze sádrokartonových desek dvouvrstvá zavěšená spodní konstrukce z ocelových profilů CD, UD jednoduše opláštěná deskou impregnovanou H2, tl. 12,5 mm, bez izolace</t>
  </si>
  <si>
    <t>1177369235</t>
  </si>
  <si>
    <t>https://podminky.urs.cz/item/CS_URS_2024_02/763131451</t>
  </si>
  <si>
    <t>Otvory v SDK podhledech v hygienických prostorech</t>
  </si>
  <si>
    <t>S07, S72, S71, S39 + úklid, u P01, P47, A1.52, A1.51, 130, 209, 210, 320, 312, 412, 513, 612, 614</t>
  </si>
  <si>
    <t>18*1</t>
  </si>
  <si>
    <t>763131772</t>
  </si>
  <si>
    <t>Podhled ze sádrokartonových desek Příplatek k cenám za rovinnost kvality celoplošné tmelení kvality Q4</t>
  </si>
  <si>
    <t>1277870089</t>
  </si>
  <si>
    <t>https://podminky.urs.cz/item/CS_URS_2024_02/763131772</t>
  </si>
  <si>
    <t>18*1,2+2,9</t>
  </si>
  <si>
    <t>763135102</t>
  </si>
  <si>
    <t>Montáž sádrokartonového podhledu kazetového demontovatelného včetně zavěšené nosné konstrukce velikosti kazet 600x600 mm polozapuštěné</t>
  </si>
  <si>
    <t>-1439948248</t>
  </si>
  <si>
    <t>https://podminky.urs.cz/item/CS_URS_2024_02/763135102</t>
  </si>
  <si>
    <t>Demontáž pro vedení instalací - elektro, chlazení</t>
  </si>
  <si>
    <t>Panel 600/600mm - délka trasy x 600mm</t>
  </si>
  <si>
    <t>30*0,6+2,3*0,6+5,4*0,6+20,1*0,6+5,5*0,6+4,5+15*0,6+6,9*0,6</t>
  </si>
  <si>
    <t>22</t>
  </si>
  <si>
    <t>763431871</t>
  </si>
  <si>
    <t>Demontáž podhledu minerálního demontáž panelů připevněných na zavěšeném roštu vyjímatelných</t>
  </si>
  <si>
    <t>1214653884</t>
  </si>
  <si>
    <t>https://podminky.urs.cz/item/CS_URS_2024_02/763431871</t>
  </si>
  <si>
    <t>23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</si>
  <si>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</si>
  <si>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</si>
  <si>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504692621</t>
  </si>
  <si>
    <t>https://podminky.urs.cz/item/CS_URS_2024_02/998763333</t>
  </si>
  <si>
    <t>24</t>
  </si>
  <si>
    <t>998763339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</si>
  <si>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</si>
  <si>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-726606674</t>
  </si>
  <si>
    <t>https://podminky.urs.cz/item/CS_URS_2024_02/998763339</t>
  </si>
  <si>
    <t>25</t>
  </si>
  <si>
    <t>998763393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</si>
  <si>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do 1 000 m</t>
  </si>
  <si>
    <t>-763780909</t>
  </si>
  <si>
    <t>https://podminky.urs.cz/item/CS_URS_2024_02/998763393</t>
  </si>
  <si>
    <t>26</t>
  </si>
  <si>
    <t>998763399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</si>
  <si>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za každých dalších započatých 1 000 m</t>
  </si>
  <si>
    <t>-423853537</t>
  </si>
  <si>
    <t>https://podminky.urs.cz/item/CS_URS_2024_02/998763399</t>
  </si>
  <si>
    <t>767</t>
  </si>
  <si>
    <t>Konstrukce zámečnické</t>
  </si>
  <si>
    <t>27</t>
  </si>
  <si>
    <t>767210114</t>
  </si>
  <si>
    <t>Montáž schodnic ocelových rovných na ocelovou konstrukci svařováním</t>
  </si>
  <si>
    <t>1958376910</t>
  </si>
  <si>
    <t>https://podminky.urs.cz/item/CS_URS_2024_02/767210114</t>
  </si>
  <si>
    <t>Svařování konstrukce před žárovým zinkováním</t>
  </si>
  <si>
    <t>0,4+0,4+4,4</t>
  </si>
  <si>
    <t>28</t>
  </si>
  <si>
    <t>767591002</t>
  </si>
  <si>
    <t>Montáž výrobků z kompozitů podlah nebo podest z pochůzných litých roštů hmotnosti přes 15 do 30 kg/m2</t>
  </si>
  <si>
    <t>-277081710</t>
  </si>
  <si>
    <t>https://podminky.urs.cz/item/CS_URS_2024_02/767591002</t>
  </si>
  <si>
    <t>5x POROROŠT 500/1000/30x2</t>
  </si>
  <si>
    <t>4,4*0,53</t>
  </si>
  <si>
    <t>29</t>
  </si>
  <si>
    <t>M</t>
  </si>
  <si>
    <t>55347001</t>
  </si>
  <si>
    <t>rošt podlahový lisovaný žárově zinkovaný velikost 30/2mm 500x1000mm</t>
  </si>
  <si>
    <t>32</t>
  </si>
  <si>
    <t>-917306924</t>
  </si>
  <si>
    <t>30</t>
  </si>
  <si>
    <t>767591021</t>
  </si>
  <si>
    <t>Montáž výrobků z kompozitů podlah nebo podest Příplatek k cenám za zkrácení a úpravu roštu</t>
  </si>
  <si>
    <t>-1352541407</t>
  </si>
  <si>
    <t>https://podminky.urs.cz/item/CS_URS_2024_02/767591021</t>
  </si>
  <si>
    <t>31</t>
  </si>
  <si>
    <t>767995101</t>
  </si>
  <si>
    <t>Montáž ostatních atypických zámečnických konstrukcí hmotnosti do 1 kg</t>
  </si>
  <si>
    <t>kg</t>
  </si>
  <si>
    <t>255944996</t>
  </si>
  <si>
    <t>https://podminky.urs.cz/item/CS_URS_2024_02/767995101</t>
  </si>
  <si>
    <t>úchyty k podlahovým roštům DIN 24537 (pozink)</t>
  </si>
  <si>
    <t>6*4+4</t>
  </si>
  <si>
    <t>RMAT0013</t>
  </si>
  <si>
    <t>Hákové úchyty U s horní sponou k podlahovým roštům (ST37.2/Zn) pro U140 s příslušenstvím</t>
  </si>
  <si>
    <t>1577628629</t>
  </si>
  <si>
    <t>33</t>
  </si>
  <si>
    <t>767995116</t>
  </si>
  <si>
    <t>Montáž ostatních atypických zámečnických konstrukcí hmotnosti přes 100 do 250 kg</t>
  </si>
  <si>
    <t>-52286738</t>
  </si>
  <si>
    <t>https://podminky.urs.cz/item/CS_URS_2024_02/767995116</t>
  </si>
  <si>
    <t>UPE140</t>
  </si>
  <si>
    <t>1*5*14,8</t>
  </si>
  <si>
    <t>1*4,4*14,8</t>
  </si>
  <si>
    <t>2*0,4*14,8</t>
  </si>
  <si>
    <t>34</t>
  </si>
  <si>
    <t>13010932</t>
  </si>
  <si>
    <t>ocel profilová jakost S235JR (11 375) průřez UPE 140</t>
  </si>
  <si>
    <t>1217775360</t>
  </si>
  <si>
    <t>150,96*0,001 'Přepočtené koeficientem množství</t>
  </si>
  <si>
    <t>35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</si>
  <si>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</si>
  <si>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</si>
  <si>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-95539426</t>
  </si>
  <si>
    <t>https://podminky.urs.cz/item/CS_URS_2024_02/998767113</t>
  </si>
  <si>
    <t>36</t>
  </si>
  <si>
    <t>998767129</t>
  </si>
  <si>
    <t>Přesun hmot pro zámečnické konstrukce stanovený z hmotnosti přesunovaného materiálu vodorovná dopravní vzdálenost do 50 m Příplatek k cenám za ruční zvětšený přesun přes vymezenou vodorovnou dopravní vzdálenost za každých dalších započatých 50 m</t>
  </si>
  <si>
    <t>1657939343</t>
  </si>
  <si>
    <t>https://podminky.urs.cz/item/CS_URS_2024_02/998767129</t>
  </si>
  <si>
    <t>37</t>
  </si>
  <si>
    <t>998767194</t>
  </si>
  <si>
    <t>Přesun hmot pro zámečnické konstrukce stanovený z hmotnosti přesunovaného materiálu vodorovná dopravní vzdálenost do 50 m Příplatek k cenám za zvětšený přesun přes vymezenou vodorovnou dopravní vzdálenost do 1000 m</t>
  </si>
  <si>
    <t>-552250069</t>
  </si>
  <si>
    <t>https://podminky.urs.cz/item/CS_URS_2024_02/998767194</t>
  </si>
  <si>
    <t>38</t>
  </si>
  <si>
    <t>998767199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</si>
  <si>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</si>
  <si>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-928824209</t>
  </si>
  <si>
    <t>https://podminky.urs.cz/item/CS_URS_2024_02/998767199</t>
  </si>
  <si>
    <t>781</t>
  </si>
  <si>
    <t>Dokončovací práce - obklady</t>
  </si>
  <si>
    <t>39</t>
  </si>
  <si>
    <t>781121011</t>
  </si>
  <si>
    <t>Příprava podkladu před provedením obkladu nátěr penetrační na stěnu</t>
  </si>
  <si>
    <t>-1450316403</t>
  </si>
  <si>
    <t>https://podminky.urs.cz/item/CS_URS_2024_02/781121011</t>
  </si>
  <si>
    <t>Vedení elektro 2-7.NP</t>
  </si>
  <si>
    <t>17,7*0,2</t>
  </si>
  <si>
    <t>40</t>
  </si>
  <si>
    <t>781472216RMONT001</t>
  </si>
  <si>
    <t>Montáž keramických obkladů stěn lepených cementovým flexibilním lepidlem hladkých dle stávajícíh obkladů včetně jejich dodávky.</t>
  </si>
  <si>
    <t>605288347</t>
  </si>
  <si>
    <t>41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</si>
  <si>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</si>
  <si>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</si>
  <si>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-1153832782</t>
  </si>
  <si>
    <t>https://podminky.urs.cz/item/CS_URS_2024_02/998781123</t>
  </si>
  <si>
    <t>42</t>
  </si>
  <si>
    <t>998781129</t>
  </si>
  <si>
    <t>Přesun hmot pro obklady keramické stanovený z hmotnosti přesunovaného materiálu vodorovná dopravní vzdálenost do 50 m Příplatek k cenám za ruční zvětšený přesun přes vymezenou vodorovnou dopravní vzdálenost za každých dalších započatých 50 m</t>
  </si>
  <si>
    <t>-415825454</t>
  </si>
  <si>
    <t>https://podminky.urs.cz/item/CS_URS_2024_02/998781129</t>
  </si>
  <si>
    <t>43</t>
  </si>
  <si>
    <t>998781194</t>
  </si>
  <si>
    <t>Přesun hmot pro obklady keramické stanovený z hmotnosti přesunovaného materiálu vodorovná dopravní vzdálenost do 50 m Příplatek k cenám za zvětšený přesun přes vymezenou vodorovnou dopravní vzdálenost do 1000 m</t>
  </si>
  <si>
    <t>937921844</t>
  </si>
  <si>
    <t>https://podminky.urs.cz/item/CS_URS_2024_02/998781194</t>
  </si>
  <si>
    <t>44</t>
  </si>
  <si>
    <t>998781199</t>
  </si>
  <si>
    <t>Přesun hmot pro obklady keramické stanovený z hmotnosti přesunovaného materiálu vodorovná dopravní vzdálenost do 50 m Příplatek k cenám za zvětšený přesun přes vymezenou vodorovnou dopravní vzdálenost za každých dalších započatých 1000 m</t>
  </si>
  <si>
    <t>2004337290</t>
  </si>
  <si>
    <t>https://podminky.urs.cz/item/CS_URS_2024_02/998781199</t>
  </si>
  <si>
    <t>784</t>
  </si>
  <si>
    <t>Dokončovací práce - malby a tapety</t>
  </si>
  <si>
    <t>45</t>
  </si>
  <si>
    <t>784111021</t>
  </si>
  <si>
    <t>Obroušení podkladu stěrky v místnostech výšky do 3,80 m</t>
  </si>
  <si>
    <t>1534547714</t>
  </si>
  <si>
    <t>https://podminky.urs.cz/item/CS_URS_2024_02/784111021</t>
  </si>
  <si>
    <t>Instalační šachty</t>
  </si>
  <si>
    <t>18,832</t>
  </si>
  <si>
    <t>Plochy okolo šachet</t>
  </si>
  <si>
    <t>Ostatní</t>
  </si>
  <si>
    <t>2,9+18*1,2</t>
  </si>
  <si>
    <t>46</t>
  </si>
  <si>
    <t>784161001</t>
  </si>
  <si>
    <t>Tmelení spar a rohů, šířky do 3 mm akrylátovým tmelem v místnostech výšky do 3,80 m</t>
  </si>
  <si>
    <t>103711374</t>
  </si>
  <si>
    <t>https://podminky.urs.cz/item/CS_URS_2024_02/784161001</t>
  </si>
  <si>
    <t>1.S CHÚC</t>
  </si>
  <si>
    <t>4,9</t>
  </si>
  <si>
    <t>(0,4+0,165)*2</t>
  </si>
  <si>
    <t>(0,295+0,165)*2</t>
  </si>
  <si>
    <t>(0,3+0,2)</t>
  </si>
  <si>
    <t>(0,295+0,165)</t>
  </si>
  <si>
    <t>(0,7+0,15+0,15)</t>
  </si>
  <si>
    <t>(0,4+0,23)</t>
  </si>
  <si>
    <t>(0,4+0,15)</t>
  </si>
  <si>
    <t>(0,2+0,2)</t>
  </si>
  <si>
    <t>7.NP</t>
  </si>
  <si>
    <t>2,8+2,8+0,3+0,2+0,2</t>
  </si>
  <si>
    <t>47</t>
  </si>
  <si>
    <t>784161111</t>
  </si>
  <si>
    <t>Bandážování (materiál ve specifikaci) rohů stěn v místnostech výšky do 3,80 m</t>
  </si>
  <si>
    <t>1594606656</t>
  </si>
  <si>
    <t>https://podminky.urs.cz/item/CS_URS_2024_02/784161111</t>
  </si>
  <si>
    <t>1.S SDK v CHÚC</t>
  </si>
  <si>
    <t>((0,4+0,165)*2+3*3,25)*2</t>
  </si>
  <si>
    <t>((0,295+0,165)*2+3*3,25)*2</t>
  </si>
  <si>
    <t>(0,3+0,2)*2+3*2,95</t>
  </si>
  <si>
    <t>(0,295+0,165)*2+3*2,95</t>
  </si>
  <si>
    <t>(0,7+0,15+0,15)*2+(2,95+0,25)*4</t>
  </si>
  <si>
    <t>(0,4+0,23)*2+3*2,95</t>
  </si>
  <si>
    <t>(0,4+0,15)*2+3*2,95</t>
  </si>
  <si>
    <t>(0,2+0,2)*2+3*2,95</t>
  </si>
  <si>
    <t>7,NP</t>
  </si>
  <si>
    <t>2,8+2,8+2,8+2,8</t>
  </si>
  <si>
    <t>48</t>
  </si>
  <si>
    <t>62750105</t>
  </si>
  <si>
    <t>páska papírová výztužná</t>
  </si>
  <si>
    <t>1712280446</t>
  </si>
  <si>
    <t>133,18*1,05 'Přepočtené koeficientem množství</t>
  </si>
  <si>
    <t>49</t>
  </si>
  <si>
    <t>784171101</t>
  </si>
  <si>
    <t>Zakrytí nemalovaných ploch (materiál ve specifikaci) včetně pozdějšího odkrytí podlah</t>
  </si>
  <si>
    <t>-1610193936</t>
  </si>
  <si>
    <t>https://podminky.urs.cz/item/CS_URS_2024_02/784171101</t>
  </si>
  <si>
    <t>Výmalby podhledů dotčených místností</t>
  </si>
  <si>
    <t>S71</t>
  </si>
  <si>
    <t>2,952</t>
  </si>
  <si>
    <t>S72</t>
  </si>
  <si>
    <t>2,76+2,63</t>
  </si>
  <si>
    <t>S05 - část</t>
  </si>
  <si>
    <t>2,32</t>
  </si>
  <si>
    <t>S06</t>
  </si>
  <si>
    <t>2,26</t>
  </si>
  <si>
    <t>S07</t>
  </si>
  <si>
    <t>2,98+3,86</t>
  </si>
  <si>
    <t>Část CHÚC A</t>
  </si>
  <si>
    <t>25,51+2,9</t>
  </si>
  <si>
    <t>18*1,2+4</t>
  </si>
  <si>
    <t>50</t>
  </si>
  <si>
    <t>58124842</t>
  </si>
  <si>
    <t>fólie pro malířské potřeby zakrývací tl 7µ 4x5m</t>
  </si>
  <si>
    <t>680852188</t>
  </si>
  <si>
    <t>73,772*1,05 'Přepočtené koeficientem množství</t>
  </si>
  <si>
    <t>51</t>
  </si>
  <si>
    <t>784181101</t>
  </si>
  <si>
    <t>Penetrace podkladu jednonásobná základní akrylátová bezbarvá v místnostech výšky do 3,80 m</t>
  </si>
  <si>
    <t>344148756</t>
  </si>
  <si>
    <t>https://podminky.urs.cz/item/CS_URS_2024_02/784181101</t>
  </si>
  <si>
    <t>18*1,2</t>
  </si>
  <si>
    <t>Šachty</t>
  </si>
  <si>
    <t>20,792</t>
  </si>
  <si>
    <t>52</t>
  </si>
  <si>
    <t>784211101</t>
  </si>
  <si>
    <t>Malby z malířských směsí oděruvzdorných za mokra dvojnásobné, bílé za mokra oděruvzdorné výborně v místnostech výšky do 3,80 m. Výška se může lišit vzhledem k výšce obkladů. Malba je navržena pouze v lokálním rozsahu.</t>
  </si>
  <si>
    <t>1109984929</t>
  </si>
  <si>
    <t>https://podminky.urs.cz/item/CS_URS_2024_02/784211101</t>
  </si>
  <si>
    <t>Výmalby nad obklady</t>
  </si>
  <si>
    <t>(6*2)*1*1,5</t>
  </si>
  <si>
    <t>789</t>
  </si>
  <si>
    <t>Povrchové úpravy ocelových konstrukcí a technologických zařízení</t>
  </si>
  <si>
    <t>53</t>
  </si>
  <si>
    <t>789421231</t>
  </si>
  <si>
    <t>Provedení žárového stříkání ocelových konstrukcí zinkem, tloušťky 100 μm, třídy I (1,850 kg Zn/m2)</t>
  </si>
  <si>
    <t>1587216399</t>
  </si>
  <si>
    <t>https://podminky.urs.cz/item/CS_URS_2024_02/789421231</t>
  </si>
  <si>
    <t>1xUPE140, 5m, obvod profilu 519,7mm</t>
  </si>
  <si>
    <t>5*0,5197+2*0,00184</t>
  </si>
  <si>
    <t>1xUPE140, 4,4m, obvod profilu 519,7mm</t>
  </si>
  <si>
    <t>4,4*0,5197+2*0,00184</t>
  </si>
  <si>
    <t>2xUPE140, 0,4m, obvod profilu 519,7mm</t>
  </si>
  <si>
    <t>0,4*2*0,5197+2*0,00184</t>
  </si>
  <si>
    <t>54</t>
  </si>
  <si>
    <t>15625101</t>
  </si>
  <si>
    <t>drát metalizační Zn D 3mm</t>
  </si>
  <si>
    <t>-124495437</t>
  </si>
  <si>
    <t>5,311*1,85 'Přepočtené koeficientem množství</t>
  </si>
  <si>
    <t>01-2 - ETAPA 1 - SILNOPROUD, SLABOPROUD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</si>
  <si>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</si>
  <si>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</si>
  <si>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</si>
  <si>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</si>
  <si>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</si>
  <si>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</si>
  <si>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-1710582847</t>
  </si>
  <si>
    <t>https://podminky.urs.cz/item/CS_URS_2024_02/741110511</t>
  </si>
  <si>
    <t>Ke vačkovým vypínačům RKV</t>
  </si>
  <si>
    <t>2-6.NP</t>
  </si>
  <si>
    <t>5*2</t>
  </si>
  <si>
    <t>1.S-1.NP</t>
  </si>
  <si>
    <t>(2+3+3)*2</t>
  </si>
  <si>
    <t>34571010</t>
  </si>
  <si>
    <t>lišta elektroinstalační vkládací 18x13mm</t>
  </si>
  <si>
    <t>1312795361</t>
  </si>
  <si>
    <t>26*1,05 'Přepočtené koeficientem množství</t>
  </si>
  <si>
    <t>741120403</t>
  </si>
  <si>
    <t>Montáž vodičů izolovaných měděných drátovacích bez ukončení v rozváděčích plných a laněných (např. CY), průřezu žily 10 až 16 mm2</t>
  </si>
  <si>
    <t>1003468282</t>
  </si>
  <si>
    <t>https://podminky.urs.cz/item/CS_URS_2024_02/741120403</t>
  </si>
  <si>
    <t>místnost S55 z RK0</t>
  </si>
  <si>
    <t>2+2</t>
  </si>
  <si>
    <t>1.S</t>
  </si>
  <si>
    <t>40,4+0,3</t>
  </si>
  <si>
    <t>1.PP</t>
  </si>
  <si>
    <t>0,35+3+0,25</t>
  </si>
  <si>
    <t xml:space="preserve">1.NP </t>
  </si>
  <si>
    <t>2.NP</t>
  </si>
  <si>
    <t>0,35+2,7+0,25</t>
  </si>
  <si>
    <t>3.NP</t>
  </si>
  <si>
    <t>4.NP</t>
  </si>
  <si>
    <t>5.NP</t>
  </si>
  <si>
    <t>6.NP</t>
  </si>
  <si>
    <t>7.NP VERTIKÁLNÍ</t>
  </si>
  <si>
    <t>0,35+2,95+2+2</t>
  </si>
  <si>
    <t>7.NP HORINZONTÁLNÍ DO RK1</t>
  </si>
  <si>
    <t>7,4</t>
  </si>
  <si>
    <t>34141028</t>
  </si>
  <si>
    <t>vodič propojovací flexibilní jádro Cu lanované izolace PVC 450/750V (H07V-K) 1x10mm2</t>
  </si>
  <si>
    <t>183681151</t>
  </si>
  <si>
    <t>83,1*1,15 'Přepočtené koeficientem množství</t>
  </si>
  <si>
    <t>741120405</t>
  </si>
  <si>
    <t>Montáž vodičů izolovaných měděných drátovacích bez ukončení v rozváděčích plných a laněných (např. CY), průřezu žily 25 až 35 mm2</t>
  </si>
  <si>
    <t>-1363620588</t>
  </si>
  <si>
    <t>https://podminky.urs.cz/item/CS_URS_2024_02/741120405</t>
  </si>
  <si>
    <t>Kabelový přívod z MET/HOP do RK0</t>
  </si>
  <si>
    <t>2+3,05+2</t>
  </si>
  <si>
    <t xml:space="preserve">Rezerva na pospojení </t>
  </si>
  <si>
    <t>34141030</t>
  </si>
  <si>
    <t>vodič propojovací flexibilní jádro Cu lanované izolace PVC 450/750V (H07V-K) 1x25mm2</t>
  </si>
  <si>
    <t>601449364</t>
  </si>
  <si>
    <t>12,05*1,15 'Přepočtené koeficientem množství</t>
  </si>
  <si>
    <t>741122611</t>
  </si>
  <si>
    <t>Montáž kabelů měděných bez ukončení uložených pevně plných kulatých nebo bezhalogenových (např. CYKY) počtu a průřezu žil 3x1,5 až 6 mm2._x000d_
Rozvody od RK do nových nástěnných vypínačů vnitřních jednotek.</t>
  </si>
  <si>
    <t>97019730</t>
  </si>
  <si>
    <t>https://podminky.urs.cz/item/CS_URS_2024_02/741122611</t>
  </si>
  <si>
    <t xml:space="preserve">1.S  -1.NP</t>
  </si>
  <si>
    <t>RK0 - RKV-1.S-1</t>
  </si>
  <si>
    <t>2+2+42,7+2</t>
  </si>
  <si>
    <t>RK0 - RKV-1.S-2</t>
  </si>
  <si>
    <t>2+2+43+2</t>
  </si>
  <si>
    <t>RK0 - RKV - A1-1.PP</t>
  </si>
  <si>
    <t>2+2+45,8+0,4+3+0,15+15,9+2,5</t>
  </si>
  <si>
    <t>RK0 - RKV-A2-1.PP</t>
  </si>
  <si>
    <t>2+2+40,6+0,4+3+0,15+6,7+2,5</t>
  </si>
  <si>
    <t>RK0 - RKV-B-1.PP</t>
  </si>
  <si>
    <t>2+2+84,5+0,3+2,8+0,75+1+2</t>
  </si>
  <si>
    <t>RK0 - RKV - A1-1.NP</t>
  </si>
  <si>
    <t>2+2+45,8+0,4+3+0,25+0,35+3+0,15+5,7+2,5</t>
  </si>
  <si>
    <t>RK0 - RKV - A2-1.NP</t>
  </si>
  <si>
    <t>2+2+40,6+0,4+3+0,25+0,35+3+0,15+6,7+2,5</t>
  </si>
  <si>
    <t>RK0 - RKV - B-1.NP</t>
  </si>
  <si>
    <t>2+2+84,5+0,3+2,8+0,15+0,25+0,1+2,87+0,8+2,5</t>
  </si>
  <si>
    <t>2.NP - 7.NP</t>
  </si>
  <si>
    <t>RK1 - RKV - 2.NP</t>
  </si>
  <si>
    <t>7,4+2,5+2,95+0,35+2,95+0,35+2,95+0,35+2,95+0,35+2,95+0,35+0,1+4,6+2,5</t>
  </si>
  <si>
    <t>RK1 - RKV - 3.NP</t>
  </si>
  <si>
    <t>7,4+2,5+2,95+0,35+2,95+0,35+2,95+0,35+2,95+0,35+0,1+1,8+2,5</t>
  </si>
  <si>
    <t>RK1 - RKV - 4.NP</t>
  </si>
  <si>
    <t>7,4+2,5+2,95+0,35+2,95+0,35+2,95+0,35+0,1+1,6+2,5</t>
  </si>
  <si>
    <t>RK1 - RKV - 5.NP</t>
  </si>
  <si>
    <t>7,4+2,5+2,95+0,35+2,95+0,35+0,1+1,6+2,5</t>
  </si>
  <si>
    <t>RK1 - RKV - 6.NP</t>
  </si>
  <si>
    <t>7,4+2,5+2,95+0,35+0,1+1,6+2,5</t>
  </si>
  <si>
    <t>34111030</t>
  </si>
  <si>
    <t>kabel instalační jádro Cu plné izolace PVC plášť PVC 450/750V (CYKY) 3x1,5mm2</t>
  </si>
  <si>
    <t>-727183762</t>
  </si>
  <si>
    <t>669,72*1,15 'Přepočtené koeficientem množství</t>
  </si>
  <si>
    <t>741122641</t>
  </si>
  <si>
    <t>Montáž kabelů měděných bez ukončení uložených pevně plných kulatých nebo bezhalogenových (např. CYKY) počtu a průřezu žil 5x1,5 až 2,5 mm2</t>
  </si>
  <si>
    <t>-1990767011</t>
  </si>
  <si>
    <t>https://podminky.urs.cz/item/CS_URS_2024_02/741122641</t>
  </si>
  <si>
    <t>RK0-kolébkový vypínač VJ - 1.S</t>
  </si>
  <si>
    <t>2+2+47,1+3,15+0,8</t>
  </si>
  <si>
    <t>2+2+47,1+3,15+1,1</t>
  </si>
  <si>
    <t>2+2+47,1+3,15+1,3</t>
  </si>
  <si>
    <t>2+2+47,1+3,15+1,6</t>
  </si>
  <si>
    <t>2+2+47,1+3,15+1,9</t>
  </si>
  <si>
    <t>2+2+47,1+3,15+2,2</t>
  </si>
  <si>
    <t>2+2+47,1+3,15+2,5</t>
  </si>
  <si>
    <t>kolébkový vypínač - VJ2 - 1.S</t>
  </si>
  <si>
    <t>31+3,85+2</t>
  </si>
  <si>
    <t>RK0 - VJ1</t>
  </si>
  <si>
    <t>2+2+28</t>
  </si>
  <si>
    <t>RK1-kolébkový vypínač VJ - 7.NP</t>
  </si>
  <si>
    <t>2,5+2+12,3+3</t>
  </si>
  <si>
    <t>2,5+2+12,5+3</t>
  </si>
  <si>
    <t>2,5+2+23,2+2</t>
  </si>
  <si>
    <t>2,5+2+23,5+2</t>
  </si>
  <si>
    <t>2,5+2+23,7+2</t>
  </si>
  <si>
    <t>34111094</t>
  </si>
  <si>
    <t>kabel instalační jádro Cu plné izolace PVC plášť PVC 450/750V (CYKY) 5x2,5mm2</t>
  </si>
  <si>
    <t>2113976045</t>
  </si>
  <si>
    <t>589,7*1,15 'Přepočtené koeficientem množství</t>
  </si>
  <si>
    <t>741122644</t>
  </si>
  <si>
    <t>Montáž kabelů měděných bez ukončení uložených pevně plných kulatých nebo bezhalogenových (např. CYKY) počtu a průřezu žil 5x16 mm2</t>
  </si>
  <si>
    <t>1730084055</t>
  </si>
  <si>
    <t>https://podminky.urs.cz/item/CS_URS_2024_02/741122644</t>
  </si>
  <si>
    <t>34113035</t>
  </si>
  <si>
    <t>kabel instalační jádro Cu plné izolace PVC plášť PVC 450/750V (CYKY) 5x16mm2</t>
  </si>
  <si>
    <t>-1641251851</t>
  </si>
  <si>
    <t>741122645RMONT0001</t>
  </si>
  <si>
    <t>Montáž kabel Cu plný kulatý žíla 5x70 mm2 uložený pevně (např. CYKY)</t>
  </si>
  <si>
    <t>-456420683</t>
  </si>
  <si>
    <t>Kabelový přívod z RH do RK0</t>
  </si>
  <si>
    <t>Rezerva na pospojení v rozvaděčích</t>
  </si>
  <si>
    <t>34113137</t>
  </si>
  <si>
    <t>kabel silový jádro Cu izolace PVC plášť PVC 0,6/1kV (1-CYKY) 5x70mm2</t>
  </si>
  <si>
    <t>957595195</t>
  </si>
  <si>
    <t>741130007</t>
  </si>
  <si>
    <t>Ukončení vodičů izolovaných s označením a zapojením v rozváděči nebo na přístroji, průřezu žíly do 25 mm2</t>
  </si>
  <si>
    <t>-2031799630</t>
  </si>
  <si>
    <t>https://podminky.urs.cz/item/CS_URS_2024_02/741130007</t>
  </si>
  <si>
    <t>RH</t>
  </si>
  <si>
    <t>RK0</t>
  </si>
  <si>
    <t>741130012</t>
  </si>
  <si>
    <t>Ukončení vodičů izolovaných s označením a zapojením v rozváděči nebo na přístroji, průřezu žíly do 70 mm2</t>
  </si>
  <si>
    <t>1711622857</t>
  </si>
  <si>
    <t>https://podminky.urs.cz/item/CS_URS_2024_02/741130012</t>
  </si>
  <si>
    <t>741132331</t>
  </si>
  <si>
    <t>Ukončení kabelů nebo vodičů koncovkou nebo s vývodkou ucpávkovou přes 4 žíly nevýbušnou, průřezu vodiče do 4 mm2 a počtu žil do 10</t>
  </si>
  <si>
    <t>1042847078</t>
  </si>
  <si>
    <t>https://podminky.urs.cz/item/CS_URS_2024_02/741132331</t>
  </si>
  <si>
    <t>Ukončení pro VJ1 CYKY-J - 5x2,5</t>
  </si>
  <si>
    <t>Ukončení ovládacích kabelů u VJ</t>
  </si>
  <si>
    <t>Kabelová záslepka 5 žil</t>
  </si>
  <si>
    <t>895786862</t>
  </si>
  <si>
    <t>RMAT0014</t>
  </si>
  <si>
    <t>Kabelová záslepka 2 žíly</t>
  </si>
  <si>
    <t>-1046167751</t>
  </si>
  <si>
    <t>741210001</t>
  </si>
  <si>
    <t>Montáž rozvodnic oceloplechových nebo plastových bez zapojení vodičů běžných, hmotnosti do 20 kg</t>
  </si>
  <si>
    <t>269557974</t>
  </si>
  <si>
    <t>https://podminky.urs.cz/item/CS_URS_2024_02/741210001</t>
  </si>
  <si>
    <t>RK1</t>
  </si>
  <si>
    <t>RMAT0009</t>
  </si>
  <si>
    <t>Rozvodnice nástěnná s dvířky 120 modulů, Rozměry: šxvxhl 550x800x160, Krytí: IP44/ 20, Přívod a vývody - horem</t>
  </si>
  <si>
    <t>-1482442127</t>
  </si>
  <si>
    <t>741210002</t>
  </si>
  <si>
    <t>Montáž rozvodnic oceloplechových nebo plastových bez zapojení vodičů běžných, hmotnosti do 50 kg</t>
  </si>
  <si>
    <t>-1661258878</t>
  </si>
  <si>
    <t>https://podminky.urs.cz/item/CS_URS_2024_02/741210002</t>
  </si>
  <si>
    <t>RMAT0004</t>
  </si>
  <si>
    <t>Oceloplechový skříňový rozvaděč, Rozměry: šxvxhl 614x1913x325 komplet, Krytí: IP41/ 20, Přívod a vývody - horem</t>
  </si>
  <si>
    <t>soubor</t>
  </si>
  <si>
    <t>-1032993876</t>
  </si>
  <si>
    <t>741310502</t>
  </si>
  <si>
    <t>Montáž spínačů tří nebo čtyřpólových v krytu se zapojením vodičů vačkových 25 A, počet svorek 3 až 6</t>
  </si>
  <si>
    <t>1804640661</t>
  </si>
  <si>
    <t>https://podminky.urs.cz/item/CS_URS_2024_02/741310502</t>
  </si>
  <si>
    <t>Vypínače venkovních jendotek 1.PP</t>
  </si>
  <si>
    <t>Vypínače venkovních jednotek 7.NP</t>
  </si>
  <si>
    <t>RMAT0010</t>
  </si>
  <si>
    <t>Vačkový spínač, lu=25A, IP66</t>
  </si>
  <si>
    <t>884577163</t>
  </si>
  <si>
    <t>741312501</t>
  </si>
  <si>
    <t>Montáž odpínačů bez zapojení vodičů výkonových pojistkových do 500 V do 160 A</t>
  </si>
  <si>
    <t>-1048593116</t>
  </si>
  <si>
    <t>https://podminky.urs.cz/item/CS_URS_2024_02/741312501</t>
  </si>
  <si>
    <t>RMAT0001</t>
  </si>
  <si>
    <t>Pojistkový odpínač 3-pól, lu = 16A, Ue=690V, světelná signalizace stavu, třmenové svoky</t>
  </si>
  <si>
    <t>1914397724</t>
  </si>
  <si>
    <t>741312532</t>
  </si>
  <si>
    <t>Montáž odpínačů bez zapojení vodičů kompaktních do 750 V třípólových do 160 A</t>
  </si>
  <si>
    <t>97521803</t>
  </si>
  <si>
    <t>https://podminky.urs.cz/item/CS_URS_2024_02/741312532</t>
  </si>
  <si>
    <t>RMAT0005</t>
  </si>
  <si>
    <t>Odpínač 3p/160A</t>
  </si>
  <si>
    <t>-64842184</t>
  </si>
  <si>
    <t>RMAT0006</t>
  </si>
  <si>
    <t>Odpínač 3p/80A</t>
  </si>
  <si>
    <t>519147345</t>
  </si>
  <si>
    <t>741320042</t>
  </si>
  <si>
    <t>Montáž pojistek se zapojením vodičů pojistkových částí patron nožových</t>
  </si>
  <si>
    <t>-2092775477</t>
  </si>
  <si>
    <t>https://podminky.urs.cz/item/CS_URS_2024_02/741320042</t>
  </si>
  <si>
    <t>RH/po č.3</t>
  </si>
  <si>
    <t>RMAT0002</t>
  </si>
  <si>
    <t>pojistka,nožová PN00 160A gG</t>
  </si>
  <si>
    <t>756339411</t>
  </si>
  <si>
    <t>741320105</t>
  </si>
  <si>
    <t>Montáž jističů se zapojením vodičů jednopólových nn do 25 A ve skříni</t>
  </si>
  <si>
    <t>-1837719769</t>
  </si>
  <si>
    <t>https://podminky.urs.cz/item/CS_URS_2024_02/741320105</t>
  </si>
  <si>
    <t>RK0 - FA10, 11, 12, 13, 14, 15, 16, 17, 19, 20</t>
  </si>
  <si>
    <t>RK1 - FA6, 7, 8, 9, 10, 12, 13</t>
  </si>
  <si>
    <t>35822107</t>
  </si>
  <si>
    <t>jistič 1-pólový 6 A vypínací charakteristika B vypínací schopnost 10 kA</t>
  </si>
  <si>
    <t>428885195</t>
  </si>
  <si>
    <t>741320165</t>
  </si>
  <si>
    <t>Montáž jističů se zapojením vodičů třípólových nn do 25 A ve skříni</t>
  </si>
  <si>
    <t>618274724</t>
  </si>
  <si>
    <t>https://podminky.urs.cz/item/CS_URS_2024_02/741320165</t>
  </si>
  <si>
    <t>RK0 - FA2, 3, 4, 5, 6, 7, 8, 9, 18</t>
  </si>
  <si>
    <t>RK1 - FA1, 2, 3, 4, 5, 11</t>
  </si>
  <si>
    <t>35822170</t>
  </si>
  <si>
    <t>jistič 3-pólový 20 A vypínací charakteristika C vypínací schopnost 10 kA</t>
  </si>
  <si>
    <t>-1434155253</t>
  </si>
  <si>
    <t>741320175</t>
  </si>
  <si>
    <t>Montáž jističů se zapojením vodičů třípólových nn do 63 A ve skříni</t>
  </si>
  <si>
    <t>2000654688</t>
  </si>
  <si>
    <t>https://podminky.urs.cz/item/CS_URS_2024_02/741320175</t>
  </si>
  <si>
    <t>RK0 - FA1</t>
  </si>
  <si>
    <t>35822186</t>
  </si>
  <si>
    <t>jistič 3-pólový 63 A vypínací charakteristika B vypínací schopnost 10 kA</t>
  </si>
  <si>
    <t>859379416</t>
  </si>
  <si>
    <t>741321033</t>
  </si>
  <si>
    <t>Montáž proudových chráničů se zapojením vodičů čtyřpólových nn do 25 A ve skříni</t>
  </si>
  <si>
    <t>-735051061</t>
  </si>
  <si>
    <t>https://podminky.urs.cz/item/CS_URS_2024_02/741321033</t>
  </si>
  <si>
    <t>RK0 - FI1, 2, 3, 4, 5, 6, 7, 8</t>
  </si>
  <si>
    <t>RK1 - FI1, 2, 3, 4, 5</t>
  </si>
  <si>
    <t>35889206</t>
  </si>
  <si>
    <t>chránič proudový 4 pólový 25A typ AC 0,03A</t>
  </si>
  <si>
    <t>437733789</t>
  </si>
  <si>
    <t>741322111</t>
  </si>
  <si>
    <t>Montáž přepěťových ochran nn se zapojením vodičů svodiče přepětí - typ 2 čtyřpólových jednodílných</t>
  </si>
  <si>
    <t>-1412706317</t>
  </si>
  <si>
    <t>https://podminky.urs.cz/item/CS_URS_2024_02/741322111</t>
  </si>
  <si>
    <t>RK0 - FV01</t>
  </si>
  <si>
    <t>RK1 - FV01</t>
  </si>
  <si>
    <t>RMAT0007</t>
  </si>
  <si>
    <t>Svodič přepětí typu 2, 275 V/4</t>
  </si>
  <si>
    <t>962188799</t>
  </si>
  <si>
    <t>741323843</t>
  </si>
  <si>
    <t>Demontáž jističů čtyřpólových nn deionových vestavných s elektrickou spouští do 600 A</t>
  </si>
  <si>
    <t>1728961177</t>
  </si>
  <si>
    <t>https://podminky.urs.cz/item/CS_URS_2024_02/741323843</t>
  </si>
  <si>
    <t>741420001</t>
  </si>
  <si>
    <t>Montáž hromosvodného vedení svodových drátů nebo lan s podpěrami, Ø do 10 mm. Pospojení ocelové konstrukce.</t>
  </si>
  <si>
    <t>-1836072395</t>
  </si>
  <si>
    <t>https://podminky.urs.cz/item/CS_URS_2024_02/741420001</t>
  </si>
  <si>
    <t>35441072</t>
  </si>
  <si>
    <t>drát D 8mm FeZn pro hromosvod</t>
  </si>
  <si>
    <t>364881555</t>
  </si>
  <si>
    <t>20*1,15 'Přepočtené koeficientem množství</t>
  </si>
  <si>
    <t>741420021</t>
  </si>
  <si>
    <t>Montáž hromosvodného vedení svorek se 2 šrouby</t>
  </si>
  <si>
    <t>1879001736</t>
  </si>
  <si>
    <t>https://podminky.urs.cz/item/CS_URS_2024_02/741420021</t>
  </si>
  <si>
    <t>35441885</t>
  </si>
  <si>
    <t>svorka spojovací pro lano D 8-10mm</t>
  </si>
  <si>
    <t>1957059392</t>
  </si>
  <si>
    <t>741420024</t>
  </si>
  <si>
    <t>Montáž hromosvodného vedení svorek na konstrukce</t>
  </si>
  <si>
    <t>1793814980</t>
  </si>
  <si>
    <t>https://podminky.urs.cz/item/CS_URS_2024_02/741420024</t>
  </si>
  <si>
    <t>35441895</t>
  </si>
  <si>
    <t>svorka připojovací k připojení kovových částí</t>
  </si>
  <si>
    <t>-222108835</t>
  </si>
  <si>
    <t>741420042</t>
  </si>
  <si>
    <t>Montáž hromosvodného vedení podpěr do zdiva bočních pro klecový hromosvod</t>
  </si>
  <si>
    <t>1652040614</t>
  </si>
  <si>
    <t>https://podminky.urs.cz/item/CS_URS_2024_02/741420042</t>
  </si>
  <si>
    <t>741810002</t>
  </si>
  <si>
    <t>Zkoušky a prohlídky elektrických rozvodů a zařízení celková prohlídka a vyhotovení revizní zprávy pro objem montážních prací přes 100 do 500 tis. Kč</t>
  </si>
  <si>
    <t>623993510</t>
  </si>
  <si>
    <t>https://podminky.urs.cz/item/CS_URS_2024_02/741810002</t>
  </si>
  <si>
    <t>741910001RMONT006</t>
  </si>
  <si>
    <t>Montážní materiál a příslušenství pro vedení kabelových tras</t>
  </si>
  <si>
    <t>-1725037941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</si>
  <si>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</si>
  <si>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</si>
  <si>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-1670156485</t>
  </si>
  <si>
    <t>https://podminky.urs.cz/item/CS_URS_2024_02/741910301</t>
  </si>
  <si>
    <t>trasa mezi RH a RK0</t>
  </si>
  <si>
    <t>3,05+2+2</t>
  </si>
  <si>
    <t>rezerva 2m</t>
  </si>
  <si>
    <t>RMAT0003</t>
  </si>
  <si>
    <t>KABELOVÁ LÁVKA (STĚNOVÁ), 100mm, S PŘÍSLUŠENSTVÍM + PŘÍCHYTKY</t>
  </si>
  <si>
    <t>1803795347</t>
  </si>
  <si>
    <t>55</t>
  </si>
  <si>
    <t>741910301RMONT005</t>
  </si>
  <si>
    <t>Montáž roštů a lávek pro volné i pevné uložení kabelů bez podkladových desek a osazení úchytných prvků typových se stojinou, výložníky a odbočkami pozinkovaných nástěnných nebo závěsných jednostranných včetně dalšího přílušenství.</t>
  </si>
  <si>
    <t>-1147412404</t>
  </si>
  <si>
    <t>3,35*3</t>
  </si>
  <si>
    <t>4,65+5,2+2</t>
  </si>
  <si>
    <t>56</t>
  </si>
  <si>
    <t>741910415RMONT007</t>
  </si>
  <si>
    <t>Montáž žlabů s příslušenstvím s víkem, šířky do 500 mm. Včetně tvarovek, příslušenství. provedení pozink.</t>
  </si>
  <si>
    <t>-400051258</t>
  </si>
  <si>
    <t>57</t>
  </si>
  <si>
    <t>741920303</t>
  </si>
  <si>
    <t>Protipožární ucpávky svazků kabelů prostup stěnou tloušťky 100 mm povlakem, požární odolnost EI 60 při 10-20% zaplnění prostupu kabely plochy otvoru 0,3 m2</t>
  </si>
  <si>
    <t>-179705382</t>
  </si>
  <si>
    <t>https://podminky.urs.cz/item/CS_URS_2024_02/741920303</t>
  </si>
  <si>
    <t>58</t>
  </si>
  <si>
    <t>741920371</t>
  </si>
  <si>
    <t>Protipožární ucpávky svazků kabelů prostup stěnou tloušťky 150 mm pěnou, požární odolnost EI 60 při 30% zaplnění prostupu kabely průměr prostupu 90 mm</t>
  </si>
  <si>
    <t>-1880689119</t>
  </si>
  <si>
    <t>https://podminky.urs.cz/item/CS_URS_2024_02/741920371</t>
  </si>
  <si>
    <t>1+1+1</t>
  </si>
  <si>
    <t>59</t>
  </si>
  <si>
    <t>741920382</t>
  </si>
  <si>
    <t>Protipožární ucpávky svazků kabelů prostup stěnou tloušťky 150 mm pěnou, požární odolnost EI 60 při 60% zaplnění prostupu kabely průměr prostupu 120 mm</t>
  </si>
  <si>
    <t>2113525604</t>
  </si>
  <si>
    <t>https://podminky.urs.cz/item/CS_URS_2024_02/741920382</t>
  </si>
  <si>
    <t>2+2+2+2</t>
  </si>
  <si>
    <t>60</t>
  </si>
  <si>
    <t>741920395</t>
  </si>
  <si>
    <t>Protipožární ucpávky svazků kabelů prostup stěnou tloušťky 300 mm rukávem, požární odolnost EI 90 při 50% zaplnění prostupu kabely průměr prostupu přes 113 do 122 mm</t>
  </si>
  <si>
    <t>679176692</t>
  </si>
  <si>
    <t>https://podminky.urs.cz/item/CS_URS_2024_02/741920395</t>
  </si>
  <si>
    <t>1+1+1+1+1+1+1+1+2+2+2+2</t>
  </si>
  <si>
    <t>61</t>
  </si>
  <si>
    <t>741920486</t>
  </si>
  <si>
    <t>Protipožární ucpávky svazků kabelů prostup stropem tloušťky 300 mm rukávem, požární odolnost EI 90 při 50% zaplnění prostupu kabely průměr prostupu přes 113 do 122 mm</t>
  </si>
  <si>
    <t>549096977</t>
  </si>
  <si>
    <t>https://podminky.urs.cz/item/CS_URS_2024_02/741920486</t>
  </si>
  <si>
    <t>62</t>
  </si>
  <si>
    <t>741990001RMONT002</t>
  </si>
  <si>
    <t>Kompletace s prodrátováním rozváděče včetně příslušenství</t>
  </si>
  <si>
    <t>273299215</t>
  </si>
  <si>
    <t>63</t>
  </si>
  <si>
    <t>741990001RMONT003</t>
  </si>
  <si>
    <t>-746970521</t>
  </si>
  <si>
    <t>64</t>
  </si>
  <si>
    <t>741990001RMONT004</t>
  </si>
  <si>
    <t>Kompletace s úpravami rozváděče RH včetně příslušenství.</t>
  </si>
  <si>
    <t>2032377561</t>
  </si>
  <si>
    <t>65</t>
  </si>
  <si>
    <t>741990041</t>
  </si>
  <si>
    <t>Ostatní doplňkové práce elektromontážní montáž tabulek pro rozvodny a elektrická zařízení výstražné a označovací</t>
  </si>
  <si>
    <t>-1366857496</t>
  </si>
  <si>
    <t>https://podminky.urs.cz/item/CS_URS_2024_02/741990041</t>
  </si>
  <si>
    <t>66</t>
  </si>
  <si>
    <t>RMAT0008</t>
  </si>
  <si>
    <t>tabulka a popisy výstražné - RK0 + RK1</t>
  </si>
  <si>
    <t>1414879945</t>
  </si>
  <si>
    <t>67</t>
  </si>
  <si>
    <t>998741123</t>
  </si>
  <si>
    <t>Přesun hmot pro silnoproud stanovený z hmotnosti přesunovaného materiálu vodorovná dopravní vzdálenost do 50 m ruční (bez užití mechanizace) v objektech výšky přes 12 do 24 m</t>
  </si>
  <si>
    <t>-1058751773</t>
  </si>
  <si>
    <t>https://podminky.urs.cz/item/CS_URS_2024_02/998741123</t>
  </si>
  <si>
    <t>68</t>
  </si>
  <si>
    <t>998741129</t>
  </si>
  <si>
    <t>Přesun hmot pro silnoproud stanovený z hmotnosti přesunovaného materiálu vodorovná dopravní vzdálenost do 50 m Příplatek k cenám za ruční zvětšený přesun přes vymezenou vodorovnou dopravní vzdálenost za každých dalších započatých 50 m</t>
  </si>
  <si>
    <t>-1909508424</t>
  </si>
  <si>
    <t>https://podminky.urs.cz/item/CS_URS_2024_02/998741129</t>
  </si>
  <si>
    <t>69</t>
  </si>
  <si>
    <t>998741194</t>
  </si>
  <si>
    <t>Přesun hmot pro silnoproud stanovený z hmotnosti přesunovaného materiálu vodorovná dopravní vzdálenost do 50 m Příplatek k cenám za zvětšený přesun přes vymezenou vodorovnou dopravní vzdálenost do 1000 m</t>
  </si>
  <si>
    <t>913707380</t>
  </si>
  <si>
    <t>https://podminky.urs.cz/item/CS_URS_2024_02/998741194</t>
  </si>
  <si>
    <t>70</t>
  </si>
  <si>
    <t>998741199</t>
  </si>
  <si>
    <t>Přesun hmot pro silnoproud stanovený z hmotnosti přesunovaného materiálu vodorovná dopravní vzdálenost do 50 m Příplatek k cenám za zvětšený přesun přes vymezenou vodorovnou dopravní vzdálenost za každých dalších započatých 1000 m</t>
  </si>
  <si>
    <t>-674221750</t>
  </si>
  <si>
    <t>https://podminky.urs.cz/item/CS_URS_2024_02/998741199</t>
  </si>
  <si>
    <t>742</t>
  </si>
  <si>
    <t>Elektroinstalace - slaboproud</t>
  </si>
  <si>
    <t>71</t>
  </si>
  <si>
    <t>742110003</t>
  </si>
  <si>
    <t>Montáž trubek elektroinstalačních plastových ohebných uložených volně na příchytky</t>
  </si>
  <si>
    <t>622060620</t>
  </si>
  <si>
    <t>https://podminky.urs.cz/item/CS_URS_2024_02/742110003</t>
  </si>
  <si>
    <t>VJ1 - 1.S-1 - ovládání vnitřních jednotek v rámci samostatné etapy komplet</t>
  </si>
  <si>
    <t>VJ2 - 1.S-2 - ovládání vnitřních jednotek v rámci samostatné etapy komplet</t>
  </si>
  <si>
    <t>VJ3 - 1.PP-B - ovládání vnitřních jednotek</t>
  </si>
  <si>
    <t>3,6+30,75+0,35+2,8+0,15+1+2</t>
  </si>
  <si>
    <t>VJ4 - 1.NP-B - ovládání vnitřních jednotek</t>
  </si>
  <si>
    <t>3,6+32+0,35+2,8+0,15+0,25+0,1+2,87+1+2</t>
  </si>
  <si>
    <t>VJ5 - 1.PP-A1 - ovládání vnitřních jednotek</t>
  </si>
  <si>
    <t>3,6+6,7+0,35+3+0,25+7+2</t>
  </si>
  <si>
    <t>VJ6 - 1.NP-A1 - ovládání vnitřních jednotek</t>
  </si>
  <si>
    <t>3,6+5,8+0,35+3+0,25+0,35+3+0,25+4,3+2</t>
  </si>
  <si>
    <t>VJ7 - 1.NP-A2 - ovládání vnitřních jednotek</t>
  </si>
  <si>
    <t>3,6+9,4+0,35+3+0,25+0,35+3+0,25+6,5+2</t>
  </si>
  <si>
    <t>VJ8 - 1.PP-A2 - ovládání vnitřních jednotek</t>
  </si>
  <si>
    <t>3,6+11,3+0,35+3+0,25+6,5+2</t>
  </si>
  <si>
    <t>VJ9 - 2.NP - ovládání vnitřních jednotek</t>
  </si>
  <si>
    <t>30,2+2,8+2,8+2,95+0,35+2,95+0,35+2,95+0,35+2,95+0,35+2,95+0,35+0,1+2</t>
  </si>
  <si>
    <t>VJ10 - 3.NP - ovládání vnitřních jednotek</t>
  </si>
  <si>
    <t>31,3+2,8+2,8+2,95+0,35+2,95+0,35+2,95+0,35+2,95+0,35+0,1+2</t>
  </si>
  <si>
    <t>VJ11 - 4.NP - ovládání vnitřních jednotek</t>
  </si>
  <si>
    <t>32,3+2,8+2,8+2,95+0,35+2,95+0,35+2,95+0,35+0,1+2</t>
  </si>
  <si>
    <t>VJ12 - 5.NP - ovládání vnitřních jednotek</t>
  </si>
  <si>
    <t>20,6+2,8+2,95+0,35+2,95+0,35+0,1+2</t>
  </si>
  <si>
    <t>VJ13 - 6.NP - ovládání vnitřních jednotek</t>
  </si>
  <si>
    <t>18,3+2,8+2,95+0,35+0,1+2</t>
  </si>
  <si>
    <t>72</t>
  </si>
  <si>
    <t>34571382</t>
  </si>
  <si>
    <t>trubka elektroinstalační plastová bezhalogenová ohebná lehce odolná D 10,1/16mm poloměr ohybu &gt;60mm</t>
  </si>
  <si>
    <t>1058922209</t>
  </si>
  <si>
    <t>402,37*1,05 'Přepočtené koeficientem množství</t>
  </si>
  <si>
    <t>73</t>
  </si>
  <si>
    <t>742111001RMONT008</t>
  </si>
  <si>
    <t>-454893690</t>
  </si>
  <si>
    <t>74</t>
  </si>
  <si>
    <t>742121001</t>
  </si>
  <si>
    <t>Montáž kabelů ovládacích od vnějších jendotek k místu připojení jednotlivých etap spojkou. Příprava bude umístěna rezervou kabelu 2m v podhledu nad vačkovým vypínačem napájení vnitřních jednotek jednotlivých etap.</t>
  </si>
  <si>
    <t>1139412447</t>
  </si>
  <si>
    <t>https://podminky.urs.cz/item/CS_URS_2024_02/742121001</t>
  </si>
  <si>
    <t>75</t>
  </si>
  <si>
    <t>1295600</t>
  </si>
  <si>
    <t>KABEL YSLCY-OZ 2X1,5</t>
  </si>
  <si>
    <t>2084290494</t>
  </si>
  <si>
    <t>402,37*1,2 'Přepočtené koeficientem množství</t>
  </si>
  <si>
    <t>76</t>
  </si>
  <si>
    <t>742190002</t>
  </si>
  <si>
    <t>Ostatní práce pro trasy značení trasy vedení</t>
  </si>
  <si>
    <t>-1392523501</t>
  </si>
  <si>
    <t>https://podminky.urs.cz/item/CS_URS_2024_02/742190002</t>
  </si>
  <si>
    <t>77</t>
  </si>
  <si>
    <t>998742123</t>
  </si>
  <si>
    <t>Přesun hmot pro slaboproud stanovený z hmotnosti přesunovaného materiálu vodorovná dopravní vzdálenost do 50 m ruční (bez užití mechanizace) v objektech výšky přes 12 do 24 m</t>
  </si>
  <si>
    <t>1448231131</t>
  </si>
  <si>
    <t>https://podminky.urs.cz/item/CS_URS_2024_02/998742123</t>
  </si>
  <si>
    <t>78</t>
  </si>
  <si>
    <t>998742129</t>
  </si>
  <si>
    <t>Přesun hmot pro slaboproud stanovený z hmotnosti přesunovaného materiálu vodorovná dopravní vzdálenost do 50 m Příplatek k cenám za ruční zvětšený přesun přes vymezenou vodorovnou dopravní vzdálenost za každých dalších započatých 50 m</t>
  </si>
  <si>
    <t>-766880625</t>
  </si>
  <si>
    <t>https://podminky.urs.cz/item/CS_URS_2024_02/998742129</t>
  </si>
  <si>
    <t>79</t>
  </si>
  <si>
    <t>998742194</t>
  </si>
  <si>
    <t>Přesun hmot pro slaboproud stanovený z hmotnosti přesunovaného materiálu vodorovná dopravní vzdálenost do 50 m Příplatek k cenám za zvětšený přesun přes vymezenou vodorovnou dopravní vzdálenost do 1000 m</t>
  </si>
  <si>
    <t>13134484</t>
  </si>
  <si>
    <t>https://podminky.urs.cz/item/CS_URS_2024_02/998742194</t>
  </si>
  <si>
    <t>80</t>
  </si>
  <si>
    <t>998742199</t>
  </si>
  <si>
    <t>Přesun hmot pro slaboproud stanovený z hmotnosti přesunovaného materiálu vodorovná dopravní vzdálenost do 50 m Příplatek k cenám za zvětšený přesun přes vymezenou vodorovnou dopravní vzdálenost za každých dalších započatých 1000 m</t>
  </si>
  <si>
    <t>-1786480818</t>
  </si>
  <si>
    <t>https://podminky.urs.cz/item/CS_URS_2024_02/998742199</t>
  </si>
  <si>
    <t>01-3 - ETAPA 1 - KLIMATIZACE</t>
  </si>
  <si>
    <t xml:space="preserve">    751 - Vzduchotechnika</t>
  </si>
  <si>
    <t>751</t>
  </si>
  <si>
    <t>Vzduchotechnika</t>
  </si>
  <si>
    <t>751791112</t>
  </si>
  <si>
    <t>Montáž napojovacího potrubí měděného předizolovaného, D mm (" x tl. stěny) 10 (3/8" x 0,8)</t>
  </si>
  <si>
    <t>-1999955228</t>
  </si>
  <si>
    <t>https://podminky.urs.cz/item/CS_URS_2024_02/751791112</t>
  </si>
  <si>
    <t>příprava u VJ v 1.S po danou etapu v 1.PP a 1.NP</t>
  </si>
  <si>
    <t>VJ3-1.PP-B</t>
  </si>
  <si>
    <t>3,6+31,1+0,35+2,8+0,15+1</t>
  </si>
  <si>
    <t>VJ4-1.NP-B</t>
  </si>
  <si>
    <t>3,6+33,7+0,35+2,5+0,15+0,35+2,85+1</t>
  </si>
  <si>
    <t>VJ5-1.PP-A1</t>
  </si>
  <si>
    <t>3,6+4+0,35+3+0,25+1</t>
  </si>
  <si>
    <t>VJ6-1.NP-A1</t>
  </si>
  <si>
    <t>3,6+7,7+0,35+3+0,25+0,35+3+0,25+1</t>
  </si>
  <si>
    <t>VJ7-1.NP-A2</t>
  </si>
  <si>
    <t>3,6+12,2+0,35+3+0,25+0,35+3+0,25+1</t>
  </si>
  <si>
    <t>VJ8-1.PP-A2</t>
  </si>
  <si>
    <t>3,6+10+0,35+3+0,25+1</t>
  </si>
  <si>
    <t>příprava u VJ v 7.NP po danou etapu v 2.NP a 6.NP</t>
  </si>
  <si>
    <t>VJ9-2.NP</t>
  </si>
  <si>
    <t>2,8+2,5+17,9+0,35+0,1+1,6+0,24+2,7+0,35+2,95+0,35+2,95+0,35+2,95+0,35+0,1+1</t>
  </si>
  <si>
    <t>VJ10-3.NP</t>
  </si>
  <si>
    <t>2,8+2,5+18,7+0,35+0,1+1,2+0,24+2,7+0,35+2,95+0,35+2,95+0,35+0,1+1</t>
  </si>
  <si>
    <t>VJ11-4.NP</t>
  </si>
  <si>
    <t>2,8+2,5+19,5+0,35+0,1+0,9+0,24+2,7+0,35+2,95+0,35+0,1+1</t>
  </si>
  <si>
    <t>VJ12-5.NP</t>
  </si>
  <si>
    <t>2,8+2,5+7,6+0,35+0,1+1,9+0,24+2,7+0,35+0,1+1</t>
  </si>
  <si>
    <t>VJ13-6.NP</t>
  </si>
  <si>
    <t>2,8+2,5+7,6+0,35+0,1+1,9+0,24+0,1+1</t>
  </si>
  <si>
    <t>42981908</t>
  </si>
  <si>
    <t>trubka předizolovaná Cu 3/8" (10 mm), stěna tl 0,8 mm, izolace 9mm</t>
  </si>
  <si>
    <t>192431538</t>
  </si>
  <si>
    <t>303,65*1,03 'Přepočtené koeficientem množství</t>
  </si>
  <si>
    <t>751791115</t>
  </si>
  <si>
    <t>Montáž napojovacího potrubí měděného předizolovaného, D mm (" x tl. stěny) 18 (3/4" x 1,0)</t>
  </si>
  <si>
    <t>-770623993</t>
  </si>
  <si>
    <t>https://podminky.urs.cz/item/CS_URS_2024_02/751791115</t>
  </si>
  <si>
    <t>příprava u VJ v 7.NP po etapu v 6.NP</t>
  </si>
  <si>
    <t>42981911</t>
  </si>
  <si>
    <t>trubka předizolovaná Cu 3/4" (18 mm), stěna tl 1,0 mm, izolace 9mm</t>
  </si>
  <si>
    <t>1966954820</t>
  </si>
  <si>
    <t>67,79*1,03 'Přepočtené koeficientem množství</t>
  </si>
  <si>
    <t>751791116</t>
  </si>
  <si>
    <t>Montáž napojovacího potrubí měděného předizolovaného, D mm (" x tl. stěny) 22 (7/8" x 1,0)</t>
  </si>
  <si>
    <t>-132250804</t>
  </si>
  <si>
    <t>https://podminky.urs.cz/item/CS_URS_2024_02/751791116</t>
  </si>
  <si>
    <t>příprava u VJ v 7.NP po danou etapu v 2.NP a 5.NP</t>
  </si>
  <si>
    <t>42981912</t>
  </si>
  <si>
    <t>trubka předizolovaná Cu 7/8" (22 mm), stěna tl 1,0 mm, izolace 9mm</t>
  </si>
  <si>
    <t>-358924139</t>
  </si>
  <si>
    <t>235,86*1,03 'Přepočtené koeficientem množství</t>
  </si>
  <si>
    <t>751791153</t>
  </si>
  <si>
    <t>Montáž napojovacího potrubí měděného tvarování potrubí, D x tl. stěny 10 x 1._x000d_
Měkké trubky z čisté mědi pro chladicí okruhy a medicinální plyny. Jejich výhodou je velice snadná manipulace, měď je měkká, trubky se snadno ohýbají. Pro ostřejší ohyby je, ale nezbytná speciální ohýbačka, která zabrání splácnutí nebo zlomení trubky v místě ohybu. Ostřejší ohyby se dají nahradit připájením oblouků.</t>
  </si>
  <si>
    <t>627997809</t>
  </si>
  <si>
    <t>https://podminky.urs.cz/item/CS_URS_2024_02/751791153</t>
  </si>
  <si>
    <t>52+11</t>
  </si>
  <si>
    <t>1.NP</t>
  </si>
  <si>
    <t>751791155RMONT004</t>
  </si>
  <si>
    <t>Montáž napojovacího potrubí měděného tvarování potrubí, D x tl. stěny 18 x 1._x000d_
Měkké trubky z čisté mědi pro chladicí okruhy a medicinální plyny. Jejich výhodou je velice snadná manipulace, měď je měkká, trubky se snadno ohýbají. Pro ostřejší ohyby je, ale nezbytná speciální ohýbačka, která zabrání splácnutí nebo zlomení trubky v místě ohybu. Ostřejší ohyby se dají nahradit připájením oblouků.</t>
  </si>
  <si>
    <t>142442657</t>
  </si>
  <si>
    <t>751791155RMONT005</t>
  </si>
  <si>
    <t>Montáž napojovacího potrubí měděného tvarování potrubí, D x tl. stěny 22 x 1._x000d_
Měkké trubky z čisté mědi pro chladicí okruhy a medicinální plyny. Jejich výhodou je velice snadná manipulace, měď je měkká, trubky se snadno ohýbají. Pro ostřejší ohyby je, ale nezbytná speciální ohýbačka, která zabrání splácnutí nebo zlomení trubky v místě ohybu. Ostřejší ohyby se dají nahradit připájením oblouků.</t>
  </si>
  <si>
    <t>-1751023915</t>
  </si>
  <si>
    <t>751791173RMONT001</t>
  </si>
  <si>
    <t>Zakončení včetně lisování a pájení pro potrubí 10 x 1 pro přípravu pro budoucí jendotky.</t>
  </si>
  <si>
    <t>-1163765539</t>
  </si>
  <si>
    <t>751791176RMONT002</t>
  </si>
  <si>
    <t>Zakončení včetně lisování a pájení pro potrubí 18 x 1</t>
  </si>
  <si>
    <t>1967713573</t>
  </si>
  <si>
    <t>6.NP - VJ-13</t>
  </si>
  <si>
    <t>1.PP - VJ-3</t>
  </si>
  <si>
    <t>1.pp- VJ-5</t>
  </si>
  <si>
    <t>751791177RMONT003</t>
  </si>
  <si>
    <t>Zakončení včetně lisování a pájení pro potrubí 22 x 1</t>
  </si>
  <si>
    <t>1757457545</t>
  </si>
  <si>
    <t>751791182</t>
  </si>
  <si>
    <t>Montáž napojovacího potrubí měděného krycích lišt šířky přes 70 mm</t>
  </si>
  <si>
    <t>909294677</t>
  </si>
  <si>
    <t>https://podminky.urs.cz/item/CS_URS_2024_02/751791182</t>
  </si>
  <si>
    <t>Kabelový žlab nerez provedení</t>
  </si>
  <si>
    <t>7.NP - pod stropem přístřešku</t>
  </si>
  <si>
    <t>15,5</t>
  </si>
  <si>
    <t>7.NP - pod stropem a stěně v CHÚC A</t>
  </si>
  <si>
    <t>(2,8+2)</t>
  </si>
  <si>
    <t>1.S - na fasádě</t>
  </si>
  <si>
    <t>16+3,6+3,6+3,6</t>
  </si>
  <si>
    <t>Lišty pro klimatizační potrubí - plast (místnsti bez podhledů)</t>
  </si>
  <si>
    <t>5,4+3,8+6,1+2</t>
  </si>
  <si>
    <t>Kabelový žlab - nerez, 100x250mm</t>
  </si>
  <si>
    <t>-293281739</t>
  </si>
  <si>
    <t>42975407</t>
  </si>
  <si>
    <t>lišta krycí pro vedení potrubí klimatizace plastová, 140x90mm</t>
  </si>
  <si>
    <t>1844151174</t>
  </si>
  <si>
    <t>751791182RMONT006</t>
  </si>
  <si>
    <t>Uchycení trubních tras ve stoupačkách a žlabech.</t>
  </si>
  <si>
    <t>-1047992098</t>
  </si>
  <si>
    <t>751791184</t>
  </si>
  <si>
    <t xml:space="preserve">Montáž napojovacího potrubí měděného tvarovek krycích lišt šířky přes 70 mm. Včetně prodlouženého kotvení s montážním materiálem do zateplené fasády EPS 150mm. </t>
  </si>
  <si>
    <t>488727002</t>
  </si>
  <si>
    <t>https://podminky.urs.cz/item/CS_URS_2024_02/751791184</t>
  </si>
  <si>
    <t>Spojka nerez žlabu 100mm</t>
  </si>
  <si>
    <t>-1386515573</t>
  </si>
  <si>
    <t>-320934065</t>
  </si>
  <si>
    <t>-1617689789</t>
  </si>
  <si>
    <t>-1599386956</t>
  </si>
  <si>
    <t>Oblouk nerez žlabu 100/250mm</t>
  </si>
  <si>
    <t>615799518</t>
  </si>
  <si>
    <t>Koncovka pro nerez žlab - 100/250mm</t>
  </si>
  <si>
    <t>1446042958</t>
  </si>
  <si>
    <t>Víko nerez žlabu - 100/250mm</t>
  </si>
  <si>
    <t>-563155066</t>
  </si>
  <si>
    <t>-876018583</t>
  </si>
  <si>
    <t>42975439</t>
  </si>
  <si>
    <t>ohyb 90° krycí lišty pro vedení potrubí klimatizace plastový, šířka 140mm</t>
  </si>
  <si>
    <t>1836588278</t>
  </si>
  <si>
    <t>42975459</t>
  </si>
  <si>
    <t>úchyt plastový v liště pro vedení potrubí klimatizace, šířka 140mm</t>
  </si>
  <si>
    <t>141374790</t>
  </si>
  <si>
    <t>42975415</t>
  </si>
  <si>
    <t>kryt spoje krycí lišty pro vedení potrubí klimatizace plastový, šířka 140mm</t>
  </si>
  <si>
    <t>436796671</t>
  </si>
  <si>
    <t>751791301</t>
  </si>
  <si>
    <t>Montáž napojovacího potrubí měděného zkouška těsnosti potrubí - tlakový test</t>
  </si>
  <si>
    <t>hod</t>
  </si>
  <si>
    <t>-1434162852</t>
  </si>
  <si>
    <t>https://podminky.urs.cz/item/CS_URS_2024_02/751791301</t>
  </si>
  <si>
    <t>Doba udržovaní tlaku</t>
  </si>
  <si>
    <t>Rezerva na úpravy tlaku</t>
  </si>
  <si>
    <t>751791401</t>
  </si>
  <si>
    <t>Montáž napojovacího potrubí měděného vakuování potrubí</t>
  </si>
  <si>
    <t>1493092381</t>
  </si>
  <si>
    <t>https://podminky.urs.cz/item/CS_URS_2024_02/751791401</t>
  </si>
  <si>
    <t>Doba udržovaní podtlaku</t>
  </si>
  <si>
    <t>Rezerva na úpravy tlaku, odvhlčení</t>
  </si>
  <si>
    <t>2,5</t>
  </si>
  <si>
    <t>75179RMONT007</t>
  </si>
  <si>
    <t>Protipožární trubní ucpávky ocelového potrubí s hořlavou izolací prostup stěnou tloušťky 100 mm požární odolnost EI 60 DN 50</t>
  </si>
  <si>
    <t>1058372086</t>
  </si>
  <si>
    <t>Stoupačky</t>
  </si>
  <si>
    <t>2+2+3+2+4+4+4+2+2+2+2+2+2</t>
  </si>
  <si>
    <t>75179RMONT008</t>
  </si>
  <si>
    <t>Protipožární trubní ucpávky ocelového potrubí s hořlavou izolací prostup stěnou tloušťky 250 mm požární odolnost EI 60 DN 50</t>
  </si>
  <si>
    <t>619714896</t>
  </si>
  <si>
    <t>4+4+4</t>
  </si>
  <si>
    <t>75179RMONT009</t>
  </si>
  <si>
    <t>Protipožární trubní ucpávky ocelového potrubí s hořlavou izolací prostup stěnou tloušťky 300 mm požární odolnost EI 60 DN 50</t>
  </si>
  <si>
    <t>-1357692044</t>
  </si>
  <si>
    <t>10+10</t>
  </si>
  <si>
    <t>10+8</t>
  </si>
  <si>
    <t>998751122</t>
  </si>
  <si>
    <t>Přesun hmot pro vzduchotechniku stanovený z hmotnosti přesunovaného materiálu vodorovná dopravní vzdálenost do 100 m ruční (bez užití mechanizace) v objektech výšky přes 12 do 24 m</t>
  </si>
  <si>
    <t>-1176702002</t>
  </si>
  <si>
    <t>https://podminky.urs.cz/item/CS_URS_2024_02/998751122</t>
  </si>
  <si>
    <t>998751129</t>
  </si>
  <si>
    <t>Přesun hmot pro vzduchotechniku stanovený z hmotnosti přesunovaného materiálu vodorovná dopravní vzdálenost do 100 m Příplatek k cenám za ruční zvětšený přesun přes vymezenou vodorovnou dopravní vzdálenost za každých dalších započatých 50 m</t>
  </si>
  <si>
    <t>1517928981</t>
  </si>
  <si>
    <t>https://podminky.urs.cz/item/CS_URS_2024_02/998751129</t>
  </si>
  <si>
    <t>998751192</t>
  </si>
  <si>
    <t>Přesun hmot pro vzduchotechniku stanovený z hmotnosti přesunovaného materiálu vodorovná dopravní vzdálenost do 100 m Příplatek k cenám za zvětšený přesun přes vymezenou vodorovnou dopravní vzdálenost do 1000 m</t>
  </si>
  <si>
    <t>842981723</t>
  </si>
  <si>
    <t>https://podminky.urs.cz/item/CS_URS_2024_02/998751192</t>
  </si>
  <si>
    <t>998751199</t>
  </si>
  <si>
    <t>Přesun hmot pro vzduchotechniku stanovený z hmotnosti přesunovaného materiálu vodorovná dopravní vzdálenost do 100 m Příplatek k cenám za zvětšený přesun přes vymezenou vodorovnou dopravní vzdálenost za každých dalších započatých 1000 m</t>
  </si>
  <si>
    <t>-2034123242</t>
  </si>
  <si>
    <t>https://podminky.urs.cz/item/CS_URS_2024_02/998751199</t>
  </si>
  <si>
    <t xml:space="preserve">02 - ETAPA 2 - OKRUH 1.S S VENKOVNÍ JEDNOTKOU VJ1-1.S-1 </t>
  </si>
  <si>
    <t xml:space="preserve">    721 - Zdravotechnika - vnitřní kanalizace</t>
  </si>
  <si>
    <t>612325112</t>
  </si>
  <si>
    <t>Vápenocementová omítka rýh hladká, ve stěnách, šířky rýhy přes 150 do 300 mm</t>
  </si>
  <si>
    <t>-2069133537</t>
  </si>
  <si>
    <t>https://podminky.urs.cz/item/CS_URS_2024_02/612325112</t>
  </si>
  <si>
    <t>Výplně po průrazech vedení tras</t>
  </si>
  <si>
    <t>(0,2*0,15)*52</t>
  </si>
  <si>
    <t>977151112</t>
  </si>
  <si>
    <t>Jádrové vrty diamantovými korunkami do stavebních materiálů (železobetonu, betonu, cihel, obkladů, dlažeb, kamene) průměru přes 35 do 40 mm</t>
  </si>
  <si>
    <t>-1006710313</t>
  </si>
  <si>
    <t>https://podminky.urs.cz/item/CS_URS_2024_02/977151112</t>
  </si>
  <si>
    <t>0,112+0,112</t>
  </si>
  <si>
    <t>0,112</t>
  </si>
  <si>
    <t>0,18+0,18</t>
  </si>
  <si>
    <t>0,15+0,15</t>
  </si>
  <si>
    <t>0,1+0,1</t>
  </si>
  <si>
    <t>0,1+0,1+0,1</t>
  </si>
  <si>
    <t>-1362520538</t>
  </si>
  <si>
    <t>0,18</t>
  </si>
  <si>
    <t>0,15</t>
  </si>
  <si>
    <t>0,1</t>
  </si>
  <si>
    <t>0,25+0,1+0,1</t>
  </si>
  <si>
    <t>977151115</t>
  </si>
  <si>
    <t>Jádrové vrty diamantovými korunkami do stavebních materiálů (železobetonu, betonu, cihel, obkladů, dlažeb, kamene) průměru přes 60 do 70 mm</t>
  </si>
  <si>
    <t>-1429750232</t>
  </si>
  <si>
    <t>https://podminky.urs.cz/item/CS_URS_2024_02/977151115</t>
  </si>
  <si>
    <t>0,3+0,3</t>
  </si>
  <si>
    <t>0,2+0,2</t>
  </si>
  <si>
    <t>0,25+0,25</t>
  </si>
  <si>
    <t>0,75+0,75</t>
  </si>
  <si>
    <t>327515568</t>
  </si>
  <si>
    <t>mezi rastrem podhledu</t>
  </si>
  <si>
    <t>2,32+1,828+4,724</t>
  </si>
  <si>
    <t>997013211</t>
  </si>
  <si>
    <t>Vnitrostaveništní doprava suti a vybouraných hmot vodorovně do 50 m s naložením ručně pro budovy a haly výšky do 6 m</t>
  </si>
  <si>
    <t>1519864937</t>
  </si>
  <si>
    <t>https://podminky.urs.cz/item/CS_URS_2024_02/997013211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</si>
  <si>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</si>
  <si>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</si>
  <si>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-195090732</t>
  </si>
  <si>
    <t>https://podminky.urs.cz/item/CS_URS_2024_02/997013219</t>
  </si>
  <si>
    <t>-1693690313</t>
  </si>
  <si>
    <t>723018346</t>
  </si>
  <si>
    <t>43617015</t>
  </si>
  <si>
    <t>998011018</t>
  </si>
  <si>
    <t>Přesun hmot pro budovy občanské výstavby, bydlení, výrobu a služby s nosnou svislou konstrukcí zděnou z cihel, tvárnic nebo kamene Příplatek k cenám za zvětšený přesun přes vymezenou vodorovnou dopravní vzdálenost do 5000 m</t>
  </si>
  <si>
    <t>52520467</t>
  </si>
  <si>
    <t>https://podminky.urs.cz/item/CS_URS_2024_02/998011018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</si>
  <si>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</si>
  <si>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</si>
  <si>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1398173185</t>
  </si>
  <si>
    <t>https://podminky.urs.cz/item/CS_URS_2024_02/998018001</t>
  </si>
  <si>
    <t>721</t>
  </si>
  <si>
    <t>Zdravotechnika - vnitřní kanalizace</t>
  </si>
  <si>
    <t>721194104</t>
  </si>
  <si>
    <t>Vyměření přípojek na potrubí vyvedení a upevnění odpadních výpustek DN 40</t>
  </si>
  <si>
    <t>-1529563540</t>
  </si>
  <si>
    <t>https://podminky.urs.cz/item/CS_URS_2024_02/721194104</t>
  </si>
  <si>
    <t>HT Sedlová odbočka šroubovací 110/40 mm</t>
  </si>
  <si>
    <t>721194104RMONT004</t>
  </si>
  <si>
    <t>Montáž koncovky HT pro připojení hadice d 40, přímá</t>
  </si>
  <si>
    <t>-1253423977</t>
  </si>
  <si>
    <t>https://podminky.urs.cz/item/CS_URS_2024_02/721194104RMONT004</t>
  </si>
  <si>
    <t>998721201</t>
  </si>
  <si>
    <t>Přesun hmot pro vnitřní kanalizaci stanovený procentní sazbou (%) z ceny vodorovná dopravní vzdálenost do 50 m základní v objektech výšky do 6 m</t>
  </si>
  <si>
    <t>%</t>
  </si>
  <si>
    <t>-1997564405</t>
  </si>
  <si>
    <t>https://podminky.urs.cz/item/CS_URS_2024_02/998721201</t>
  </si>
  <si>
    <t>998721294</t>
  </si>
  <si>
    <t>Přesun hmot pro vnitřní kanalizaci stanovený procentní sazbou (%) z ceny vodorovná dopravní vzdálenost do 50 m Příplatek k cenám za zvětšený přesun přes vymezenou vodorovnou dopravní vzdálenost do 1000 m</t>
  </si>
  <si>
    <t>362369809</t>
  </si>
  <si>
    <t>https://podminky.urs.cz/item/CS_URS_2024_02/998721294</t>
  </si>
  <si>
    <t>998721299</t>
  </si>
  <si>
    <t>Přesun hmot pro vnitřní kanalizaci stanovený procentní sazbou (%) z ceny vodorovná dopravní vzdálenost do 50 m Příplatek k cenám za zvětšený přesun přes vymezenou vodorovnou dopravní vzdálenost za každých dalších započatých 1000 m</t>
  </si>
  <si>
    <t>-1656559447</t>
  </si>
  <si>
    <t>https://podminky.urs.cz/item/CS_URS_2024_02/998721299</t>
  </si>
  <si>
    <t>741110441</t>
  </si>
  <si>
    <t>Montáž hadic ochranných s nasunutím do krabic pryžových, uložených volně, vnitřní Ø do 40 mm</t>
  </si>
  <si>
    <t>1249997072</t>
  </si>
  <si>
    <t>https://podminky.urs.cz/item/CS_URS_2024_02/741110441</t>
  </si>
  <si>
    <t>napojení vnější jednotky</t>
  </si>
  <si>
    <t>1030147219</t>
  </si>
  <si>
    <t>HLS HL GFE28N Ohebná spirálová hadice, samozhášivá, 320N, vnitřní průměr 28mm, vnější průměr 33mm, č</t>
  </si>
  <si>
    <t>1424046563</t>
  </si>
  <si>
    <t>2*1,05 'Přepočtené koeficientem množství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</si>
  <si>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</si>
  <si>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</si>
  <si>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-664539270</t>
  </si>
  <si>
    <t>https://podminky.urs.cz/item/CS_URS_2024_02/741112111</t>
  </si>
  <si>
    <t>Rozbočovací krabice</t>
  </si>
  <si>
    <t>34571479</t>
  </si>
  <si>
    <t>krabice v uzavřeném provedení PP s krytím IP 66 čtvercová 100x100mm</t>
  </si>
  <si>
    <t>648786784</t>
  </si>
  <si>
    <t>741122015</t>
  </si>
  <si>
    <t>Montáž kabelů měděných bez ukončení uložených pod omítku plných kulatých (např. CYKY), počtu a průřezu žil 3x1,5 mm2</t>
  </si>
  <si>
    <t>2003514830</t>
  </si>
  <si>
    <t>https://podminky.urs.cz/item/CS_URS_2024_02/741122015</t>
  </si>
  <si>
    <t>Napájení vnitřních jednotek od vypínače konkrétní sekce</t>
  </si>
  <si>
    <t>8,92</t>
  </si>
  <si>
    <t>4,42</t>
  </si>
  <si>
    <t>0,3</t>
  </si>
  <si>
    <t>0,45</t>
  </si>
  <si>
    <t>3,25</t>
  </si>
  <si>
    <t>0,49</t>
  </si>
  <si>
    <t>0,9</t>
  </si>
  <si>
    <t>6,1</t>
  </si>
  <si>
    <t>4,85</t>
  </si>
  <si>
    <t>4,5</t>
  </si>
  <si>
    <t>11,1</t>
  </si>
  <si>
    <t>0,6</t>
  </si>
  <si>
    <t>6,5</t>
  </si>
  <si>
    <t>0,74</t>
  </si>
  <si>
    <t>7,85</t>
  </si>
  <si>
    <t>2,6</t>
  </si>
  <si>
    <t>2,24</t>
  </si>
  <si>
    <t>3,1</t>
  </si>
  <si>
    <t>0,77</t>
  </si>
  <si>
    <t>14,06+2,5</t>
  </si>
  <si>
    <t>Pospojení jednotekz podhledu</t>
  </si>
  <si>
    <t>1,3*14</t>
  </si>
  <si>
    <t>Kondenzátní čerpadla</t>
  </si>
  <si>
    <t>14*3</t>
  </si>
  <si>
    <t>582389481</t>
  </si>
  <si>
    <t>153*1,15 'Přepočtené koeficientem množství</t>
  </si>
  <si>
    <t>741130001</t>
  </si>
  <si>
    <t>Ukončení vodičů izolovaných s označením a zapojením v rozváděči nebo na přístroji, průřezu žíly do 2,5 mm2</t>
  </si>
  <si>
    <t>434225108</t>
  </si>
  <si>
    <t>https://podminky.urs.cz/item/CS_URS_2024_02/741130001</t>
  </si>
  <si>
    <t>Vypínač</t>
  </si>
  <si>
    <t>Krabice</t>
  </si>
  <si>
    <t>12+12+12+12+12+12+12+12+12+12+12+12+12</t>
  </si>
  <si>
    <t>Vnitřní jednotky zapojené</t>
  </si>
  <si>
    <t>6*3*2</t>
  </si>
  <si>
    <t>8*3</t>
  </si>
  <si>
    <t>741130021</t>
  </si>
  <si>
    <t>Ukončení vodičů izolovaných s označením a zapojením na svorkovnici s otevřením a uzavřením krytu, průřezu žíly do 2,5 mm2</t>
  </si>
  <si>
    <t>219783960</t>
  </si>
  <si>
    <t>https://podminky.urs.cz/item/CS_URS_2024_02/741130021</t>
  </si>
  <si>
    <t xml:space="preserve">Vnitřní jednotky příprava </t>
  </si>
  <si>
    <t>Kondenzátní čerpadla příprava</t>
  </si>
  <si>
    <t>1853710840</t>
  </si>
  <si>
    <t>Ukončení pro vnitřní jednotky přípravy - napájení</t>
  </si>
  <si>
    <t>Ukončení ovládacích kabelů vnitřních jednotek - ovládání</t>
  </si>
  <si>
    <t>381042981</t>
  </si>
  <si>
    <t>-821374700</t>
  </si>
  <si>
    <t>741810003</t>
  </si>
  <si>
    <t>Zkoušky a prohlídky elektrických rozvodů a zařízení celková prohlídka a vyhotovení revizní zprávy pro objem montážních prací přes 500 do 1000 tis. Kč</t>
  </si>
  <si>
    <t>1985593144</t>
  </si>
  <si>
    <t>https://podminky.urs.cz/item/CS_URS_2024_02/741810003</t>
  </si>
  <si>
    <t>741910001RMONT007</t>
  </si>
  <si>
    <t>-143238549</t>
  </si>
  <si>
    <t>741920301</t>
  </si>
  <si>
    <t>Protipožární ucpávky svazků kabelů prostup stěnou tloušťky 100 mm povlakem, požární odolnost EI 60 při 10-20% zaplnění prostupu kabely plochy otvoru 0,1 m2</t>
  </si>
  <si>
    <t>-1949573952</t>
  </si>
  <si>
    <t>https://podminky.urs.cz/item/CS_URS_2024_02/741920301</t>
  </si>
  <si>
    <t>998741121</t>
  </si>
  <si>
    <t>Přesun hmot pro silnoproud stanovený z hmotnosti přesunovaného materiálu vodorovná dopravní vzdálenost do 50 m ruční (bez užití mechanizace) v objektech výšky do 6 m</t>
  </si>
  <si>
    <t>-27236497</t>
  </si>
  <si>
    <t>https://podminky.urs.cz/item/CS_URS_2024_02/998741121</t>
  </si>
  <si>
    <t>-616191317</t>
  </si>
  <si>
    <t>423876021</t>
  </si>
  <si>
    <t>750475424</t>
  </si>
  <si>
    <t>221327198</t>
  </si>
  <si>
    <t>Ovládání vnitřních jednotek</t>
  </si>
  <si>
    <t>52,16</t>
  </si>
  <si>
    <t>40,5</t>
  </si>
  <si>
    <t>Dopojení jednotekz podhledu</t>
  </si>
  <si>
    <t>14*1,3</t>
  </si>
  <si>
    <t>-1790664023</t>
  </si>
  <si>
    <t>110,86*1,05 'Přepočtené koeficientem množství</t>
  </si>
  <si>
    <t>-811749167</t>
  </si>
  <si>
    <t>Montáž kabelů sdělovacích pro vnitřní rozvody počtu žil do 15</t>
  </si>
  <si>
    <t>2062943481</t>
  </si>
  <si>
    <t>-1758665145</t>
  </si>
  <si>
    <t>110,86*1,2 'Přepočtené koeficientem množství</t>
  </si>
  <si>
    <t>-1396472339</t>
  </si>
  <si>
    <t>998742121</t>
  </si>
  <si>
    <t>Přesun hmot pro slaboproud stanovený z hmotnosti přesunovaného materiálu vodorovná dopravní vzdálenost do 50 m ruční (bez užití mechanizace) v objektech výšky do 6 m</t>
  </si>
  <si>
    <t>1309060539</t>
  </si>
  <si>
    <t>https://podminky.urs.cz/item/CS_URS_2024_02/998742121</t>
  </si>
  <si>
    <t>-1894899133</t>
  </si>
  <si>
    <t>-884941675</t>
  </si>
  <si>
    <t>-2003160752</t>
  </si>
  <si>
    <t>751711111</t>
  </si>
  <si>
    <t>Montáž klimatizační jednotky vnitřní nástěnné o výkonu (pro objem místnosti) do 3,5 kW (do 35 m3)_x000d_
Navrženo dle konkrétního referečního výrobce (Toshiba).</t>
  </si>
  <si>
    <t>-1287944907</t>
  </si>
  <si>
    <t>https://podminky.urs.cz/item/CS_URS_2024_02/751711111</t>
  </si>
  <si>
    <t>Vnitřní jednotky MMK - dle zvoleného referenčního výrobku (Toshiba)</t>
  </si>
  <si>
    <t>pozice 1.8</t>
  </si>
  <si>
    <t>pozice 1.9</t>
  </si>
  <si>
    <t>pozice 1.10</t>
  </si>
  <si>
    <t>pozice 1.11</t>
  </si>
  <si>
    <t>pozice 1.12</t>
  </si>
  <si>
    <t>pozice 1.13</t>
  </si>
  <si>
    <t>42952001</t>
  </si>
  <si>
    <t>Jednotka klimatizační nástěnná (vnitřní a venkovní) o výkonu do 3,5kW._x000d_
Navrženo dle konkrétního referečního výrobce (Toshiba).</t>
  </si>
  <si>
    <t>2069040193</t>
  </si>
  <si>
    <t>Pozice / ref. model (např.)</t>
  </si>
  <si>
    <t>1.8 / MMK-AP0057HP-E</t>
  </si>
  <si>
    <t>1.9 / MMK-AP0057HP-E</t>
  </si>
  <si>
    <t>1.10 / MMK-AP0057HP-E</t>
  </si>
  <si>
    <t>1.11 / MMK-AP0057HP-E</t>
  </si>
  <si>
    <t>1.12 / MMK-AP0077HP-E</t>
  </si>
  <si>
    <t>1.13 / MMK-AP0057HP-E</t>
  </si>
  <si>
    <t>751711909</t>
  </si>
  <si>
    <t>Opravy a údržba klimatizace vnitřní jednotka zkouška odtoku kondenzátu</t>
  </si>
  <si>
    <t>-444178848</t>
  </si>
  <si>
    <t>https://podminky.urs.cz/item/CS_URS_2024_02/751711909</t>
  </si>
  <si>
    <t>751711910</t>
  </si>
  <si>
    <t>Opravy a údržba klimatizace vnitřní jednotka zkouška čerpadla pro odvod kondenzátu</t>
  </si>
  <si>
    <t>1675460205</t>
  </si>
  <si>
    <t>https://podminky.urs.cz/item/CS_URS_2024_02/751711910</t>
  </si>
  <si>
    <t>75172112RMONT001</t>
  </si>
  <si>
    <t>Montáž klimatizační jednotky venkovní trojfázové napájení do 13 vnitřních jednotek._x000d_
Navrženo dle konkrétního referečního výrobce (Toshiba).</t>
  </si>
  <si>
    <t>-262863272</t>
  </si>
  <si>
    <t>Venkovní jednotka MCY - dle zvoleného referenčního výrobku (Toshiba)</t>
  </si>
  <si>
    <t>pozice 1</t>
  </si>
  <si>
    <t>4295202RMAT001</t>
  </si>
  <si>
    <t>Kompaktní jednotka klimatizační venkovní trojfázové napájení do 13 vnitřních jednotek o výkonu do 28,0kW. Navrženo dle konkrétního referečního výrobce (Toshiba).</t>
  </si>
  <si>
    <t>-1115913865</t>
  </si>
  <si>
    <t>1 / MCY-MHP1006HS8-E</t>
  </si>
  <si>
    <t>751791111</t>
  </si>
  <si>
    <t>Montáž napojovacího potrubí měděného předizolovaného, D mm (" x tl. stěny) 6 (1/4" x 0,8)</t>
  </si>
  <si>
    <t>-1768478313</t>
  </si>
  <si>
    <t>https://podminky.urs.cz/item/CS_URS_2024_02/751791111</t>
  </si>
  <si>
    <t>45,62+14*1,5</t>
  </si>
  <si>
    <t>42981907</t>
  </si>
  <si>
    <t>trubka předizolovaná Cu 1/4" (6 mm), stěna tl 0,8 mm, izolace 9mm</t>
  </si>
  <si>
    <t>-693345291</t>
  </si>
  <si>
    <t>66,62*1,03 'Přepočtené koeficientem množství</t>
  </si>
  <si>
    <t>-1576579909</t>
  </si>
  <si>
    <t>112,13+14*1,5+2</t>
  </si>
  <si>
    <t>-1420386229</t>
  </si>
  <si>
    <t>135,13*1,03 'Přepočtené koeficientem množství</t>
  </si>
  <si>
    <t>751791113</t>
  </si>
  <si>
    <t>Montáž napojovacího potrubí měděného předizolovaného, D mm (" x tl. stěny) 12 (1/2" x 0,8)</t>
  </si>
  <si>
    <t>-963998758</t>
  </si>
  <si>
    <t>https://podminky.urs.cz/item/CS_URS_2024_02/751791113</t>
  </si>
  <si>
    <t>42981909</t>
  </si>
  <si>
    <t>trubka předizolovaná Cu 1/2" (12 mm), stěna tl 0,8 mm, izolace 9mm</t>
  </si>
  <si>
    <t>571567866</t>
  </si>
  <si>
    <t>7,39*1,03 'Přepočtené koeficientem množství</t>
  </si>
  <si>
    <t>751791114</t>
  </si>
  <si>
    <t>Montáž napojovacího potrubí měděného předizolovaného, D mm (" x tl. stěny) 16 (5/8" x 1,0)</t>
  </si>
  <si>
    <t>486637870</t>
  </si>
  <si>
    <t>https://podminky.urs.cz/item/CS_URS_2024_02/751791114</t>
  </si>
  <si>
    <t>42981910</t>
  </si>
  <si>
    <t>trubka předizolovaná Cu 5/8" (16 mm), stěna tl 1,0 mm, izolace 9mm</t>
  </si>
  <si>
    <t>-80748586</t>
  </si>
  <si>
    <t>38,33*1,03 'Přepočtené koeficientem množství</t>
  </si>
  <si>
    <t>-758139071</t>
  </si>
  <si>
    <t>21,34+2</t>
  </si>
  <si>
    <t>1820307345</t>
  </si>
  <si>
    <t>23,34*1,03 'Přepočtené koeficientem množství</t>
  </si>
  <si>
    <t>751791151</t>
  </si>
  <si>
    <t>Montáž napojovacího potrubí měděného tvarování potrubí, D x tl. stěny 6 x 1</t>
  </si>
  <si>
    <t>1807013703</t>
  </si>
  <si>
    <t>https://podminky.urs.cz/item/CS_URS_2024_02/751791151</t>
  </si>
  <si>
    <t>Montáž napojovacího potrubí měděného tvarování potrubí, D x tl. stěny 10 x 1</t>
  </si>
  <si>
    <t>-1189186931</t>
  </si>
  <si>
    <t>751791155</t>
  </si>
  <si>
    <t>Montáž napojovacího potrubí měděného tvarování potrubí, D x tl. stěny 16 x 1</t>
  </si>
  <si>
    <t>-2112464581</t>
  </si>
  <si>
    <t>https://podminky.urs.cz/item/CS_URS_2024_02/751791155</t>
  </si>
  <si>
    <t>75179116RMAT002</t>
  </si>
  <si>
    <t>Montáž Y odbočky RBM např refer. výrobek Toshiba včetně dodávky a nutného příslušenství</t>
  </si>
  <si>
    <t>300638450</t>
  </si>
  <si>
    <t>např. referenční výrobek Toshiba</t>
  </si>
  <si>
    <t>RBM-BY105E</t>
  </si>
  <si>
    <t>75179116RMAT003</t>
  </si>
  <si>
    <t>1702885049</t>
  </si>
  <si>
    <t>RBM-BY55E</t>
  </si>
  <si>
    <t>751791171</t>
  </si>
  <si>
    <t>Montáž napojovacího potrubí měděného zakončení včetně nasazení matice a montáže na ventil pro potrubí, D x tl. stěny 6 x 1</t>
  </si>
  <si>
    <t>-1223112754</t>
  </si>
  <si>
    <t>https://podminky.urs.cz/item/CS_URS_2024_02/751791171</t>
  </si>
  <si>
    <t>19761093</t>
  </si>
  <si>
    <t>matice závitová šestihranná pro měděné potrubí VZT, mosaz, D 1/4"</t>
  </si>
  <si>
    <t>-1607236806</t>
  </si>
  <si>
    <t>751791171RMONT006</t>
  </si>
  <si>
    <t>Zakončení včetně lisování a pájení pro potrubí 6 x 1 pro přípravu pro budoucí jendotky.</t>
  </si>
  <si>
    <t>-1992712477</t>
  </si>
  <si>
    <t>751791173</t>
  </si>
  <si>
    <t>Montáž napojovacího potrubí měděného zakončení včetně nasazení matice a montáže na ventil pro potrubí, D x tl. stěny 10 x 1</t>
  </si>
  <si>
    <t>-2030088599</t>
  </si>
  <si>
    <t>https://podminky.urs.cz/item/CS_URS_2024_02/751791173</t>
  </si>
  <si>
    <t>19761094</t>
  </si>
  <si>
    <t>matice závitová šestihranná pro měděné potrubí VZT, mosaz, D 3/8"</t>
  </si>
  <si>
    <t>-500702778</t>
  </si>
  <si>
    <t>751791173RMONT002</t>
  </si>
  <si>
    <t>-1183031387</t>
  </si>
  <si>
    <t>751791177</t>
  </si>
  <si>
    <t>Montáž napojovacího potrubí měděného zakončení včetně nasazení matice a montáže na ventil pro potrubí, D x tl. stěny 22 x 1</t>
  </si>
  <si>
    <t>-1386925759</t>
  </si>
  <si>
    <t>https://podminky.urs.cz/item/CS_URS_2024_02/751791177</t>
  </si>
  <si>
    <t>751791181</t>
  </si>
  <si>
    <t>Montáž napojovacího potrubí měděného krycích lišt šířky do 70 mm</t>
  </si>
  <si>
    <t>-2029135828</t>
  </si>
  <si>
    <t>https://podminky.urs.cz/item/CS_URS_2024_02/751791181</t>
  </si>
  <si>
    <t>od vnitřních jednotek</t>
  </si>
  <si>
    <t>1,2*6</t>
  </si>
  <si>
    <t>42975403</t>
  </si>
  <si>
    <t>lišta krycí pro vedení potrubí klimatizace plastová, 70x55mm</t>
  </si>
  <si>
    <t>1008354518</t>
  </si>
  <si>
    <t>751791182RMONT0010</t>
  </si>
  <si>
    <t>2052885765</t>
  </si>
  <si>
    <t>751791183</t>
  </si>
  <si>
    <t>Montáž napojovacího potrubí měděného tvarovek krycích lišt šířky do 70 mm</t>
  </si>
  <si>
    <t>1634792337</t>
  </si>
  <si>
    <t>https://podminky.urs.cz/item/CS_URS_2024_02/751791183</t>
  </si>
  <si>
    <t>6+6+18</t>
  </si>
  <si>
    <t>42975419</t>
  </si>
  <si>
    <t>roh vnitřní krycí lišty pro vedení potrubí klimatizace plastový, šířka 70mm</t>
  </si>
  <si>
    <t>-750279381</t>
  </si>
  <si>
    <t>42975427</t>
  </si>
  <si>
    <t>roh vnější krycí lišty pro vedení potrubí klimatizace plastový, šířka 70mm</t>
  </si>
  <si>
    <t>-730371490</t>
  </si>
  <si>
    <t>42975455</t>
  </si>
  <si>
    <t>úchyt plastový v liště pro vedení potrubí klimatizace, šířka 70mm</t>
  </si>
  <si>
    <t>1984878447</t>
  </si>
  <si>
    <t>81</t>
  </si>
  <si>
    <t>-1864450416</t>
  </si>
  <si>
    <t>82</t>
  </si>
  <si>
    <t>-1599703550</t>
  </si>
  <si>
    <t>83</t>
  </si>
  <si>
    <t>751792004</t>
  </si>
  <si>
    <t>Montáž ostatních zařízení uložení pro klimatizační jednotky na stěnu konzol (2 ks)</t>
  </si>
  <si>
    <t>1773231453</t>
  </si>
  <si>
    <t>https://podminky.urs.cz/item/CS_URS_2024_02/751792004</t>
  </si>
  <si>
    <t>84</t>
  </si>
  <si>
    <t>42990006</t>
  </si>
  <si>
    <t>konzole pevná nástěnná pro klimatizační jednotku, délka podpěry 620mm, nosnost konzoly 80kg</t>
  </si>
  <si>
    <t>156294111</t>
  </si>
  <si>
    <t>1*2 'Přepočtené koeficientem množství</t>
  </si>
  <si>
    <t>85</t>
  </si>
  <si>
    <t>751792006</t>
  </si>
  <si>
    <t>Montáž ostatních zařízení pro odvod kondenzátu klimatizace čerpadla</t>
  </si>
  <si>
    <t>-1695153329</t>
  </si>
  <si>
    <t>https://podminky.urs.cz/item/CS_URS_2024_02/751792006</t>
  </si>
  <si>
    <t>86</t>
  </si>
  <si>
    <t>42612001</t>
  </si>
  <si>
    <t>čerpadlo kondenzátu 25-70l/min elektronický senzor a filtr 230V pro hadičku 6mm</t>
  </si>
  <si>
    <t>1535818501</t>
  </si>
  <si>
    <t>87</t>
  </si>
  <si>
    <t>751792007</t>
  </si>
  <si>
    <t>Montáž ostatních zařízení pro odvod kondenzátu klimatizace sifonu</t>
  </si>
  <si>
    <t>-230354603</t>
  </si>
  <si>
    <t>https://podminky.urs.cz/item/CS_URS_2024_02/751792007</t>
  </si>
  <si>
    <t>88</t>
  </si>
  <si>
    <t>48481003</t>
  </si>
  <si>
    <t>sifon pro odvod kondenzátu</t>
  </si>
  <si>
    <t>302827417</t>
  </si>
  <si>
    <t>89</t>
  </si>
  <si>
    <t>751792007RMONT003</t>
  </si>
  <si>
    <t>502787393</t>
  </si>
  <si>
    <t>https://podminky.urs.cz/item/CS_URS_2024_02/751792007RMONT003</t>
  </si>
  <si>
    <t>90</t>
  </si>
  <si>
    <t>751792008</t>
  </si>
  <si>
    <t>Montáž ostatních zařízení pro odvod kondenzátu klimatizace hadice</t>
  </si>
  <si>
    <t>-69506652</t>
  </si>
  <si>
    <t>https://podminky.urs.cz/item/CS_URS_2024_02/751792008</t>
  </si>
  <si>
    <t>91</t>
  </si>
  <si>
    <t>48481004</t>
  </si>
  <si>
    <t>hadice pro odvod kondenzátu</t>
  </si>
  <si>
    <t>-522221391</t>
  </si>
  <si>
    <t>8,8+1+5+1+3,4+1+6,2+1+3,3+1+7,1+1</t>
  </si>
  <si>
    <t>7,2+1</t>
  </si>
  <si>
    <t>2,8+1</t>
  </si>
  <si>
    <t>3,1+1</t>
  </si>
  <si>
    <t>5,2+1</t>
  </si>
  <si>
    <t>3+2,9+2,9+1</t>
  </si>
  <si>
    <t>71,9*1,05 'Přepočtené koeficientem množství</t>
  </si>
  <si>
    <t>92</t>
  </si>
  <si>
    <t>751793001</t>
  </si>
  <si>
    <t>Doplnění chladiva do systému</t>
  </si>
  <si>
    <t>-481917070</t>
  </si>
  <si>
    <t>https://podminky.urs.cz/item/CS_URS_2024_02/751793001</t>
  </si>
  <si>
    <t>93</t>
  </si>
  <si>
    <t>10892003</t>
  </si>
  <si>
    <t>chladivo R410A 10kg</t>
  </si>
  <si>
    <t>-1084735719</t>
  </si>
  <si>
    <t>94</t>
  </si>
  <si>
    <t>75179RMONT005</t>
  </si>
  <si>
    <t>-697512220</t>
  </si>
  <si>
    <t>1+1+1+1+1+1</t>
  </si>
  <si>
    <t>95</t>
  </si>
  <si>
    <t>-816185399</t>
  </si>
  <si>
    <t>96</t>
  </si>
  <si>
    <t>998751121</t>
  </si>
  <si>
    <t>Přesun hmot pro vzduchotechniku stanovený z hmotnosti přesunovaného materiálu vodorovná dopravní vzdálenost do 100 m ruční (bez užití mechanizace) v objektech výšky do 12 m</t>
  </si>
  <si>
    <t>76632739</t>
  </si>
  <si>
    <t>https://podminky.urs.cz/item/CS_URS_2024_02/998751121</t>
  </si>
  <si>
    <t>97</t>
  </si>
  <si>
    <t>184354614</t>
  </si>
  <si>
    <t>98</t>
  </si>
  <si>
    <t>626978241</t>
  </si>
  <si>
    <t>99</t>
  </si>
  <si>
    <t>184899247</t>
  </si>
  <si>
    <t>S71, S72, S05, S06, S07</t>
  </si>
  <si>
    <t>100</t>
  </si>
  <si>
    <t>-1398300466</t>
  </si>
  <si>
    <t>101</t>
  </si>
  <si>
    <t>1933841954</t>
  </si>
  <si>
    <t>2*0,5</t>
  </si>
  <si>
    <t>102</t>
  </si>
  <si>
    <t>2104172292</t>
  </si>
  <si>
    <t>7*0,5</t>
  </si>
  <si>
    <t>103</t>
  </si>
  <si>
    <t>813386314</t>
  </si>
  <si>
    <t>2*0,5*1,5</t>
  </si>
  <si>
    <t>7*0,5*1,5</t>
  </si>
  <si>
    <t>104</t>
  </si>
  <si>
    <t>-1880188940</t>
  </si>
  <si>
    <t>Zpětná montáž pro vedení instalací - elektro, chlazení, kondenzát</t>
  </si>
  <si>
    <t>5,4*0,6</t>
  </si>
  <si>
    <t>37,2*0,6</t>
  </si>
  <si>
    <t>2,4*0,6</t>
  </si>
  <si>
    <t>1,8*0,6</t>
  </si>
  <si>
    <t>8,4*0,6</t>
  </si>
  <si>
    <t>4,8*0,6</t>
  </si>
  <si>
    <t>3,6*0,6</t>
  </si>
  <si>
    <t>6*0,6</t>
  </si>
  <si>
    <t>1,2*0,6</t>
  </si>
  <si>
    <t>7,2*0,6</t>
  </si>
  <si>
    <t>3*0,6</t>
  </si>
  <si>
    <t>4,2*0,6</t>
  </si>
  <si>
    <t>10,8*0,6</t>
  </si>
  <si>
    <t>105</t>
  </si>
  <si>
    <t>1586607179</t>
  </si>
  <si>
    <t>Demontáž pro vedení instalací - elektro, chlazení, kondenzát</t>
  </si>
  <si>
    <t>106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</si>
  <si>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</si>
  <si>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</si>
  <si>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470239371</t>
  </si>
  <si>
    <t>https://podminky.urs.cz/item/CS_URS_2024_02/998763331</t>
  </si>
  <si>
    <t>107</t>
  </si>
  <si>
    <t>1883512319</t>
  </si>
  <si>
    <t>108</t>
  </si>
  <si>
    <t>-157809601</t>
  </si>
  <si>
    <t>109</t>
  </si>
  <si>
    <t>-654765860</t>
  </si>
  <si>
    <t>110</t>
  </si>
  <si>
    <t>-1697245419</t>
  </si>
  <si>
    <t>111</t>
  </si>
  <si>
    <t>605745474</t>
  </si>
  <si>
    <t>4,7+0,4+0,4+0,4+0,4+0,4+0,4</t>
  </si>
  <si>
    <t>2,6+2+0,4+0,4+0,4+0,4+1,2+1</t>
  </si>
  <si>
    <t>1,6+0,4+0,4</t>
  </si>
  <si>
    <t>112</t>
  </si>
  <si>
    <t>88209544</t>
  </si>
  <si>
    <t>113</t>
  </si>
  <si>
    <t>112693735</t>
  </si>
  <si>
    <t>17,9*1,05 'Přepočtené koeficientem množství</t>
  </si>
  <si>
    <t>114</t>
  </si>
  <si>
    <t>1812940686</t>
  </si>
  <si>
    <t>25,51</t>
  </si>
  <si>
    <t>115</t>
  </si>
  <si>
    <t>-1411042848</t>
  </si>
  <si>
    <t>45,272*1,05 'Přepočtené koeficientem množství</t>
  </si>
  <si>
    <t>116</t>
  </si>
  <si>
    <t>1584264435</t>
  </si>
  <si>
    <t>117</t>
  </si>
  <si>
    <t>Malby z malířských směsí oděruvzdorných za mokra dvojnásobné, bílé za mokra oděruvzdorné výborně v místnostech výšky do 3,80 m</t>
  </si>
  <si>
    <t>2035203027</t>
  </si>
  <si>
    <t>03 - ETAPA 3 - OKRUH 1.S S VENKOVNÍ JEDNOTKOU VJ2-1.S-2</t>
  </si>
  <si>
    <t>612315213</t>
  </si>
  <si>
    <t>Vápenná omítka jednotlivých malých ploch hladká na stěnách, plochy jednotlivě přes 0,25 do 1 m2</t>
  </si>
  <si>
    <t>1313744380</t>
  </si>
  <si>
    <t>https://podminky.urs.cz/item/CS_URS_2024_02/612315213</t>
  </si>
  <si>
    <t>80*0,1*2+4*0,15*2,5</t>
  </si>
  <si>
    <t>-391087227</t>
  </si>
  <si>
    <t>Pro napojení kondenzátní kanalizace</t>
  </si>
  <si>
    <t>5*2,5*0,15</t>
  </si>
  <si>
    <t>TRUBNÍ TRASY KLIMATIZACE</t>
  </si>
  <si>
    <t>0,45+0,4+0,1+0,16+0,1+0,1+0,25+0,25+0,1+0,25+0,1+0,1</t>
  </si>
  <si>
    <t>SILNOPROUD/SLABOPROUD</t>
  </si>
  <si>
    <t>KONDENZÁTNÍ ROZVODY</t>
  </si>
  <si>
    <t>0,1+0,1+0,15+0,15+0,15+0,15+0,1+0,1+0,1+0,1+0,1+0,1+0,1+0,1</t>
  </si>
  <si>
    <t>4,72+2,36+1,6</t>
  </si>
  <si>
    <t>HT Sedlová odbočka šroubovací DN/40 mm</t>
  </si>
  <si>
    <t>8,3+1,1+15+1,22+0,26+1,22+8,4+0,95+7,24+0,65+5,9+0,65+0,23+0,65+5,1+0,8+6,1+1,5+13,5+2,1+0,2+1,1+21,9</t>
  </si>
  <si>
    <t>Pospojení jednotek z podhledu</t>
  </si>
  <si>
    <t>1,3*12</t>
  </si>
  <si>
    <t>12*3</t>
  </si>
  <si>
    <t>155,67*1,15 'Přepočtené koeficientem množství</t>
  </si>
  <si>
    <t>12*12</t>
  </si>
  <si>
    <t>Vnitřní jednotky</t>
  </si>
  <si>
    <t>12*3*2</t>
  </si>
  <si>
    <t>12*</t>
  </si>
  <si>
    <t>-1863334213</t>
  </si>
  <si>
    <t>2+2+2+2+2+2+2+2</t>
  </si>
  <si>
    <t>-560992954</t>
  </si>
  <si>
    <t>1+2</t>
  </si>
  <si>
    <t>Protipožární ucpávky svazků kabelů prostup stěnou tloušťky 250 mm pěnou, požární odolnost EI 60 při 60% zaplnění prostupu kabely průměr prostupu 120 mm</t>
  </si>
  <si>
    <t>-285076828</t>
  </si>
  <si>
    <t>2*2+2</t>
  </si>
  <si>
    <t>1935845592</t>
  </si>
  <si>
    <t>98,6</t>
  </si>
  <si>
    <t>Dopojení jednotek z podhledu</t>
  </si>
  <si>
    <t>12*1,3</t>
  </si>
  <si>
    <t>114,2*1,05 'Přepočtené koeficientem množství</t>
  </si>
  <si>
    <t>742111001RMONT011</t>
  </si>
  <si>
    <t>-455555452</t>
  </si>
  <si>
    <t>811,552051282051*1,2 'Přepočtené koeficientem množství</t>
  </si>
  <si>
    <t>114,2</t>
  </si>
  <si>
    <t>46,47+12*1,5</t>
  </si>
  <si>
    <t>64,47*1,03 'Přepočtené koeficientem množství</t>
  </si>
  <si>
    <t>120,83+12*1,5+2</t>
  </si>
  <si>
    <t>140,83*1,03 'Přepočtené koeficientem množství</t>
  </si>
  <si>
    <t>30,3</t>
  </si>
  <si>
    <t>30,3*1,03 'Přepočtené koeficientem množství</t>
  </si>
  <si>
    <t>28,29</t>
  </si>
  <si>
    <t>28,29*1,03 'Přepočtené koeficientem množství</t>
  </si>
  <si>
    <t>19,32+2</t>
  </si>
  <si>
    <t>21,32*1,03 'Přepočtené koeficientem množství</t>
  </si>
  <si>
    <t>14*2+1+1+1+1+1+1</t>
  </si>
  <si>
    <t>14*2+9</t>
  </si>
  <si>
    <t>751791154</t>
  </si>
  <si>
    <t>Montáž napojovacího potrubí měděného tvarování potrubí, D x tl. stěny 12 x 1</t>
  </si>
  <si>
    <t>-1178351401</t>
  </si>
  <si>
    <t>https://podminky.urs.cz/item/CS_URS_2024_02/751791154</t>
  </si>
  <si>
    <t>751791155RMONT006</t>
  </si>
  <si>
    <t>Montáž napojovacího potrubí měděného tvarování potrubí, D x tl. stěny 22 x 1</t>
  </si>
  <si>
    <t>-1744276409</t>
  </si>
  <si>
    <t>21,6+1,6+9,5+1,2+0,8+5,7+2,3+3,2+1,5+9,8+2,1+14+3,2</t>
  </si>
  <si>
    <t>12*1,5</t>
  </si>
  <si>
    <t>94,5*1,05 'Přepočtené koeficientem množství</t>
  </si>
  <si>
    <t>Protipožární trubní ucpávky ocelového potrubí s hořlavou izolací prostup stěnou tloušťky 150 mm požární odolnost EI 60 DN 50</t>
  </si>
  <si>
    <t>462651260</t>
  </si>
  <si>
    <t>-518782885</t>
  </si>
  <si>
    <t>75179RMONT010</t>
  </si>
  <si>
    <t>246798221</t>
  </si>
  <si>
    <t>S35, S38 + úklid, S39, S34, S05, S06</t>
  </si>
  <si>
    <t>35,6*0,6</t>
  </si>
  <si>
    <t>1,5*0,6</t>
  </si>
  <si>
    <t>14,8*0,6</t>
  </si>
  <si>
    <t>9,9*0,6</t>
  </si>
  <si>
    <t>8,6*0,6</t>
  </si>
  <si>
    <t>1,1*0,6</t>
  </si>
  <si>
    <t>7,6*0,6</t>
  </si>
  <si>
    <t>10,5*0,6</t>
  </si>
  <si>
    <t>12,5*0,6</t>
  </si>
  <si>
    <t>5,2*0,6</t>
  </si>
  <si>
    <t>8*0,6</t>
  </si>
  <si>
    <t>8,3*0,6</t>
  </si>
  <si>
    <t>6,6*0,6</t>
  </si>
  <si>
    <t>7,1*0,6</t>
  </si>
  <si>
    <t>8,2*0,6</t>
  </si>
  <si>
    <t>3,5*0,6</t>
  </si>
  <si>
    <t>3,3*0,6</t>
  </si>
  <si>
    <t>428635352</t>
  </si>
  <si>
    <t>Po napojení kondenzátní kanalizace</t>
  </si>
  <si>
    <t>4*2,5*0,25</t>
  </si>
  <si>
    <t>781472216RMONT002</t>
  </si>
  <si>
    <t>-291789854</t>
  </si>
  <si>
    <t>4*2*0,25</t>
  </si>
  <si>
    <t>781472291</t>
  </si>
  <si>
    <t>Montáž keramických obkladů stěn lepených cementovým flexibilním lepidlem Příplatek k cenám za plochu do 10 m2 jednotlivě</t>
  </si>
  <si>
    <t>1446920911</t>
  </si>
  <si>
    <t>https://podminky.urs.cz/item/CS_URS_2024_02/781472291</t>
  </si>
  <si>
    <t>998781121</t>
  </si>
  <si>
    <t>Přesun hmot pro obklady keramické stanovený z hmotnosti přesunovaného materiálu vodorovná dopravní vzdálenost do 50 m ruční (bez užití mechanizace) v objektech výšky do 6 m</t>
  </si>
  <si>
    <t>1081964212</t>
  </si>
  <si>
    <t>https://podminky.urs.cz/item/CS_URS_2024_02/998781121</t>
  </si>
  <si>
    <t>-362692026</t>
  </si>
  <si>
    <t>1518459986</t>
  </si>
  <si>
    <t>1883209358</t>
  </si>
  <si>
    <t>15*1,05 'Přepočtené koeficientem množství</t>
  </si>
  <si>
    <t>-1702221891</t>
  </si>
  <si>
    <t>6,91</t>
  </si>
  <si>
    <t>3,4</t>
  </si>
  <si>
    <t>1,05</t>
  </si>
  <si>
    <t>1,23</t>
  </si>
  <si>
    <t>1,7</t>
  </si>
  <si>
    <t>Rezerva na stěny u sekání či prostupů</t>
  </si>
  <si>
    <t>346883545</t>
  </si>
  <si>
    <t>20,78*1,05 'Přepočtené koeficientem množství</t>
  </si>
  <si>
    <t>04 - ETAPA 4 - OKRUH 1.PP S VENKOVNÍ JEDNOTKOU VJ3-1.PP-B</t>
  </si>
  <si>
    <t>67*0,1*2</t>
  </si>
  <si>
    <t>-1018441626</t>
  </si>
  <si>
    <t>1*2,5*0,15</t>
  </si>
  <si>
    <t>(0,125+0,1+0,125+0,125+0,125+0,125+0,125+0,125+0,125+0,125+0,125)*2</t>
  </si>
  <si>
    <t>(0,125+0,1+0,125+0,125+0,125+0,125+0,125+0,125+0,125+0,125)*3+0,125*2+0,125*2</t>
  </si>
  <si>
    <t>0,125+0,125+0,125+0,125+0,125+0,125+0,125+0,125+0,125+0,125+0,125+0,125</t>
  </si>
  <si>
    <t>6,875+1,5</t>
  </si>
  <si>
    <t>741110053</t>
  </si>
  <si>
    <t>Montáž trubek elektroinstalačních s nasunutím nebo našroubováním do krabic plastových ohebných, uložených volně, vnější Ø přes 35 mm</t>
  </si>
  <si>
    <t>-1408604973</t>
  </si>
  <si>
    <t>https://podminky.urs.cz/item/CS_URS_2024_02/741110053</t>
  </si>
  <si>
    <t>Připojení venkovní jednotky</t>
  </si>
  <si>
    <t>34571376</t>
  </si>
  <si>
    <t>trubka elektroinstalační ohebná dvouplášťová korugovaná HDPE+LDPE UV stab (chránička) D 136/160mm</t>
  </si>
  <si>
    <t>1820592410</t>
  </si>
  <si>
    <t>3*1,05 'Přepočtené koeficientem množství</t>
  </si>
  <si>
    <t>2,5+2,1+2,7+6,9+2,9+2,8+1,3+4,1+3,1+4,2+3+4,2+2,8+4,1+2,9+4,2+7,4+6,3+1,4+3,7+3,4+3,3+1,3+2,1</t>
  </si>
  <si>
    <t>134,3*1,15 'Přepočtené koeficientem množství</t>
  </si>
  <si>
    <t>2*3*2</t>
  </si>
  <si>
    <t>2*3</t>
  </si>
  <si>
    <t>-1265654087</t>
  </si>
  <si>
    <t>Kabelová záslepka 3 žil</t>
  </si>
  <si>
    <t>468974854</t>
  </si>
  <si>
    <t>-158732646</t>
  </si>
  <si>
    <t>1289900399</t>
  </si>
  <si>
    <t>120,5</t>
  </si>
  <si>
    <t>136,1*1,05 'Přepočtené koeficientem množství</t>
  </si>
  <si>
    <t>136,1*1,2 'Přepočtené koeficientem množství</t>
  </si>
  <si>
    <t>136,1</t>
  </si>
  <si>
    <t>pozice 3.1</t>
  </si>
  <si>
    <t>pozice 3.2</t>
  </si>
  <si>
    <t>3.1 / MMK-UP0051HP-E</t>
  </si>
  <si>
    <t>3.2 / MMK-UP0051HP-E</t>
  </si>
  <si>
    <t>pozice 3</t>
  </si>
  <si>
    <t>3 / MCY-MHP0806HS8-E</t>
  </si>
  <si>
    <t>45,32+12*1,5</t>
  </si>
  <si>
    <t>63,32*1,03 'Přepočtené koeficientem množství</t>
  </si>
  <si>
    <t>85,71+12*1,5+2</t>
  </si>
  <si>
    <t>105,71*1,03 'Přepočtené koeficientem množství</t>
  </si>
  <si>
    <t>19,27</t>
  </si>
  <si>
    <t>19,27*1,03 'Přepočtené koeficientem množství</t>
  </si>
  <si>
    <t>15,18</t>
  </si>
  <si>
    <t>15,18*1,03 'Přepočtené koeficientem množství</t>
  </si>
  <si>
    <t>1771040567</t>
  </si>
  <si>
    <t>3,78</t>
  </si>
  <si>
    <t>2000388469</t>
  </si>
  <si>
    <t>3,78*1,03 'Přepočtené koeficientem množství</t>
  </si>
  <si>
    <t>2*2+1+1+1</t>
  </si>
  <si>
    <t>2*2+9</t>
  </si>
  <si>
    <t>Montáž napojovacího potrubí měděného tvarování potrubí, D x tl. stěny 18 x 1</t>
  </si>
  <si>
    <t>751791163</t>
  </si>
  <si>
    <t>Montáž napojovacího potrubí měděného spojky potrubí, D x tl. stěny 10 x 1</t>
  </si>
  <si>
    <t>1059938215</t>
  </si>
  <si>
    <t>https://podminky.urs.cz/item/CS_URS_2024_02/751791163</t>
  </si>
  <si>
    <t>19761090</t>
  </si>
  <si>
    <t>spojka závitová dvojitá pro měděné potrubí VZT, mosaz, D 3/8"</t>
  </si>
  <si>
    <t>1724348266</t>
  </si>
  <si>
    <t>751791165RMONT005</t>
  </si>
  <si>
    <t>Montáž napojovacího potrubí měděného spojky potrubí, D x tl. stěny 18 x 1</t>
  </si>
  <si>
    <t>979108794</t>
  </si>
  <si>
    <t>spojka závitová dvojitá pro měděné potrubí d18</t>
  </si>
  <si>
    <t>-962087352</t>
  </si>
  <si>
    <t>751791176</t>
  </si>
  <si>
    <t>Montáž napojovacího potrubí měděného zakončení včetně nasazení matice a montáže na ventil pro potrubí, D x tl. stěny 18 x 1</t>
  </si>
  <si>
    <t>1483068625</t>
  </si>
  <si>
    <t>https://podminky.urs.cz/item/CS_URS_2024_02/751791176</t>
  </si>
  <si>
    <t>1,2*2</t>
  </si>
  <si>
    <t>2+2+6</t>
  </si>
  <si>
    <t>751792001</t>
  </si>
  <si>
    <t>Montáž ostatních zařízení uložení pro klimatizační jednotky na rovný podklad podstavců (2 ks)</t>
  </si>
  <si>
    <t>393977669</t>
  </si>
  <si>
    <t>https://podminky.urs.cz/item/CS_URS_2024_02/751792001</t>
  </si>
  <si>
    <t>Gumový antivibrační podstavec pod klimatizaci - SADA</t>
  </si>
  <si>
    <t>1677673106</t>
  </si>
  <si>
    <t>23,43+1,4+3,9+8+1,4+3,9+3,9+1,5+4+3,8+7,7+2,6</t>
  </si>
  <si>
    <t>83,53*1,05 'Přepočtené koeficientem množství</t>
  </si>
  <si>
    <t>-7937431</t>
  </si>
  <si>
    <t>P47</t>
  </si>
  <si>
    <t>1*0,5</t>
  </si>
  <si>
    <t>1*0,5*1,5</t>
  </si>
  <si>
    <t>16,6*0,6</t>
  </si>
  <si>
    <t>2,9*0,6</t>
  </si>
  <si>
    <t>1,6*0,6</t>
  </si>
  <si>
    <t>2,8*0,6</t>
  </si>
  <si>
    <t>19,8*0,6</t>
  </si>
  <si>
    <t>5,1*0,6</t>
  </si>
  <si>
    <t>1*2,5*0,25</t>
  </si>
  <si>
    <t>2*2*0,25</t>
  </si>
  <si>
    <t>118</t>
  </si>
  <si>
    <t>3,5</t>
  </si>
  <si>
    <t>119</t>
  </si>
  <si>
    <t>120</t>
  </si>
  <si>
    <t>3,5*1,05 'Přepočtené koeficientem množství</t>
  </si>
  <si>
    <t>121</t>
  </si>
  <si>
    <t>122</t>
  </si>
  <si>
    <t>5*1,05 'Přepočtené koeficientem množství</t>
  </si>
  <si>
    <t>123</t>
  </si>
  <si>
    <t>3,8</t>
  </si>
  <si>
    <t>124</t>
  </si>
  <si>
    <t>05 - ETAPA 5 - OKRUH 1.PP S VENKOVNÍ JEDNOTKOU VJ5-1.PP-A1</t>
  </si>
  <si>
    <t>80*0,1*2+2,5*0,15</t>
  </si>
  <si>
    <t>1061877731</t>
  </si>
  <si>
    <t>(0,25+0,1+0,1+0,25+0,1+0,15+0,15+0,15+0,1+0,15+0,15+0,15+0,15)*2</t>
  </si>
  <si>
    <t>0,15*2+3*(0,15+0,15+0,15+0,15+0,15+0,15+0,1+0,15+0,1+0,1+0,25+,015)</t>
  </si>
  <si>
    <t>0,25+0,1+0,1+0,1+0,15+0,15+0,1+0,15+0,1+0,1+0,1+0,1+0,15+0,15+0,15</t>
  </si>
  <si>
    <t>3,9+1,95</t>
  </si>
  <si>
    <t>1544152130</t>
  </si>
  <si>
    <t>1449716943</t>
  </si>
  <si>
    <t>4,8+4+0,3+2,4+1,25+2,6+3+3+6,2+4,5+0,63+3,1+5,8+3,1+0,2+2,3+1,4+2,3+4,7+1,1+8,4+2,5</t>
  </si>
  <si>
    <t>1,3*11</t>
  </si>
  <si>
    <t>11*3</t>
  </si>
  <si>
    <t>114,88*1,15 'Přepočtené koeficientem množství</t>
  </si>
  <si>
    <t>11*12</t>
  </si>
  <si>
    <t>11*3*2</t>
  </si>
  <si>
    <t xml:space="preserve">Vnitřní jednotky </t>
  </si>
  <si>
    <t>110,8</t>
  </si>
  <si>
    <t>126,4*1,05 'Přepočtené koeficientem množství</t>
  </si>
  <si>
    <t>742111001RMONT009</t>
  </si>
  <si>
    <t>126,4*1,2 'Přepočtené koeficientem množství</t>
  </si>
  <si>
    <t>pozice 5.1</t>
  </si>
  <si>
    <t>pozice 5.2</t>
  </si>
  <si>
    <t>pozice 5.3</t>
  </si>
  <si>
    <t>pozice 5.4</t>
  </si>
  <si>
    <t>pozice 5.5</t>
  </si>
  <si>
    <t>pozice 5.6</t>
  </si>
  <si>
    <t>pozice 5.7</t>
  </si>
  <si>
    <t>pozice 5.8</t>
  </si>
  <si>
    <t>pozice 5.9</t>
  </si>
  <si>
    <t>pozice 5.10</t>
  </si>
  <si>
    <t>pozice 5.11</t>
  </si>
  <si>
    <t>pozice 5</t>
  </si>
  <si>
    <t>5 / MCY-MHP0806HS8-E</t>
  </si>
  <si>
    <t>46,04+12*1,5</t>
  </si>
  <si>
    <t>64,04*1,03 'Přepočtené koeficientem množství</t>
  </si>
  <si>
    <t>78,46+12*1,5+2</t>
  </si>
  <si>
    <t>98,46*1,03 'Přepočtené koeficientem množství</t>
  </si>
  <si>
    <t>4,39</t>
  </si>
  <si>
    <t>4,39*1,03 'Přepočtené koeficientem množství</t>
  </si>
  <si>
    <t>19,25</t>
  </si>
  <si>
    <t>19,25*1,03 'Přepočtené koeficientem množství</t>
  </si>
  <si>
    <t>791660530</t>
  </si>
  <si>
    <t>9,5</t>
  </si>
  <si>
    <t>1122907557</t>
  </si>
  <si>
    <t>9,5*1,03 'Přepočtené koeficientem množství</t>
  </si>
  <si>
    <t>11*2+11</t>
  </si>
  <si>
    <t>11*2+15</t>
  </si>
  <si>
    <t>-1293445500</t>
  </si>
  <si>
    <t>-878212173</t>
  </si>
  <si>
    <t>191680601</t>
  </si>
  <si>
    <t>1540824979</t>
  </si>
  <si>
    <t>2007408991</t>
  </si>
  <si>
    <t>-1022487284</t>
  </si>
  <si>
    <t>1,2*12</t>
  </si>
  <si>
    <t>1951287670</t>
  </si>
  <si>
    <t>-1561133381</t>
  </si>
  <si>
    <t>6,1+4,6+3,7+2,1+4,6+11,2+4,1+5,5+5,3+1,7+10,2</t>
  </si>
  <si>
    <t>77,1*1,05 'Přepočtené koeficientem množství</t>
  </si>
  <si>
    <t>5,6*0,6</t>
  </si>
  <si>
    <t>1,4*0,6</t>
  </si>
  <si>
    <t>3,2*0,6</t>
  </si>
  <si>
    <t>1*0,6</t>
  </si>
  <si>
    <t>10*0,6</t>
  </si>
  <si>
    <t>4*0,6</t>
  </si>
  <si>
    <t>16,2*0,6</t>
  </si>
  <si>
    <t>3,8*0,6</t>
  </si>
  <si>
    <t>2,1*0,6</t>
  </si>
  <si>
    <t>1*2*0,25</t>
  </si>
  <si>
    <t>-354032350</t>
  </si>
  <si>
    <t>Drážkování pro napojení na kanalizaci</t>
  </si>
  <si>
    <t>1*1,5</t>
  </si>
  <si>
    <t>-1327304251</t>
  </si>
  <si>
    <t>-1513146841</t>
  </si>
  <si>
    <t>06 - ETAPA 6 - OKRUH 1.PP S VENKOVNÍ JEDNOTKOU VJ8-1.PP-A2</t>
  </si>
  <si>
    <t>2120789648</t>
  </si>
  <si>
    <t>79*0,1*2+2,5*0,15</t>
  </si>
  <si>
    <t>(0,1+0,1+0,45+0,1+0,1+0,1+0,1+0,1+0,1+0,1+0,1+0,15+0,15+0,3+0,1+0,1+0,1+0,1+0,1+0,15)*2</t>
  </si>
  <si>
    <t>3*(0,1+0,1+0,45+0,1+0,1+0,1+0,1+0,1+0,1+0,1+0,1+0,1+0,1+0,1+0,1+0,1+0,15)+0,3*2+0,15*2+0,15*2</t>
  </si>
  <si>
    <t>0,1+0,15+0,1+0,15+0,1+0,1+0,1+0,1+0,1+0,1+0,1+0,1+0,1+0,1+0,1+0,1+0,45+0,1+0,1</t>
  </si>
  <si>
    <t>12,9+2,35</t>
  </si>
  <si>
    <t>2,5+9,4+1,7+3+3,05+3,7+2,7+7,1+0,5+6,2+3,1+3,2+1,2+5,4+1,2+0,6+1,3+7,3+4,6+1,7+1,65+0,6+1,6+1,7+2,9+1,5+2,3+8,9</t>
  </si>
  <si>
    <t>150,8*1,15 'Přepočtené koeficientem množství</t>
  </si>
  <si>
    <t>13*12</t>
  </si>
  <si>
    <t>14*3*2</t>
  </si>
  <si>
    <t>452860076</t>
  </si>
  <si>
    <t>136,4</t>
  </si>
  <si>
    <t>154,6*1,05 'Přepočtené koeficientem množství</t>
  </si>
  <si>
    <t>154,6*1,2 'Přepočtené koeficientem množství</t>
  </si>
  <si>
    <t>154,6</t>
  </si>
  <si>
    <t>pozice 7.2</t>
  </si>
  <si>
    <t>pozice 7.4</t>
  </si>
  <si>
    <t>pozice 7.5</t>
  </si>
  <si>
    <t>pozice 7.6</t>
  </si>
  <si>
    <t>pozice 7.7</t>
  </si>
  <si>
    <t>pozice 7.8</t>
  </si>
  <si>
    <t>pozice 7.9</t>
  </si>
  <si>
    <t>pozice 7.10</t>
  </si>
  <si>
    <t>pozice 7.11</t>
  </si>
  <si>
    <t>pozice 7.12</t>
  </si>
  <si>
    <t>pozice 7.13</t>
  </si>
  <si>
    <t>pozice 7.14</t>
  </si>
  <si>
    <t>7.2 / MMK-UP0051HP-E</t>
  </si>
  <si>
    <t>7.4 / MMK-UP0051HP-E</t>
  </si>
  <si>
    <t>7.5 / MMK-UP0051HP-E</t>
  </si>
  <si>
    <t>7.6 / MMK-UP0051HP-E</t>
  </si>
  <si>
    <t>7.7 / MMK-UP0051HP-E</t>
  </si>
  <si>
    <t>7.8 / MMK-UP0051HP-E</t>
  </si>
  <si>
    <t>7.9 / MMK-UP0051HP-E</t>
  </si>
  <si>
    <t>7.10 / MMK-UP0051HP-E</t>
  </si>
  <si>
    <t>7.11 / MMK-UP0051HP-E</t>
  </si>
  <si>
    <t>7.12 / MMK-UP0051HP-E</t>
  </si>
  <si>
    <t>7.13/ MMK-UP0051HP-E</t>
  </si>
  <si>
    <t>7.14 / MMK-UP0051HP-E</t>
  </si>
  <si>
    <t>751711131</t>
  </si>
  <si>
    <t>Montáž klimatizační jednotky vnitřní kazetové čtyřcestné o výkonu (pro objem místnosti) do 3,5 kW (do 35 m3)._x000d_
Navrženo dle konkrétního referečního výrobce (Toshiba).</t>
  </si>
  <si>
    <t>-2031267708</t>
  </si>
  <si>
    <t>https://podminky.urs.cz/item/CS_URS_2024_02/751711131</t>
  </si>
  <si>
    <t>pozice 7.1</t>
  </si>
  <si>
    <t>pozice 7.3</t>
  </si>
  <si>
    <t>42952004</t>
  </si>
  <si>
    <t>jednotka klimatizační vnitřní kazetová čtyřcestná o výkonu do 3,5kW._x000d_
Navrženo dle konkrétního referečního výrobce (Toshiba).</t>
  </si>
  <si>
    <t>-1584960988</t>
  </si>
  <si>
    <t>7.1 / MMK-UP0051HP-E</t>
  </si>
  <si>
    <t>7.3 / MMU-UP0091HP-E</t>
  </si>
  <si>
    <t>pozice 7</t>
  </si>
  <si>
    <t>7 / MCY-MHP1006HS8-E</t>
  </si>
  <si>
    <t>49,9+14*1,5</t>
  </si>
  <si>
    <t>70,9*1,03 'Přepočtené koeficientem množství</t>
  </si>
  <si>
    <t>97,43+14*1,5+2</t>
  </si>
  <si>
    <t>120,43*1,03 'Přepočtené koeficientem množství</t>
  </si>
  <si>
    <t>12,69</t>
  </si>
  <si>
    <t>12,69*1,03 'Přepočtené koeficientem množství</t>
  </si>
  <si>
    <t>22,93</t>
  </si>
  <si>
    <t>22,93*1,03 'Přepočtené koeficientem množství</t>
  </si>
  <si>
    <t>411209691</t>
  </si>
  <si>
    <t>12,3+2</t>
  </si>
  <si>
    <t>-2045873763</t>
  </si>
  <si>
    <t>14,3*1,03 'Přepočtené koeficientem množství</t>
  </si>
  <si>
    <t>14*2+18</t>
  </si>
  <si>
    <t>14*2+19</t>
  </si>
  <si>
    <t>751791155RMONT008</t>
  </si>
  <si>
    <t>871635537</t>
  </si>
  <si>
    <t>751791165RMONT006</t>
  </si>
  <si>
    <t>Montáž napojovacího potrubí měděného spojky potrubí, D x tl. stěny 22 x 1</t>
  </si>
  <si>
    <t>-556650517</t>
  </si>
  <si>
    <t>1,2*14</t>
  </si>
  <si>
    <t>14+14+42</t>
  </si>
  <si>
    <t>21,4+2,3+5,1+1,9+1,9+4,6+11,8+1,9+0,4+3,3+1,3+4,5+5,4+3,9</t>
  </si>
  <si>
    <t>14*1,5</t>
  </si>
  <si>
    <t>90,7*1,05 'Přepočtené koeficientem množství</t>
  </si>
  <si>
    <t>1725612077</t>
  </si>
  <si>
    <t>3,4*0,6</t>
  </si>
  <si>
    <t>9,5*0,6</t>
  </si>
  <si>
    <t>35*0,6</t>
  </si>
  <si>
    <t>1,3*0,6</t>
  </si>
  <si>
    <t>16,3*0,6</t>
  </si>
  <si>
    <t>8,7*0,6</t>
  </si>
  <si>
    <t>0,7*0,6</t>
  </si>
  <si>
    <t>4,6*0,6</t>
  </si>
  <si>
    <t>1,7*0,6</t>
  </si>
  <si>
    <t>2,6*0,6</t>
  </si>
  <si>
    <t>07 - ETAPA 7 - OKRUH 1.NP S VENKOVNÍ JEDNOTKOU VJ4-1.NP-B</t>
  </si>
  <si>
    <t>73*0,1*2+2,5*0,15</t>
  </si>
  <si>
    <t>(0,1+0,1+0,1+0,1+0,1+0,1+0,1+0,1+0,1+0,1+0,1+0,1+0,1)*2</t>
  </si>
  <si>
    <t>3*(0,1+0,1+0,1+0,1+0,1+0,1+0,1+0,1+0,1+0,1+0,1)+2*0,1</t>
  </si>
  <si>
    <t>12*0,1</t>
  </si>
  <si>
    <t>6,1+1,2</t>
  </si>
  <si>
    <t>2,1+1+4+2,1+4,5+0,5+2,2+1,3+2+1,4+2,5+4,5+4,3+3,1+1,4+1,1+4,1+1+4+5,3+3,3+2,5+2,7+2,2+2,5</t>
  </si>
  <si>
    <t>1,3*13</t>
  </si>
  <si>
    <t>13*3</t>
  </si>
  <si>
    <t>121,5*1,15 'Přepočtené koeficientem množství</t>
  </si>
  <si>
    <t>10*12</t>
  </si>
  <si>
    <t>10*3*2</t>
  </si>
  <si>
    <t>10*3</t>
  </si>
  <si>
    <t>-401728436</t>
  </si>
  <si>
    <t>3*2</t>
  </si>
  <si>
    <t>-1774266394</t>
  </si>
  <si>
    <t>-1914810868</t>
  </si>
  <si>
    <t>13*1,3</t>
  </si>
  <si>
    <t>112,9*1,05 'Přepočtené koeficientem množství</t>
  </si>
  <si>
    <t>112,9*1,2 'Přepočtené koeficientem množství</t>
  </si>
  <si>
    <t>112,9</t>
  </si>
  <si>
    <t>pozice 4.1</t>
  </si>
  <si>
    <t>pozice 4.2</t>
  </si>
  <si>
    <t>pozice 4.3</t>
  </si>
  <si>
    <t>pozice 4.4</t>
  </si>
  <si>
    <t>pozice 4.5</t>
  </si>
  <si>
    <t>pozice 4.6</t>
  </si>
  <si>
    <t>pozice 4.7</t>
  </si>
  <si>
    <t>pozice 4.8</t>
  </si>
  <si>
    <t>pozice 4.9</t>
  </si>
  <si>
    <t>pozice 4.10</t>
  </si>
  <si>
    <t>4.1 / MMK-UP0071HP-E</t>
  </si>
  <si>
    <t>4.2 / MMK-UP0071HP-E</t>
  </si>
  <si>
    <t>4.3 / MMK-UP0091HP-E</t>
  </si>
  <si>
    <t>4.4 / MMK-UP0071HP-E</t>
  </si>
  <si>
    <t>4.5 / MMK-UP0071HP-E</t>
  </si>
  <si>
    <t>4.6 / MMK-UP0071HP-E</t>
  </si>
  <si>
    <t>4.7 / MMK-UP0051HP-E</t>
  </si>
  <si>
    <t>4.8 / MMK-UP0071HP-E</t>
  </si>
  <si>
    <t>4.9 / MMK-UP0051HP-E</t>
  </si>
  <si>
    <t>4.10 / MMK-UP0091HP-E</t>
  </si>
  <si>
    <t>pozice 4</t>
  </si>
  <si>
    <t>4 / MCY-MHP1006HS8-E</t>
  </si>
  <si>
    <t>42,98+13*1,5</t>
  </si>
  <si>
    <t>62,48*1,03 'Přepočtené koeficientem množství</t>
  </si>
  <si>
    <t>77,2+13*1,5+2</t>
  </si>
  <si>
    <t>98,7*1,03 'Přepočtené koeficientem množství</t>
  </si>
  <si>
    <t>12,74</t>
  </si>
  <si>
    <t>12,74*1,03 'Přepočtené koeficientem množství</t>
  </si>
  <si>
    <t>13,29</t>
  </si>
  <si>
    <t>13,29*1,03 'Přepočtené koeficientem množství</t>
  </si>
  <si>
    <t>11,45+2</t>
  </si>
  <si>
    <t>13,45*1,03 'Přepočtené koeficientem množství</t>
  </si>
  <si>
    <t>10*2+15</t>
  </si>
  <si>
    <t>10*2+19</t>
  </si>
  <si>
    <t>751791155RMONT010</t>
  </si>
  <si>
    <t>751791165RMONT008</t>
  </si>
  <si>
    <t>1251412840</t>
  </si>
  <si>
    <t>266836495</t>
  </si>
  <si>
    <t>1,2*10</t>
  </si>
  <si>
    <t>10+10+30</t>
  </si>
  <si>
    <t>20,4+2,1+5,4+0,7+8,8+1,7+3,4+3,4+1,8+3,4+3,4+4,4+0,7</t>
  </si>
  <si>
    <t>13*1,5</t>
  </si>
  <si>
    <t>79,1*1,05 'Přepočtené koeficientem množství</t>
  </si>
  <si>
    <t>18,7*0,6</t>
  </si>
  <si>
    <t>14,2*0,6</t>
  </si>
  <si>
    <t>4,34*0,6</t>
  </si>
  <si>
    <t>4,4*0,6</t>
  </si>
  <si>
    <t>4,7*0,6</t>
  </si>
  <si>
    <t>6,7*0,6</t>
  </si>
  <si>
    <t>2*0,6</t>
  </si>
  <si>
    <t>2,5*0,6</t>
  </si>
  <si>
    <t>2,3*0,6</t>
  </si>
  <si>
    <t>781472216RMONT005</t>
  </si>
  <si>
    <t>08 - ETAPA 8 - OKRUH 1.NP S VENKOVNÍ JEDNOTKOU VJ6-1.NP-A1</t>
  </si>
  <si>
    <t>-1475916161</t>
  </si>
  <si>
    <t>66*0,1*2+2,5*0,15</t>
  </si>
  <si>
    <t>(0,25+0,1+0,1+0,1+0,1+0,1+0,1+0,1+0,1+0,1+0,1)*2</t>
  </si>
  <si>
    <t>0,25*2+3*(0,1+0,1+0,1+0,1+0,1+0,1+0,1+0,1+0,1+0,1)</t>
  </si>
  <si>
    <t>0,1+0,1+0,25+0,1+0,1+0,1+0,1+0,1+0,1+0,1+0,1+0,1</t>
  </si>
  <si>
    <t>6+1,35</t>
  </si>
  <si>
    <t>5,1+1+8,7+4,3+0,4+2,6+1,2+4,6+5,8+0,5+4,2+1,7+4,5+2,4+4,7+2,3+1,3+1,1+4</t>
  </si>
  <si>
    <t>1,3*10</t>
  </si>
  <si>
    <t>103,4*1,15 'Přepočtené koeficientem množství</t>
  </si>
  <si>
    <t>9*12</t>
  </si>
  <si>
    <t>7*3*2</t>
  </si>
  <si>
    <t>7*3</t>
  </si>
  <si>
    <t>564827590</t>
  </si>
  <si>
    <t>714180838</t>
  </si>
  <si>
    <t>763242108</t>
  </si>
  <si>
    <t>92,7</t>
  </si>
  <si>
    <t>10*1,3</t>
  </si>
  <si>
    <t>105,7*1,05 'Přepočtené koeficientem množství</t>
  </si>
  <si>
    <t>105,7*1,2 'Přepočtené koeficientem množství</t>
  </si>
  <si>
    <t>105,7</t>
  </si>
  <si>
    <t>6.1 / MMK-UP0051HP-E</t>
  </si>
  <si>
    <t>6.2 / MMK-UP0051HP-E</t>
  </si>
  <si>
    <t>6.3 / MMK-UP0051HP-E</t>
  </si>
  <si>
    <t>6.4 / MMK-UP0051HP-E</t>
  </si>
  <si>
    <t>6.5 / MMK-UP0051HP-E</t>
  </si>
  <si>
    <t>6.6 / MMK-UP0051HP-E</t>
  </si>
  <si>
    <t>6.7 / MMK-UP0051HP-E</t>
  </si>
  <si>
    <t>6 / MCY-MHP1006HS8-E</t>
  </si>
  <si>
    <t>26,98+10*1,5</t>
  </si>
  <si>
    <t>41,98*1,03 'Přepočtené koeficientem množství</t>
  </si>
  <si>
    <t>69,63+11*1,5+2</t>
  </si>
  <si>
    <t>88,13*1,03 'Přepočtené koeficientem množství</t>
  </si>
  <si>
    <t>4,92</t>
  </si>
  <si>
    <t>4,92*1,03 'Přepočtené koeficientem množství</t>
  </si>
  <si>
    <t>17,61</t>
  </si>
  <si>
    <t>17,61*1,03 'Přepočtené koeficientem množství</t>
  </si>
  <si>
    <t>1864473324</t>
  </si>
  <si>
    <t>22,51+2</t>
  </si>
  <si>
    <t>-2125877536</t>
  </si>
  <si>
    <t>24,51*1,03 'Přepočtené koeficientem množství</t>
  </si>
  <si>
    <t>10*2+10</t>
  </si>
  <si>
    <t>-870061004</t>
  </si>
  <si>
    <t>751791165RMONT012</t>
  </si>
  <si>
    <t>816284734</t>
  </si>
  <si>
    <t>spojka závitová dvojitá pro měděné potrubí d22</t>
  </si>
  <si>
    <t>2131784868</t>
  </si>
  <si>
    <t>2041331870</t>
  </si>
  <si>
    <t>-545130124</t>
  </si>
  <si>
    <t>751791173RMONT009</t>
  </si>
  <si>
    <t>Zakončení včetně lisování a pájení pro potrubí 16 x 1 pro přípravu pro budoucí jendotky.</t>
  </si>
  <si>
    <t>-445870341</t>
  </si>
  <si>
    <t>751791173RMONT005</t>
  </si>
  <si>
    <t>Zakončení včetně lisování a pájení pro potrubí 12 x 1 pro přípravu pro budoucí jendotky.</t>
  </si>
  <si>
    <t>2044450149</t>
  </si>
  <si>
    <t>542549172</t>
  </si>
  <si>
    <t>1,2*7</t>
  </si>
  <si>
    <t>7+7+21</t>
  </si>
  <si>
    <t>2+2,4+5,3+5,4+8,2+4,2+9,8+4,5+4,8+8+5,8</t>
  </si>
  <si>
    <t>10*1,5</t>
  </si>
  <si>
    <t>75,4*1,05 'Přepočtené koeficientem množství</t>
  </si>
  <si>
    <t>-2017269295</t>
  </si>
  <si>
    <t>A.152, A.151</t>
  </si>
  <si>
    <t>-1873789057</t>
  </si>
  <si>
    <t>4*0,5</t>
  </si>
  <si>
    <t>1791283556</t>
  </si>
  <si>
    <t>4*0,5*1,5</t>
  </si>
  <si>
    <t>10,3*0,6</t>
  </si>
  <si>
    <t>4,5*0,6</t>
  </si>
  <si>
    <t>22,2*0,6</t>
  </si>
  <si>
    <t>2,7*0,6</t>
  </si>
  <si>
    <t>4*1,5</t>
  </si>
  <si>
    <t>-1120888602</t>
  </si>
  <si>
    <t>-201270427</t>
  </si>
  <si>
    <t>125</t>
  </si>
  <si>
    <t>2036457826</t>
  </si>
  <si>
    <t>16*1,05 'Přepočtené koeficientem množství</t>
  </si>
  <si>
    <t>126</t>
  </si>
  <si>
    <t>127</t>
  </si>
  <si>
    <t>128</t>
  </si>
  <si>
    <t>Výmalby dotčených prostor</t>
  </si>
  <si>
    <t>3,97+2,98+2,93</t>
  </si>
  <si>
    <t>129</t>
  </si>
  <si>
    <t>09 - ETAPA 9 - OKRUH 1.NP S VENKOVNÍ JEDNOTKOU VJ7-1.NP-A2</t>
  </si>
  <si>
    <t>106*0,1*2</t>
  </si>
  <si>
    <t>(0,1+0,1+0,1+0,1+0,1+0,1+0,25+0,1+0,1+0,1+0,1+0,1+0,1+0,1+0,1+0,1+0,1+0,1)*2</t>
  </si>
  <si>
    <t>0,1*2+3*(0,1+0,1+0,1+0,1+0,1+0,25+0,1+0,1+0,1+0,1+0,1+0,1+0,1+0,1+0,1+0,1+0,1)</t>
  </si>
  <si>
    <t>0,1+0,1+0,1+0,1+0,3+0,1+0,1+0,1+0,1+0,1+0,1+0,1+0,1+0,1+0,1+0,1+0,1</t>
  </si>
  <si>
    <t>9,65+1,9</t>
  </si>
  <si>
    <t>-1549710365</t>
  </si>
  <si>
    <t>4,5+2,2+4,2+2,3+2,8+2,8+3,6+2+2+0,6+7,1+4,1+2,1+2,9+5,9+1,7+2,6+2,4+4,7+2,3+1,5+5,4+1,5+3,4+2,2</t>
  </si>
  <si>
    <t>132,7*1,15 'Přepočtené koeficientem množství</t>
  </si>
  <si>
    <t>134,9*1,05 'Přepočtené koeficientem množství</t>
  </si>
  <si>
    <t>134,9*1,2 'Přepočtené koeficientem množství</t>
  </si>
  <si>
    <t>134,9</t>
  </si>
  <si>
    <t>8.1 / MMK-UP0051HP-E</t>
  </si>
  <si>
    <t>8.2 / MMK-UP0071HP-E</t>
  </si>
  <si>
    <t>8.4 / MMK-UP0051HP-E</t>
  </si>
  <si>
    <t>8.5 / MMK-UP0051HP-E</t>
  </si>
  <si>
    <t>8.6 / MMK-UP0051HP-E</t>
  </si>
  <si>
    <t>8.7 / MMK-UP0051HP-E</t>
  </si>
  <si>
    <t>8.8 / MMK-UP0051HP-E</t>
  </si>
  <si>
    <t>8.9 / MMK-UP0091HP-E</t>
  </si>
  <si>
    <t>8.10 / MMK-UP0091HP-E</t>
  </si>
  <si>
    <t>751711112</t>
  </si>
  <si>
    <t>Montáž klimatizační jednotky vnitřní nástěnné o výkonu (pro objem místnosti) přes 3,5 do 5 kW (přes 35 do 50 m3)._x000d_
Navrženo dle konkrétního referečního výrobce (Toshiba).</t>
  </si>
  <si>
    <t>-1552027272</t>
  </si>
  <si>
    <t>https://podminky.urs.cz/item/CS_URS_2024_02/751711112</t>
  </si>
  <si>
    <t>pozice 8.3</t>
  </si>
  <si>
    <t>42952002</t>
  </si>
  <si>
    <t>jednotka klimatizační nástěnná (vnitřní a venkovní) o výkonu do 5,0kW._x000d_
Navrženo dle konkrétního referečního výrobce (Toshiba).</t>
  </si>
  <si>
    <t>-97777102</t>
  </si>
  <si>
    <t>8.3 / MMK-UP0121HP-E</t>
  </si>
  <si>
    <t>pozice 8</t>
  </si>
  <si>
    <t>8 / MCY-MHP1006HS8-E</t>
  </si>
  <si>
    <t>41,31+13*1,5</t>
  </si>
  <si>
    <t>60,81*1,03 'Přepočtené koeficientem množství</t>
  </si>
  <si>
    <t>89,48+13*1,5+2</t>
  </si>
  <si>
    <t>110,98*1,03 'Přepočtené koeficientem množství</t>
  </si>
  <si>
    <t>9,74</t>
  </si>
  <si>
    <t>9,74*1,03 'Přepočtené koeficientem množství</t>
  </si>
  <si>
    <t>20,48</t>
  </si>
  <si>
    <t>20,48*1,03 'Přepočtené koeficientem množství</t>
  </si>
  <si>
    <t>16,91+2</t>
  </si>
  <si>
    <t>18,91*1,03 'Přepočtené koeficientem množství</t>
  </si>
  <si>
    <t>13*2+13</t>
  </si>
  <si>
    <t>13*2+16</t>
  </si>
  <si>
    <t>2,3+3+3,1+4,8+2,8+5,2+4,7+0,6+7,5+2,6+4,9+5,1+5,6</t>
  </si>
  <si>
    <t>71,7*1,05 'Přepočtené koeficientem množství</t>
  </si>
  <si>
    <t>5*0,6</t>
  </si>
  <si>
    <t>16,5*0,6</t>
  </si>
  <si>
    <t>12,6*0,6</t>
  </si>
  <si>
    <t>10 - ETAPA 10 - OKRUH 2.NP S VENKOVNÍ JEDNOTKOU VJ9-2.NP</t>
  </si>
  <si>
    <t>66*0,1*2</t>
  </si>
  <si>
    <t>(0,1+0,15+0,15+0,15+0,1+0,15+0,15+0,15+0,15+0,15+0,15+0,15+0,15+0,15)*2</t>
  </si>
  <si>
    <t>3*(0,15+0,15+0,15+0,15+0,15+0,15+0,15+0,1)+0,15*2</t>
  </si>
  <si>
    <t>0,1+0,1+0,15+0,1+0,15+0,1+0,1+0,1+0,15+0,15+0,1+0,1</t>
  </si>
  <si>
    <t>9,9+1,35</t>
  </si>
  <si>
    <t>997013212</t>
  </si>
  <si>
    <t>Vnitrostaveništní doprava suti a vybouraných hmot vodorovně do 50 m s naložením ručně pro budovy a haly výšky přes 6 do 9 m</t>
  </si>
  <si>
    <t>762099142</t>
  </si>
  <si>
    <t>https://podminky.urs.cz/item/CS_URS_2024_02/997013212</t>
  </si>
  <si>
    <t>998721202</t>
  </si>
  <si>
    <t>Přesun hmot pro vnitřní kanalizaci stanovený procentní sazbou (%) z ceny vodorovná dopravní vzdálenost do 50 m základní v objektech výšky přes 6 do 12 m</t>
  </si>
  <si>
    <t>244099544</t>
  </si>
  <si>
    <t>https://podminky.urs.cz/item/CS_URS_2024_02/998721202</t>
  </si>
  <si>
    <t>7,5+2,8+7,2+0,8+1,5+5,4+1,9+5,6+2,6+1,1+4,6+1,1+8,3+3,1+3,1+2,7+0,7+2,5+0,6+2,5+3,8</t>
  </si>
  <si>
    <t>116,7*1,15 'Přepočtené koeficientem množství</t>
  </si>
  <si>
    <t>4*3*2</t>
  </si>
  <si>
    <t>4*3</t>
  </si>
  <si>
    <t>7*2</t>
  </si>
  <si>
    <t>998741122</t>
  </si>
  <si>
    <t>Přesun hmot pro silnoproud stanovený z hmotnosti přesunovaného materiálu vodorovná dopravní vzdálenost do 50 m ruční (bez užití mechanizace) v objektech výšky přes 6 do 12 m</t>
  </si>
  <si>
    <t>1124470734</t>
  </si>
  <si>
    <t>https://podminky.urs.cz/item/CS_URS_2024_02/998741122</t>
  </si>
  <si>
    <t>113,9</t>
  </si>
  <si>
    <t>11*1,3</t>
  </si>
  <si>
    <t>128,2*1,05 'Přepočtené koeficientem množství</t>
  </si>
  <si>
    <t>742111001RMONT005</t>
  </si>
  <si>
    <t>128,2*1,2 'Přepočtené koeficientem množství</t>
  </si>
  <si>
    <t>128,2</t>
  </si>
  <si>
    <t>998742122</t>
  </si>
  <si>
    <t>Přesun hmot pro slaboproud stanovený z hmotnosti přesunovaného materiálu vodorovná dopravní vzdálenost do 50 m ruční (bez užití mechanizace) v objektech výšky přes 6 do 12 m</t>
  </si>
  <si>
    <t>1499516253</t>
  </si>
  <si>
    <t>https://podminky.urs.cz/item/CS_URS_2024_02/998742122</t>
  </si>
  <si>
    <t>pozice 9.1</t>
  </si>
  <si>
    <t>pozice 9.2</t>
  </si>
  <si>
    <t>pozice 9.3</t>
  </si>
  <si>
    <t>pozice 9.4</t>
  </si>
  <si>
    <t>9.1 / MMK-UP0071HP-E</t>
  </si>
  <si>
    <t>9.2 / MMK-UP0051HP-E</t>
  </si>
  <si>
    <t>9.3 / MMK-AP0057HP-E</t>
  </si>
  <si>
    <t>9.4 / MMK-UP0051HP-E</t>
  </si>
  <si>
    <t>pozice 9</t>
  </si>
  <si>
    <t>9 / MCY-MHP1006HS8-E</t>
  </si>
  <si>
    <t>38,04+11*1,5</t>
  </si>
  <si>
    <t>54,54*1,03 'Přepočtené koeficientem množství</t>
  </si>
  <si>
    <t>59,21+11*1,5+2</t>
  </si>
  <si>
    <t>77,71*1,03 'Přepočtené koeficientem množství</t>
  </si>
  <si>
    <t>14,67</t>
  </si>
  <si>
    <t>14,67*1,03 'Přepočtené koeficientem množství</t>
  </si>
  <si>
    <t>15,42</t>
  </si>
  <si>
    <t>15,42*1,03 'Přepočtené koeficientem množství</t>
  </si>
  <si>
    <t>13,46+2</t>
  </si>
  <si>
    <t>15,46*1,03 'Přepočtené koeficientem množství</t>
  </si>
  <si>
    <t>4*2+2</t>
  </si>
  <si>
    <t>4*2+5</t>
  </si>
  <si>
    <t>751791165RMONT009</t>
  </si>
  <si>
    <t>1,2*4</t>
  </si>
  <si>
    <t>4+4+12</t>
  </si>
  <si>
    <t>2,9+11,4+7,5+1,4+4,2+4,4+4,2+2,8+4,2+2,4</t>
  </si>
  <si>
    <t>11*1,5</t>
  </si>
  <si>
    <t>61,9*1,05 'Přepočtené koeficientem množství</t>
  </si>
  <si>
    <t>9*0,6</t>
  </si>
  <si>
    <t>15,4*0,6</t>
  </si>
  <si>
    <t>6,2*0,6</t>
  </si>
  <si>
    <t>3,9*0,6</t>
  </si>
  <si>
    <t>5,8*0,6</t>
  </si>
  <si>
    <t>7*0,6</t>
  </si>
  <si>
    <t>2,2*0,6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</si>
  <si>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</si>
  <si>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</si>
  <si>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-1086629884</t>
  </si>
  <si>
    <t>https://podminky.urs.cz/item/CS_URS_2024_02/998763332</t>
  </si>
  <si>
    <t>11 - ETAPA 11 - OKRUH 3.NP S VENKOVNÍ JEDNOTKOU VJ10-3.NP</t>
  </si>
  <si>
    <t>78*0,1*2</t>
  </si>
  <si>
    <t>(0,15+0,15+0,15+0,15+0,15+0,15+0,15+0,15+0,15+0,15+0,15+0,15+0,15)*2</t>
  </si>
  <si>
    <t>0,15*2+3*(0,15+0,15+0,15+0,15+0,15+0,15+0,15+0,15+0,15+0,15+0,15+0,15)+0,15*2</t>
  </si>
  <si>
    <t>0,1+0,1+0,15+0,1+0,1+0,15+0,1+0,1+0,1+0,1+0,1+0,15</t>
  </si>
  <si>
    <t>997013213</t>
  </si>
  <si>
    <t>Vnitrostaveništní doprava suti a vybouraných hmot vodorovně do 50 m s naložením ručně pro budovy a haly výšky přes 9 do 12 m</t>
  </si>
  <si>
    <t>-1840213507</t>
  </si>
  <si>
    <t>https://podminky.urs.cz/item/CS_URS_2024_02/997013213</t>
  </si>
  <si>
    <t>3,9+1+4,8+1,5+1,8+11,1+0,8+1,3+4,5+1,2+1+1,2+6,8+1+2,6+2,7+2,6+0,6+3,3+0,8+3,4+3,8</t>
  </si>
  <si>
    <t>109*1,15 'Přepočtené koeficientem množství</t>
  </si>
  <si>
    <t>4*2</t>
  </si>
  <si>
    <t>91,1</t>
  </si>
  <si>
    <t>105,4*1,05 'Přepočtené koeficientem množství</t>
  </si>
  <si>
    <t>105,4*1,2 'Přepočtené koeficientem množství</t>
  </si>
  <si>
    <t>105,4</t>
  </si>
  <si>
    <t>pozice 10.1</t>
  </si>
  <si>
    <t>pozice 10.2</t>
  </si>
  <si>
    <t>pozice 10.3</t>
  </si>
  <si>
    <t>pozice 10.4</t>
  </si>
  <si>
    <t>pozice 10.5</t>
  </si>
  <si>
    <t>pozice 10.6</t>
  </si>
  <si>
    <t>pozice 10.7</t>
  </si>
  <si>
    <t>10.1 / MMK-UP0071HP-E</t>
  </si>
  <si>
    <t>10.2 / MMK-UP0051HP-E</t>
  </si>
  <si>
    <t>10.3 / MMK-AP0057HP-E</t>
  </si>
  <si>
    <t>10.4 / MMK-UP0071HP-E</t>
  </si>
  <si>
    <t>10.5 / MMK-UP0091HP-E</t>
  </si>
  <si>
    <t>10.6 / MMK-UP0091HP-E</t>
  </si>
  <si>
    <t>10.7 / MMK-UP0071HP-E</t>
  </si>
  <si>
    <t>pozice 10</t>
  </si>
  <si>
    <t>10 / MCY-MHP1006HS8-E</t>
  </si>
  <si>
    <t>25,17+11*1,5</t>
  </si>
  <si>
    <t>41,67*1,03 'Přepočtené koeficientem množství</t>
  </si>
  <si>
    <t>56,35+11*1,5+2</t>
  </si>
  <si>
    <t>74,85*1,03 'Přepočtené koeficientem množství</t>
  </si>
  <si>
    <t>1,49</t>
  </si>
  <si>
    <t>1,49*1,03 'Přepočtené koeficientem množství</t>
  </si>
  <si>
    <t>23,06</t>
  </si>
  <si>
    <t>23,06*1,03 'Přepočtené koeficientem množství</t>
  </si>
  <si>
    <t>6,8+2</t>
  </si>
  <si>
    <t>8,8*1,03 'Přepočtené koeficientem množství</t>
  </si>
  <si>
    <t>7*2+10</t>
  </si>
  <si>
    <t>7*2+12</t>
  </si>
  <si>
    <t>3,5+0,4+1,9+3+2,2+2,2+3,5+2,3+4,1+1,7+3</t>
  </si>
  <si>
    <t>44,3*1,05 'Přepočtené koeficientem množství</t>
  </si>
  <si>
    <t>32,6*0,6</t>
  </si>
  <si>
    <t>11,6*0,6</t>
  </si>
  <si>
    <t>3,1*0,6</t>
  </si>
  <si>
    <t>1,9*0,6</t>
  </si>
  <si>
    <t>12 - ETAPA 12 - OKRUH 4.NP S VENKOVNÍ JEDNOTKOU VJ11-4.NP</t>
  </si>
  <si>
    <t>79*0,1*2</t>
  </si>
  <si>
    <t>3*(0,15+0,15+0,15+0,15+0,15+0,15+0,15+0,15+0,15+0,15+0,15+0,15+0,15)+0,1*2</t>
  </si>
  <si>
    <t>0,1+0,15+0,3+0,1+0,1+0,1+0,1+0,1+0,1+0,1+0,15+0,1</t>
  </si>
  <si>
    <t>997013214</t>
  </si>
  <si>
    <t>Vnitrostaveništní doprava suti a vybouraných hmot vodorovně do 50 m s naložením ručně pro budovy a haly výšky přes 12 do 15 m</t>
  </si>
  <si>
    <t>-1165282790</t>
  </si>
  <si>
    <t>https://podminky.urs.cz/item/CS_URS_2024_02/997013214</t>
  </si>
  <si>
    <t>998721203</t>
  </si>
  <si>
    <t>Přesun hmot pro vnitřní kanalizaci stanovený procentní sazbou (%) z ceny vodorovná dopravní vzdálenost do 50 m základní v objektech výšky přes 12 do 24 m</t>
  </si>
  <si>
    <t>-336696765</t>
  </si>
  <si>
    <t>https://podminky.urs.cz/item/CS_URS_2024_02/998721203</t>
  </si>
  <si>
    <t>9,1+0,4+1,1+1,9+4,7+0,3+1,8+1+4,9+1+1+1+5,1+1+1+1+4,2+3,6+3,4+3,4+0,8+1,3</t>
  </si>
  <si>
    <t>100,3*1,15 'Přepočtené koeficientem množství</t>
  </si>
  <si>
    <t>8*3*2</t>
  </si>
  <si>
    <t>-1572759511</t>
  </si>
  <si>
    <t>80,7</t>
  </si>
  <si>
    <t>95*1,05 'Přepočtené koeficientem množství</t>
  </si>
  <si>
    <t>95*1,2 'Přepočtené koeficientem množství</t>
  </si>
  <si>
    <t>291047805</t>
  </si>
  <si>
    <t>pozice 11.1</t>
  </si>
  <si>
    <t>pozice 112</t>
  </si>
  <si>
    <t>pozice 11.3</t>
  </si>
  <si>
    <t>pozice 11.4</t>
  </si>
  <si>
    <t>pozice 11.5</t>
  </si>
  <si>
    <t>pozice 11.6</t>
  </si>
  <si>
    <t>pozice 11.8</t>
  </si>
  <si>
    <t>11.1 / MMK-UP0051HP-E</t>
  </si>
  <si>
    <t>11.2 / MMK-UP0051HP-E</t>
  </si>
  <si>
    <t>11.3 / MMK-UP0051HP-E</t>
  </si>
  <si>
    <t>11.4 / MMK-UP0071HP-E</t>
  </si>
  <si>
    <t>11.5 / MMK-UP0071HP-E</t>
  </si>
  <si>
    <t>11.6 / MMK-UP0071HP-E</t>
  </si>
  <si>
    <t>11.8 / MMK-UP0071HP-E</t>
  </si>
  <si>
    <t>241626804</t>
  </si>
  <si>
    <t>pozice 11.7</t>
  </si>
  <si>
    <t>815236761</t>
  </si>
  <si>
    <t>11.7 / MMK-UP0121HP-E</t>
  </si>
  <si>
    <t>pozice 11</t>
  </si>
  <si>
    <t>11 / MCY-MHP1006HS8-E</t>
  </si>
  <si>
    <t>16,01+11*1,5</t>
  </si>
  <si>
    <t>32,51*1,03 'Přepočtené koeficientem množství</t>
  </si>
  <si>
    <t>47,29+11*1,5+2</t>
  </si>
  <si>
    <t>65,79*1,03 'Přepočtené koeficientem množství</t>
  </si>
  <si>
    <t>7,04</t>
  </si>
  <si>
    <t>7,04*1,03 'Přepočtené koeficientem množství</t>
  </si>
  <si>
    <t>17,51</t>
  </si>
  <si>
    <t>17,51*1,03 'Přepočtené koeficientem množství</t>
  </si>
  <si>
    <t>9,09+2</t>
  </si>
  <si>
    <t>11,09*1,03 'Přepočtené koeficientem množství</t>
  </si>
  <si>
    <t>8*2+9</t>
  </si>
  <si>
    <t>8*2+13</t>
  </si>
  <si>
    <t>751791165RMONT003</t>
  </si>
  <si>
    <t>1,2*8</t>
  </si>
  <si>
    <t>8+8+24</t>
  </si>
  <si>
    <t>1,7+3,1+2,6+4,4+3+2,7+2,2+2,2+2,7+4,3+2,7</t>
  </si>
  <si>
    <t>48,1*1,05 'Přepočtené koeficientem množství</t>
  </si>
  <si>
    <t>-1442038621</t>
  </si>
  <si>
    <t>0,8*0,6</t>
  </si>
  <si>
    <t>6,8*0,6</t>
  </si>
  <si>
    <t>18,5*0,6</t>
  </si>
  <si>
    <t>8,1*0,6</t>
  </si>
  <si>
    <t>-1108734353</t>
  </si>
  <si>
    <t>13 - ETAPA 13 - OKRUH 5.NP S VENKOVNÍ JEDNOTKOU VJ12-5.NP</t>
  </si>
  <si>
    <t>(0,15+0,15+0,15+0,15+0,15+0,15+0,15+0,15+0,15+0,15+0,15+0,15+0,15+0,15)*2</t>
  </si>
  <si>
    <t>4*3*0,15+6*2*0,15+0,1*2*2</t>
  </si>
  <si>
    <t>0,1+0,1+0,1+0,1+0,1+0,1+0,1+0,1+0,1+0,15+0,1</t>
  </si>
  <si>
    <t>8,2+1,15</t>
  </si>
  <si>
    <t>997013216</t>
  </si>
  <si>
    <t>Vnitrostaveništní doprava suti a vybouraných hmot vodorovně do 50 m s naložením ručně pro budovy a haly výšky přes 18 do 21 m</t>
  </si>
  <si>
    <t>-1846957221</t>
  </si>
  <si>
    <t>https://podminky.urs.cz/item/CS_URS_2024_02/997013216</t>
  </si>
  <si>
    <t>1,9+1,2+0,4+8,8+4,8+5,2+1,6+1,3+3,1+1,6+0,9+0,9+5+1,7+0,8+0,8+2,8+5+3,1+3,1+0,9+0,7+2,1+2,9</t>
  </si>
  <si>
    <t>112,2*1,15 'Přepočtené koeficientem množství</t>
  </si>
  <si>
    <t>90,9</t>
  </si>
  <si>
    <t>106,5*1,05 'Přepočtené koeficientem množství</t>
  </si>
  <si>
    <t>106,5*1,2 'Přepočtené koeficientem množství</t>
  </si>
  <si>
    <t>106,5</t>
  </si>
  <si>
    <t>pozice 12.1</t>
  </si>
  <si>
    <t>pozice 12.2</t>
  </si>
  <si>
    <t>pozice 12.3</t>
  </si>
  <si>
    <t>pozice 12.4</t>
  </si>
  <si>
    <t>pozice 12.5</t>
  </si>
  <si>
    <t>pozice 12.6</t>
  </si>
  <si>
    <t>pozice 12.7</t>
  </si>
  <si>
    <t>12.1 / MMK-UP0051HP-E</t>
  </si>
  <si>
    <t>12.2 / MMK-UP0051HP-E</t>
  </si>
  <si>
    <t>12.3 / MMK-UP0051HP-E</t>
  </si>
  <si>
    <t>12.4 / MMK-UP0051HP-E</t>
  </si>
  <si>
    <t>12.5 / MMK-UP0051HP-E</t>
  </si>
  <si>
    <t>12.6 / MMK-UP0051HP-E</t>
  </si>
  <si>
    <t>12.7 / MMK-UP0051HP-E</t>
  </si>
  <si>
    <t>pozice 12</t>
  </si>
  <si>
    <t>12 / MCY-MHP1006HS8-E</t>
  </si>
  <si>
    <t>20,96+12*1,5</t>
  </si>
  <si>
    <t>38,96*1,03 'Přepočtené koeficientem množství</t>
  </si>
  <si>
    <t>51,94+12*1,5+2</t>
  </si>
  <si>
    <t>71,94*1,03 'Přepočtené koeficientem množství</t>
  </si>
  <si>
    <t>6,41</t>
  </si>
  <si>
    <t>6,41*1,03 'Přepočtené koeficientem množství</t>
  </si>
  <si>
    <t>22,74</t>
  </si>
  <si>
    <t>22,74*1,03 'Přepočtené koeficientem množství</t>
  </si>
  <si>
    <t>1,67+2</t>
  </si>
  <si>
    <t>3,67*1,03 'Přepočtené koeficientem množství</t>
  </si>
  <si>
    <t>7*2+7</t>
  </si>
  <si>
    <t>-953520470</t>
  </si>
  <si>
    <t>787925476</t>
  </si>
  <si>
    <t>1,6+2,9+1,6+2,9+2,7+2,6+,23+2,3+2,5+4,3+3,5+0,7</t>
  </si>
  <si>
    <t>18*1,05 'Přepočtené koeficientem množství</t>
  </si>
  <si>
    <t>6,1*0,6</t>
  </si>
  <si>
    <t>19,6*0,6</t>
  </si>
  <si>
    <t>9,1*0,6</t>
  </si>
  <si>
    <t>3,7*0,6</t>
  </si>
  <si>
    <t>14 - ETAPA 14 - OKRUH 6.NP S VENKOVNÍ JEDNOTKOU VJ13-6.NP</t>
  </si>
  <si>
    <t>41*0,1*2</t>
  </si>
  <si>
    <t>(0,15+0,15+0,15+0,15+0,15+0,1+0,15+0,15+0,15+0,15+0,15)*2</t>
  </si>
  <si>
    <t>3*3*0,15+2*8*0,15</t>
  </si>
  <si>
    <t>0,1+0,1+0,1+0,1+0,1+0,1+0,1+0,1</t>
  </si>
  <si>
    <t>6,95+0,8</t>
  </si>
  <si>
    <t>-1886527745</t>
  </si>
  <si>
    <t>11,1+3,8+2,4+1,7+1,4+3,8+1,7+2,5+6,8+1,1+3,7+1,1+3,7+3,3+4,8+3,2</t>
  </si>
  <si>
    <t>1,3*8</t>
  </si>
  <si>
    <t>90,5*1,15 'Přepočtené koeficientem množství</t>
  </si>
  <si>
    <t>8*12</t>
  </si>
  <si>
    <t>5*3*2</t>
  </si>
  <si>
    <t>5*3</t>
  </si>
  <si>
    <t>79,8</t>
  </si>
  <si>
    <t>8*1,3</t>
  </si>
  <si>
    <t>90,2*1,05 'Přepočtené koeficientem množství</t>
  </si>
  <si>
    <t>90,2*1,2 'Přepočtené koeficientem množství</t>
  </si>
  <si>
    <t>90,2</t>
  </si>
  <si>
    <t>pozice 13.1</t>
  </si>
  <si>
    <t>pozice 13.3</t>
  </si>
  <si>
    <t>pozice 13.4</t>
  </si>
  <si>
    <t>pozice 13.5</t>
  </si>
  <si>
    <t>13.1 / MMK-UP0051HP-E</t>
  </si>
  <si>
    <t>13.3 / MMK-UP0091HP-E</t>
  </si>
  <si>
    <t>13.4 / MMK-UP0051HP-E</t>
  </si>
  <si>
    <t>13.5 / MMK-UP0051HP-E</t>
  </si>
  <si>
    <t>-685126031</t>
  </si>
  <si>
    <t>pozice 13.2</t>
  </si>
  <si>
    <t>1627085197</t>
  </si>
  <si>
    <t>13.2 / MMK-UP0121HP-E</t>
  </si>
  <si>
    <t>pozice 13</t>
  </si>
  <si>
    <t>13 / MCY-MHP0806HS8-E</t>
  </si>
  <si>
    <t>25,37+8*1,5</t>
  </si>
  <si>
    <t>37,37*1,03 'Přepočtené koeficientem množství</t>
  </si>
  <si>
    <t>53,06+8*1,5+2</t>
  </si>
  <si>
    <t>67,06*1,03 'Přepočtené koeficientem množství</t>
  </si>
  <si>
    <t>3,14</t>
  </si>
  <si>
    <t>3,14*1,03 'Přepočtené koeficientem množství</t>
  </si>
  <si>
    <t>14,87</t>
  </si>
  <si>
    <t>14,87*1,03 'Přepočtené koeficientem množství</t>
  </si>
  <si>
    <t>-88456994</t>
  </si>
  <si>
    <t>10,6+2</t>
  </si>
  <si>
    <t>-1422319371</t>
  </si>
  <si>
    <t>12,6*1,03 'Přepočtené koeficientem množství</t>
  </si>
  <si>
    <t>5*2+9</t>
  </si>
  <si>
    <t>5*2+13</t>
  </si>
  <si>
    <t>-340764557</t>
  </si>
  <si>
    <t>1,2*5</t>
  </si>
  <si>
    <t>5+5+15</t>
  </si>
  <si>
    <t>1,7+1,5+1,4+3,5+2+2,4+2,1+4,3</t>
  </si>
  <si>
    <t>8*1,5</t>
  </si>
  <si>
    <t>30,9*1,05 'Přepočtené koeficientem množství</t>
  </si>
  <si>
    <t>19,3*0,6</t>
  </si>
  <si>
    <t>11,5*0,6</t>
  </si>
  <si>
    <t>7,8*0,6</t>
  </si>
  <si>
    <t>15 -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</si>
  <si>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</si>
  <si>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</si>
  <si>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</si>
  <si>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</si>
  <si>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</si>
  <si>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</si>
  <si>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</si>
  <si>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</si>
  <si>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</si>
  <si>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</si>
  <si>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</si>
  <si>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</si>
  <si>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</si>
  <si>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</si>
  <si>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-197386739</t>
  </si>
  <si>
    <t>https://podminky.urs.cz/item/CS_URS_2024_02/013254000</t>
  </si>
  <si>
    <t>VRN2</t>
  </si>
  <si>
    <t>Příprava staveniště</t>
  </si>
  <si>
    <t>023002000</t>
  </si>
  <si>
    <t>Odstranění materiálů a konstrukcí - kolize dispozic nábytku a zařízení</t>
  </si>
  <si>
    <t>1404725974</t>
  </si>
  <si>
    <t>https://podminky.urs.cz/item/CS_URS_2024_02/023002000</t>
  </si>
  <si>
    <t>VRN3</t>
  </si>
  <si>
    <t>Zařízení staveniště</t>
  </si>
  <si>
    <t>031303000</t>
  </si>
  <si>
    <t>Náklady na zábor - jeřábnické práce</t>
  </si>
  <si>
    <t>m2/den</t>
  </si>
  <si>
    <t>2111046780</t>
  </si>
  <si>
    <t>https://podminky.urs.cz/item/CS_URS_2024_02/031303000</t>
  </si>
  <si>
    <t>033203000</t>
  </si>
  <si>
    <t>Spotřeba energií pro zařízení staveniště</t>
  </si>
  <si>
    <t>409996044</t>
  </si>
  <si>
    <t>https://podminky.urs.cz/item/CS_URS_2024_02/033203000</t>
  </si>
  <si>
    <t>VRN4</t>
  </si>
  <si>
    <t>Inženýrská činnost</t>
  </si>
  <si>
    <t>049103000</t>
  </si>
  <si>
    <t>Náklady vzniklé v souvislosti s realizací stavby. Neočekávané náklady s instalacemi rozvodů, změny v PD vzniklé výstavbou apod.</t>
  </si>
  <si>
    <t>1596164404</t>
  </si>
  <si>
    <t>https://podminky.urs.cz/item/CS_URS_2024_02/049103000</t>
  </si>
  <si>
    <t>VRN6</t>
  </si>
  <si>
    <t>Územní vlivy</t>
  </si>
  <si>
    <t>062303000</t>
  </si>
  <si>
    <t>Použití nezvyklých dopravních prostředků</t>
  </si>
  <si>
    <t>…</t>
  </si>
  <si>
    <t>-1285247545</t>
  </si>
  <si>
    <t>https://podminky.urs.cz/item/CS_URS_2024_02/062303000</t>
  </si>
  <si>
    <t>Jeřábnické práce, min 30m</t>
  </si>
  <si>
    <t>ETAPA 1</t>
  </si>
  <si>
    <t>ETAPA 10</t>
  </si>
  <si>
    <t>ETAPA 11</t>
  </si>
  <si>
    <t>ETAPA 12</t>
  </si>
  <si>
    <t>ETAPA 13</t>
  </si>
  <si>
    <t>ETAPA 14</t>
  </si>
  <si>
    <t>062503000</t>
  </si>
  <si>
    <t>Složitý terén staveniště - řešení možných kolizí vnitřních rozvodů v podhledech</t>
  </si>
  <si>
    <t>-977282153</t>
  </si>
  <si>
    <t>https://podminky.urs.cz/item/CS_URS_2024_02/062503000</t>
  </si>
  <si>
    <t>063603000</t>
  </si>
  <si>
    <t>Omezený přístup těžké techniky</t>
  </si>
  <si>
    <t>1076103709</t>
  </si>
  <si>
    <t>https://podminky.urs.cz/item/CS_URS_2024_02/063603000</t>
  </si>
  <si>
    <t>065203000</t>
  </si>
  <si>
    <t>Mimostaveništní doprava strojů - kolový jeřáb</t>
  </si>
  <si>
    <t>km</t>
  </si>
  <si>
    <t>1511126286</t>
  </si>
  <si>
    <t>https://podminky.urs.cz/item/CS_URS_2024_02/065203000</t>
  </si>
  <si>
    <t>23*2</t>
  </si>
  <si>
    <t>VRN7</t>
  </si>
  <si>
    <t>Provozní vlivy</t>
  </si>
  <si>
    <t>076203000</t>
  </si>
  <si>
    <t>Křížení elektrického vedení se stávajícím vedením - vypnutí vedení - při přepojení a úpravám rozvaděče RH</t>
  </si>
  <si>
    <t>1260956155</t>
  </si>
  <si>
    <t>https://podminky.urs.cz/item/CS_URS_2024_02/076203000</t>
  </si>
  <si>
    <t>VRN9</t>
  </si>
  <si>
    <t>Ostatní náklady</t>
  </si>
  <si>
    <t>092103000</t>
  </si>
  <si>
    <t>Náklady na zkušební provoz</t>
  </si>
  <si>
    <t>-1551612426</t>
  </si>
  <si>
    <t>https://podminky.urs.cz/item/CS_URS_2024_02/092103000</t>
  </si>
  <si>
    <t>092203000</t>
  </si>
  <si>
    <t>Náklady na zaškolení</t>
  </si>
  <si>
    <t>1012310144</t>
  </si>
  <si>
    <t>https://podminky.urs.cz/item/CS_URS_2024_02/092203000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</si>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</sst>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1" TargetMode="External" /><Relationship Id="rId2" Type="http://schemas.openxmlformats.org/officeDocument/2006/relationships/hyperlink" Target="https://podminky.urs.cz/item/CS_URS_2024_02/953945141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1" TargetMode="External" /><Relationship Id="rId5" Type="http://schemas.openxmlformats.org/officeDocument/2006/relationships/hyperlink" Target="https://podminky.urs.cz/item/CS_URS_2024_02/977151113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77171234" TargetMode="External" /><Relationship Id="rId8" Type="http://schemas.openxmlformats.org/officeDocument/2006/relationships/hyperlink" Target="https://podminky.urs.cz/item/CS_URS_2024_02/997013217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2038" TargetMode="External" /><Relationship Id="rId13" Type="http://schemas.openxmlformats.org/officeDocument/2006/relationships/hyperlink" Target="https://podminky.urs.cz/item/CS_URS_2024_02/998012043" TargetMode="External" /><Relationship Id="rId14" Type="http://schemas.openxmlformats.org/officeDocument/2006/relationships/hyperlink" Target="https://podminky.urs.cz/item/CS_URS_2024_02/763101856" TargetMode="External" /><Relationship Id="rId15" Type="http://schemas.openxmlformats.org/officeDocument/2006/relationships/hyperlink" Target="https://podminky.urs.cz/item/CS_URS_2024_02/763101866" TargetMode="External" /><Relationship Id="rId16" Type="http://schemas.openxmlformats.org/officeDocument/2006/relationships/hyperlink" Target="https://podminky.urs.cz/item/CS_URS_2024_02/763111771" TargetMode="External" /><Relationship Id="rId17" Type="http://schemas.openxmlformats.org/officeDocument/2006/relationships/hyperlink" Target="https://podminky.urs.cz/item/CS_URS_2024_02/763122404" TargetMode="External" /><Relationship Id="rId18" Type="http://schemas.openxmlformats.org/officeDocument/2006/relationships/hyperlink" Target="https://podminky.urs.cz/item/CS_URS_2024_02/763131431" TargetMode="External" /><Relationship Id="rId19" Type="http://schemas.openxmlformats.org/officeDocument/2006/relationships/hyperlink" Target="https://podminky.urs.cz/item/CS_URS_2024_02/763131451" TargetMode="External" /><Relationship Id="rId20" Type="http://schemas.openxmlformats.org/officeDocument/2006/relationships/hyperlink" Target="https://podminky.urs.cz/item/CS_URS_2024_02/763131772" TargetMode="External" /><Relationship Id="rId21" Type="http://schemas.openxmlformats.org/officeDocument/2006/relationships/hyperlink" Target="https://podminky.urs.cz/item/CS_URS_2024_02/763135102" TargetMode="External" /><Relationship Id="rId22" Type="http://schemas.openxmlformats.org/officeDocument/2006/relationships/hyperlink" Target="https://podminky.urs.cz/item/CS_URS_2024_02/763431871" TargetMode="External" /><Relationship Id="rId23" Type="http://schemas.openxmlformats.org/officeDocument/2006/relationships/hyperlink" Target="https://podminky.urs.cz/item/CS_URS_2024_02/998763333" TargetMode="External" /><Relationship Id="rId24" Type="http://schemas.openxmlformats.org/officeDocument/2006/relationships/hyperlink" Target="https://podminky.urs.cz/item/CS_URS_2024_02/998763339" TargetMode="External" /><Relationship Id="rId25" Type="http://schemas.openxmlformats.org/officeDocument/2006/relationships/hyperlink" Target="https://podminky.urs.cz/item/CS_URS_2024_02/998763393" TargetMode="External" /><Relationship Id="rId26" Type="http://schemas.openxmlformats.org/officeDocument/2006/relationships/hyperlink" Target="https://podminky.urs.cz/item/CS_URS_2024_02/998763399" TargetMode="External" /><Relationship Id="rId27" Type="http://schemas.openxmlformats.org/officeDocument/2006/relationships/hyperlink" Target="https://podminky.urs.cz/item/CS_URS_2024_02/767210114" TargetMode="External" /><Relationship Id="rId28" Type="http://schemas.openxmlformats.org/officeDocument/2006/relationships/hyperlink" Target="https://podminky.urs.cz/item/CS_URS_2024_02/767591002" TargetMode="External" /><Relationship Id="rId29" Type="http://schemas.openxmlformats.org/officeDocument/2006/relationships/hyperlink" Target="https://podminky.urs.cz/item/CS_URS_2024_02/767591021" TargetMode="External" /><Relationship Id="rId30" Type="http://schemas.openxmlformats.org/officeDocument/2006/relationships/hyperlink" Target="https://podminky.urs.cz/item/CS_URS_2024_02/767995101" TargetMode="External" /><Relationship Id="rId31" Type="http://schemas.openxmlformats.org/officeDocument/2006/relationships/hyperlink" Target="https://podminky.urs.cz/item/CS_URS_2024_02/767995116" TargetMode="External" /><Relationship Id="rId32" Type="http://schemas.openxmlformats.org/officeDocument/2006/relationships/hyperlink" Target="https://podminky.urs.cz/item/CS_URS_2024_02/998767113" TargetMode="External" /><Relationship Id="rId33" Type="http://schemas.openxmlformats.org/officeDocument/2006/relationships/hyperlink" Target="https://podminky.urs.cz/item/CS_URS_2024_02/998767129" TargetMode="External" /><Relationship Id="rId34" Type="http://schemas.openxmlformats.org/officeDocument/2006/relationships/hyperlink" Target="https://podminky.urs.cz/item/CS_URS_2024_02/998767194" TargetMode="External" /><Relationship Id="rId35" Type="http://schemas.openxmlformats.org/officeDocument/2006/relationships/hyperlink" Target="https://podminky.urs.cz/item/CS_URS_2024_02/998767199" TargetMode="External" /><Relationship Id="rId36" Type="http://schemas.openxmlformats.org/officeDocument/2006/relationships/hyperlink" Target="https://podminky.urs.cz/item/CS_URS_2024_02/781121011" TargetMode="External" /><Relationship Id="rId37" Type="http://schemas.openxmlformats.org/officeDocument/2006/relationships/hyperlink" Target="https://podminky.urs.cz/item/CS_URS_2024_02/998781123" TargetMode="External" /><Relationship Id="rId38" Type="http://schemas.openxmlformats.org/officeDocument/2006/relationships/hyperlink" Target="https://podminky.urs.cz/item/CS_URS_2024_02/998781129" TargetMode="External" /><Relationship Id="rId39" Type="http://schemas.openxmlformats.org/officeDocument/2006/relationships/hyperlink" Target="https://podminky.urs.cz/item/CS_URS_2024_02/998781194" TargetMode="External" /><Relationship Id="rId40" Type="http://schemas.openxmlformats.org/officeDocument/2006/relationships/hyperlink" Target="https://podminky.urs.cz/item/CS_URS_2024_02/998781199" TargetMode="External" /><Relationship Id="rId41" Type="http://schemas.openxmlformats.org/officeDocument/2006/relationships/hyperlink" Target="https://podminky.urs.cz/item/CS_URS_2024_02/784111021" TargetMode="External" /><Relationship Id="rId42" Type="http://schemas.openxmlformats.org/officeDocument/2006/relationships/hyperlink" Target="https://podminky.urs.cz/item/CS_URS_2024_02/784161001" TargetMode="External" /><Relationship Id="rId43" Type="http://schemas.openxmlformats.org/officeDocument/2006/relationships/hyperlink" Target="https://podminky.urs.cz/item/CS_URS_2024_02/784161111" TargetMode="External" /><Relationship Id="rId44" Type="http://schemas.openxmlformats.org/officeDocument/2006/relationships/hyperlink" Target="https://podminky.urs.cz/item/CS_URS_2024_02/784171101" TargetMode="External" /><Relationship Id="rId45" Type="http://schemas.openxmlformats.org/officeDocument/2006/relationships/hyperlink" Target="https://podminky.urs.cz/item/CS_URS_2024_02/784181101" TargetMode="External" /><Relationship Id="rId46" Type="http://schemas.openxmlformats.org/officeDocument/2006/relationships/hyperlink" Target="https://podminky.urs.cz/item/CS_URS_2024_02/784211101" TargetMode="External" /><Relationship Id="rId47" Type="http://schemas.openxmlformats.org/officeDocument/2006/relationships/hyperlink" Target="https://podminky.urs.cz/item/CS_URS_2024_02/789421231" TargetMode="External" /><Relationship Id="rId4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10511" TargetMode="External" /><Relationship Id="rId2" Type="http://schemas.openxmlformats.org/officeDocument/2006/relationships/hyperlink" Target="https://podminky.urs.cz/item/CS_URS_2024_02/741120403" TargetMode="External" /><Relationship Id="rId3" Type="http://schemas.openxmlformats.org/officeDocument/2006/relationships/hyperlink" Target="https://podminky.urs.cz/item/CS_URS_2024_02/741120405" TargetMode="External" /><Relationship Id="rId4" Type="http://schemas.openxmlformats.org/officeDocument/2006/relationships/hyperlink" Target="https://podminky.urs.cz/item/CS_URS_2024_02/741122611" TargetMode="External" /><Relationship Id="rId5" Type="http://schemas.openxmlformats.org/officeDocument/2006/relationships/hyperlink" Target="https://podminky.urs.cz/item/CS_URS_2024_02/741122641" TargetMode="External" /><Relationship Id="rId6" Type="http://schemas.openxmlformats.org/officeDocument/2006/relationships/hyperlink" Target="https://podminky.urs.cz/item/CS_URS_2024_02/741122644" TargetMode="External" /><Relationship Id="rId7" Type="http://schemas.openxmlformats.org/officeDocument/2006/relationships/hyperlink" Target="https://podminky.urs.cz/item/CS_URS_2024_02/741130007" TargetMode="External" /><Relationship Id="rId8" Type="http://schemas.openxmlformats.org/officeDocument/2006/relationships/hyperlink" Target="https://podminky.urs.cz/item/CS_URS_2024_02/741130012" TargetMode="External" /><Relationship Id="rId9" Type="http://schemas.openxmlformats.org/officeDocument/2006/relationships/hyperlink" Target="https://podminky.urs.cz/item/CS_URS_2024_02/741132331" TargetMode="External" /><Relationship Id="rId10" Type="http://schemas.openxmlformats.org/officeDocument/2006/relationships/hyperlink" Target="https://podminky.urs.cz/item/CS_URS_2024_02/741210001" TargetMode="External" /><Relationship Id="rId11" Type="http://schemas.openxmlformats.org/officeDocument/2006/relationships/hyperlink" Target="https://podminky.urs.cz/item/CS_URS_2024_02/741210002" TargetMode="External" /><Relationship Id="rId12" Type="http://schemas.openxmlformats.org/officeDocument/2006/relationships/hyperlink" Target="https://podminky.urs.cz/item/CS_URS_2024_02/741310502" TargetMode="External" /><Relationship Id="rId13" Type="http://schemas.openxmlformats.org/officeDocument/2006/relationships/hyperlink" Target="https://podminky.urs.cz/item/CS_URS_2024_02/741312501" TargetMode="External" /><Relationship Id="rId14" Type="http://schemas.openxmlformats.org/officeDocument/2006/relationships/hyperlink" Target="https://podminky.urs.cz/item/CS_URS_2024_02/741312532" TargetMode="External" /><Relationship Id="rId15" Type="http://schemas.openxmlformats.org/officeDocument/2006/relationships/hyperlink" Target="https://podminky.urs.cz/item/CS_URS_2024_02/741320042" TargetMode="External" /><Relationship Id="rId16" Type="http://schemas.openxmlformats.org/officeDocument/2006/relationships/hyperlink" Target="https://podminky.urs.cz/item/CS_URS_2024_02/741320105" TargetMode="External" /><Relationship Id="rId17" Type="http://schemas.openxmlformats.org/officeDocument/2006/relationships/hyperlink" Target="https://podminky.urs.cz/item/CS_URS_2024_02/741320165" TargetMode="External" /><Relationship Id="rId18" Type="http://schemas.openxmlformats.org/officeDocument/2006/relationships/hyperlink" Target="https://podminky.urs.cz/item/CS_URS_2024_02/741320175" TargetMode="External" /><Relationship Id="rId19" Type="http://schemas.openxmlformats.org/officeDocument/2006/relationships/hyperlink" Target="https://podminky.urs.cz/item/CS_URS_2024_02/741321033" TargetMode="External" /><Relationship Id="rId20" Type="http://schemas.openxmlformats.org/officeDocument/2006/relationships/hyperlink" Target="https://podminky.urs.cz/item/CS_URS_2024_02/741322111" TargetMode="External" /><Relationship Id="rId21" Type="http://schemas.openxmlformats.org/officeDocument/2006/relationships/hyperlink" Target="https://podminky.urs.cz/item/CS_URS_2024_02/741323843" TargetMode="External" /><Relationship Id="rId22" Type="http://schemas.openxmlformats.org/officeDocument/2006/relationships/hyperlink" Target="https://podminky.urs.cz/item/CS_URS_2024_02/741420001" TargetMode="External" /><Relationship Id="rId23" Type="http://schemas.openxmlformats.org/officeDocument/2006/relationships/hyperlink" Target="https://podminky.urs.cz/item/CS_URS_2024_02/741420021" TargetMode="External" /><Relationship Id="rId24" Type="http://schemas.openxmlformats.org/officeDocument/2006/relationships/hyperlink" Target="https://podminky.urs.cz/item/CS_URS_2024_02/741420024" TargetMode="External" /><Relationship Id="rId25" Type="http://schemas.openxmlformats.org/officeDocument/2006/relationships/hyperlink" Target="https://podminky.urs.cz/item/CS_URS_2024_02/741420042" TargetMode="External" /><Relationship Id="rId26" Type="http://schemas.openxmlformats.org/officeDocument/2006/relationships/hyperlink" Target="https://podminky.urs.cz/item/CS_URS_2024_02/741810002" TargetMode="External" /><Relationship Id="rId27" Type="http://schemas.openxmlformats.org/officeDocument/2006/relationships/hyperlink" Target="https://podminky.urs.cz/item/CS_URS_2024_02/741910301" TargetMode="External" /><Relationship Id="rId28" Type="http://schemas.openxmlformats.org/officeDocument/2006/relationships/hyperlink" Target="https://podminky.urs.cz/item/CS_URS_2024_02/741920303" TargetMode="External" /><Relationship Id="rId29" Type="http://schemas.openxmlformats.org/officeDocument/2006/relationships/hyperlink" Target="https://podminky.urs.cz/item/CS_URS_2024_02/741920371" TargetMode="External" /><Relationship Id="rId30" Type="http://schemas.openxmlformats.org/officeDocument/2006/relationships/hyperlink" Target="https://podminky.urs.cz/item/CS_URS_2024_02/741920382" TargetMode="External" /><Relationship Id="rId31" Type="http://schemas.openxmlformats.org/officeDocument/2006/relationships/hyperlink" Target="https://podminky.urs.cz/item/CS_URS_2024_02/741920395" TargetMode="External" /><Relationship Id="rId32" Type="http://schemas.openxmlformats.org/officeDocument/2006/relationships/hyperlink" Target="https://podminky.urs.cz/item/CS_URS_2024_02/741920486" TargetMode="External" /><Relationship Id="rId33" Type="http://schemas.openxmlformats.org/officeDocument/2006/relationships/hyperlink" Target="https://podminky.urs.cz/item/CS_URS_2024_02/741990041" TargetMode="External" /><Relationship Id="rId34" Type="http://schemas.openxmlformats.org/officeDocument/2006/relationships/hyperlink" Target="https://podminky.urs.cz/item/CS_URS_2024_02/998741123" TargetMode="External" /><Relationship Id="rId35" Type="http://schemas.openxmlformats.org/officeDocument/2006/relationships/hyperlink" Target="https://podminky.urs.cz/item/CS_URS_2024_02/998741129" TargetMode="External" /><Relationship Id="rId36" Type="http://schemas.openxmlformats.org/officeDocument/2006/relationships/hyperlink" Target="https://podminky.urs.cz/item/CS_URS_2024_02/998741194" TargetMode="External" /><Relationship Id="rId37" Type="http://schemas.openxmlformats.org/officeDocument/2006/relationships/hyperlink" Target="https://podminky.urs.cz/item/CS_URS_2024_02/998741199" TargetMode="External" /><Relationship Id="rId38" Type="http://schemas.openxmlformats.org/officeDocument/2006/relationships/hyperlink" Target="https://podminky.urs.cz/item/CS_URS_2024_02/742110003" TargetMode="External" /><Relationship Id="rId39" Type="http://schemas.openxmlformats.org/officeDocument/2006/relationships/hyperlink" Target="https://podminky.urs.cz/item/CS_URS_2024_02/742121001" TargetMode="External" /><Relationship Id="rId40" Type="http://schemas.openxmlformats.org/officeDocument/2006/relationships/hyperlink" Target="https://podminky.urs.cz/item/CS_URS_2024_02/742190002" TargetMode="External" /><Relationship Id="rId41" Type="http://schemas.openxmlformats.org/officeDocument/2006/relationships/hyperlink" Target="https://podminky.urs.cz/item/CS_URS_2024_02/998742123" TargetMode="External" /><Relationship Id="rId42" Type="http://schemas.openxmlformats.org/officeDocument/2006/relationships/hyperlink" Target="https://podminky.urs.cz/item/CS_URS_2024_02/998742129" TargetMode="External" /><Relationship Id="rId43" Type="http://schemas.openxmlformats.org/officeDocument/2006/relationships/hyperlink" Target="https://podminky.urs.cz/item/CS_URS_2024_02/998742194" TargetMode="External" /><Relationship Id="rId44" Type="http://schemas.openxmlformats.org/officeDocument/2006/relationships/hyperlink" Target="https://podminky.urs.cz/item/CS_URS_2024_02/998742199" TargetMode="External" /><Relationship Id="rId4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791112" TargetMode="External" /><Relationship Id="rId2" Type="http://schemas.openxmlformats.org/officeDocument/2006/relationships/hyperlink" Target="https://podminky.urs.cz/item/CS_URS_2024_02/751791115" TargetMode="External" /><Relationship Id="rId3" Type="http://schemas.openxmlformats.org/officeDocument/2006/relationships/hyperlink" Target="https://podminky.urs.cz/item/CS_URS_2024_02/751791116" TargetMode="External" /><Relationship Id="rId4" Type="http://schemas.openxmlformats.org/officeDocument/2006/relationships/hyperlink" Target="https://podminky.urs.cz/item/CS_URS_2024_02/751791153" TargetMode="External" /><Relationship Id="rId5" Type="http://schemas.openxmlformats.org/officeDocument/2006/relationships/hyperlink" Target="https://podminky.urs.cz/item/CS_URS_2024_02/751791182" TargetMode="External" /><Relationship Id="rId6" Type="http://schemas.openxmlformats.org/officeDocument/2006/relationships/hyperlink" Target="https://podminky.urs.cz/item/CS_URS_2024_02/751791184" TargetMode="External" /><Relationship Id="rId7" Type="http://schemas.openxmlformats.org/officeDocument/2006/relationships/hyperlink" Target="https://podminky.urs.cz/item/CS_URS_2024_02/751791184" TargetMode="External" /><Relationship Id="rId8" Type="http://schemas.openxmlformats.org/officeDocument/2006/relationships/hyperlink" Target="https://podminky.urs.cz/item/CS_URS_2024_02/751791301" TargetMode="External" /><Relationship Id="rId9" Type="http://schemas.openxmlformats.org/officeDocument/2006/relationships/hyperlink" Target="https://podminky.urs.cz/item/CS_URS_2024_02/751791401" TargetMode="External" /><Relationship Id="rId10" Type="http://schemas.openxmlformats.org/officeDocument/2006/relationships/hyperlink" Target="https://podminky.urs.cz/item/CS_URS_2024_02/998751122" TargetMode="External" /><Relationship Id="rId11" Type="http://schemas.openxmlformats.org/officeDocument/2006/relationships/hyperlink" Target="https://podminky.urs.cz/item/CS_URS_2024_02/998751129" TargetMode="External" /><Relationship Id="rId12" Type="http://schemas.openxmlformats.org/officeDocument/2006/relationships/hyperlink" Target="https://podminky.urs.cz/item/CS_URS_2024_02/998751192" TargetMode="External" /><Relationship Id="rId13" Type="http://schemas.openxmlformats.org/officeDocument/2006/relationships/hyperlink" Target="https://podminky.urs.cz/item/CS_URS_2024_02/998751199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3" TargetMode="External" /><Relationship Id="rId4" Type="http://schemas.openxmlformats.org/officeDocument/2006/relationships/hyperlink" Target="https://podminky.urs.cz/item/CS_URS_2024_02/977151115" TargetMode="External" /><Relationship Id="rId5" Type="http://schemas.openxmlformats.org/officeDocument/2006/relationships/hyperlink" Target="https://podminky.urs.cz/item/CS_URS_2024_02/97715191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9" TargetMode="External" /><Relationship Id="rId11" Type="http://schemas.openxmlformats.org/officeDocument/2006/relationships/hyperlink" Target="https://podminky.urs.cz/item/CS_URS_2024_02/998011018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4RMONT004" TargetMode="External" /><Relationship Id="rId15" Type="http://schemas.openxmlformats.org/officeDocument/2006/relationships/hyperlink" Target="https://podminky.urs.cz/item/CS_URS_2024_02/998721201" TargetMode="External" /><Relationship Id="rId16" Type="http://schemas.openxmlformats.org/officeDocument/2006/relationships/hyperlink" Target="https://podminky.urs.cz/item/CS_URS_2024_02/998721294" TargetMode="External" /><Relationship Id="rId17" Type="http://schemas.openxmlformats.org/officeDocument/2006/relationships/hyperlink" Target="https://podminky.urs.cz/item/CS_URS_2024_02/998721299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741920301" TargetMode="External" /><Relationship Id="rId26" Type="http://schemas.openxmlformats.org/officeDocument/2006/relationships/hyperlink" Target="https://podminky.urs.cz/item/CS_URS_2024_02/998741121" TargetMode="External" /><Relationship Id="rId27" Type="http://schemas.openxmlformats.org/officeDocument/2006/relationships/hyperlink" Target="https://podminky.urs.cz/item/CS_URS_2024_02/998741129" TargetMode="External" /><Relationship Id="rId28" Type="http://schemas.openxmlformats.org/officeDocument/2006/relationships/hyperlink" Target="https://podminky.urs.cz/item/CS_URS_2024_02/998741194" TargetMode="External" /><Relationship Id="rId29" Type="http://schemas.openxmlformats.org/officeDocument/2006/relationships/hyperlink" Target="https://podminky.urs.cz/item/CS_URS_2024_02/998741199" TargetMode="External" /><Relationship Id="rId30" Type="http://schemas.openxmlformats.org/officeDocument/2006/relationships/hyperlink" Target="https://podminky.urs.cz/item/CS_URS_2024_02/742110003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90002" TargetMode="External" /><Relationship Id="rId33" Type="http://schemas.openxmlformats.org/officeDocument/2006/relationships/hyperlink" Target="https://podminky.urs.cz/item/CS_URS_2024_02/998742121" TargetMode="External" /><Relationship Id="rId34" Type="http://schemas.openxmlformats.org/officeDocument/2006/relationships/hyperlink" Target="https://podminky.urs.cz/item/CS_URS_2024_02/998742129" TargetMode="External" /><Relationship Id="rId35" Type="http://schemas.openxmlformats.org/officeDocument/2006/relationships/hyperlink" Target="https://podminky.urs.cz/item/CS_URS_2024_02/998742194" TargetMode="External" /><Relationship Id="rId36" Type="http://schemas.openxmlformats.org/officeDocument/2006/relationships/hyperlink" Target="https://podminky.urs.cz/item/CS_URS_2024_02/998742199" TargetMode="External" /><Relationship Id="rId37" Type="http://schemas.openxmlformats.org/officeDocument/2006/relationships/hyperlink" Target="https://podminky.urs.cz/item/CS_URS_2024_02/751711111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6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55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4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7RMONT003" TargetMode="External" /><Relationship Id="rId59" Type="http://schemas.openxmlformats.org/officeDocument/2006/relationships/hyperlink" Target="https://podminky.urs.cz/item/CS_URS_2024_02/751792008" TargetMode="External" /><Relationship Id="rId60" Type="http://schemas.openxmlformats.org/officeDocument/2006/relationships/hyperlink" Target="https://podminky.urs.cz/item/CS_URS_2024_02/751793001" TargetMode="External" /><Relationship Id="rId61" Type="http://schemas.openxmlformats.org/officeDocument/2006/relationships/hyperlink" Target="https://podminky.urs.cz/item/CS_URS_2024_02/998751121" TargetMode="External" /><Relationship Id="rId62" Type="http://schemas.openxmlformats.org/officeDocument/2006/relationships/hyperlink" Target="https://podminky.urs.cz/item/CS_URS_2024_02/998751192" TargetMode="External" /><Relationship Id="rId63" Type="http://schemas.openxmlformats.org/officeDocument/2006/relationships/hyperlink" Target="https://podminky.urs.cz/item/CS_URS_2024_02/998751199" TargetMode="External" /><Relationship Id="rId64" Type="http://schemas.openxmlformats.org/officeDocument/2006/relationships/hyperlink" Target="https://podminky.urs.cz/item/CS_URS_2024_02/763101856" TargetMode="External" /><Relationship Id="rId65" Type="http://schemas.openxmlformats.org/officeDocument/2006/relationships/hyperlink" Target="https://podminky.urs.cz/item/CS_URS_2024_02/763101866" TargetMode="External" /><Relationship Id="rId66" Type="http://schemas.openxmlformats.org/officeDocument/2006/relationships/hyperlink" Target="https://podminky.urs.cz/item/CS_URS_2024_02/763131431" TargetMode="External" /><Relationship Id="rId67" Type="http://schemas.openxmlformats.org/officeDocument/2006/relationships/hyperlink" Target="https://podminky.urs.cz/item/CS_URS_2024_02/763131451" TargetMode="External" /><Relationship Id="rId68" Type="http://schemas.openxmlformats.org/officeDocument/2006/relationships/hyperlink" Target="https://podminky.urs.cz/item/CS_URS_2024_02/763131772" TargetMode="External" /><Relationship Id="rId69" Type="http://schemas.openxmlformats.org/officeDocument/2006/relationships/hyperlink" Target="https://podminky.urs.cz/item/CS_URS_2024_02/763135102" TargetMode="External" /><Relationship Id="rId70" Type="http://schemas.openxmlformats.org/officeDocument/2006/relationships/hyperlink" Target="https://podminky.urs.cz/item/CS_URS_2024_02/763431871" TargetMode="External" /><Relationship Id="rId71" Type="http://schemas.openxmlformats.org/officeDocument/2006/relationships/hyperlink" Target="https://podminky.urs.cz/item/CS_URS_2024_02/998763331" TargetMode="External" /><Relationship Id="rId72" Type="http://schemas.openxmlformats.org/officeDocument/2006/relationships/hyperlink" Target="https://podminky.urs.cz/item/CS_URS_2024_02/998763339" TargetMode="External" /><Relationship Id="rId73" Type="http://schemas.openxmlformats.org/officeDocument/2006/relationships/hyperlink" Target="https://podminky.urs.cz/item/CS_URS_2024_02/998763393" TargetMode="External" /><Relationship Id="rId74" Type="http://schemas.openxmlformats.org/officeDocument/2006/relationships/hyperlink" Target="https://podminky.urs.cz/item/CS_URS_2024_02/998763399" TargetMode="External" /><Relationship Id="rId75" Type="http://schemas.openxmlformats.org/officeDocument/2006/relationships/hyperlink" Target="https://podminky.urs.cz/item/CS_URS_2024_02/784111021" TargetMode="External" /><Relationship Id="rId76" Type="http://schemas.openxmlformats.org/officeDocument/2006/relationships/hyperlink" Target="https://podminky.urs.cz/item/CS_URS_2024_02/784161001" TargetMode="External" /><Relationship Id="rId77" Type="http://schemas.openxmlformats.org/officeDocument/2006/relationships/hyperlink" Target="https://podminky.urs.cz/item/CS_URS_2024_02/784161111" TargetMode="External" /><Relationship Id="rId78" Type="http://schemas.openxmlformats.org/officeDocument/2006/relationships/hyperlink" Target="https://podminky.urs.cz/item/CS_URS_2024_02/784171101" TargetMode="External" /><Relationship Id="rId79" Type="http://schemas.openxmlformats.org/officeDocument/2006/relationships/hyperlink" Target="https://podminky.urs.cz/item/CS_URS_2024_02/784181101" TargetMode="External" /><Relationship Id="rId80" Type="http://schemas.openxmlformats.org/officeDocument/2006/relationships/hyperlink" Target="https://podminky.urs.cz/item/CS_URS_2024_02/784211101" TargetMode="External" /><Relationship Id="rId8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3" TargetMode="External" /><Relationship Id="rId6" Type="http://schemas.openxmlformats.org/officeDocument/2006/relationships/hyperlink" Target="https://podminky.urs.cz/item/CS_URS_2024_02/977151115" TargetMode="External" /><Relationship Id="rId7" Type="http://schemas.openxmlformats.org/officeDocument/2006/relationships/hyperlink" Target="https://podminky.urs.cz/item/CS_URS_2024_02/977151911" TargetMode="External" /><Relationship Id="rId8" Type="http://schemas.openxmlformats.org/officeDocument/2006/relationships/hyperlink" Target="https://podminky.urs.cz/item/CS_URS_2024_02/997013211" TargetMode="External" /><Relationship Id="rId9" Type="http://schemas.openxmlformats.org/officeDocument/2006/relationships/hyperlink" Target="https://podminky.urs.cz/item/CS_URS_2024_02/997013219" TargetMode="External" /><Relationship Id="rId10" Type="http://schemas.openxmlformats.org/officeDocument/2006/relationships/hyperlink" Target="https://podminky.urs.cz/item/CS_URS_2024_02/997013501" TargetMode="External" /><Relationship Id="rId11" Type="http://schemas.openxmlformats.org/officeDocument/2006/relationships/hyperlink" Target="https://podminky.urs.cz/item/CS_URS_2024_02/997013509" TargetMode="External" /><Relationship Id="rId12" Type="http://schemas.openxmlformats.org/officeDocument/2006/relationships/hyperlink" Target="https://podminky.urs.cz/item/CS_URS_2024_02/997013609" TargetMode="External" /><Relationship Id="rId13" Type="http://schemas.openxmlformats.org/officeDocument/2006/relationships/hyperlink" Target="https://podminky.urs.cz/item/CS_URS_2024_02/998011018" TargetMode="External" /><Relationship Id="rId14" Type="http://schemas.openxmlformats.org/officeDocument/2006/relationships/hyperlink" Target="https://podminky.urs.cz/item/CS_URS_2024_02/998018001" TargetMode="External" /><Relationship Id="rId15" Type="http://schemas.openxmlformats.org/officeDocument/2006/relationships/hyperlink" Target="https://podminky.urs.cz/item/CS_URS_2024_02/721194104" TargetMode="External" /><Relationship Id="rId16" Type="http://schemas.openxmlformats.org/officeDocument/2006/relationships/hyperlink" Target="https://podminky.urs.cz/item/CS_URS_2024_02/721194104RMONT004" TargetMode="External" /><Relationship Id="rId17" Type="http://schemas.openxmlformats.org/officeDocument/2006/relationships/hyperlink" Target="https://podminky.urs.cz/item/CS_URS_2024_02/998721201" TargetMode="External" /><Relationship Id="rId18" Type="http://schemas.openxmlformats.org/officeDocument/2006/relationships/hyperlink" Target="https://podminky.urs.cz/item/CS_URS_2024_02/998721294" TargetMode="External" /><Relationship Id="rId19" Type="http://schemas.openxmlformats.org/officeDocument/2006/relationships/hyperlink" Target="https://podminky.urs.cz/item/CS_URS_2024_02/998721299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741920301" TargetMode="External" /><Relationship Id="rId27" Type="http://schemas.openxmlformats.org/officeDocument/2006/relationships/hyperlink" Target="https://podminky.urs.cz/item/CS_URS_2024_02/741920371" TargetMode="External" /><Relationship Id="rId28" Type="http://schemas.openxmlformats.org/officeDocument/2006/relationships/hyperlink" Target="https://podminky.urs.cz/item/CS_URS_2024_02/741920382" TargetMode="External" /><Relationship Id="rId29" Type="http://schemas.openxmlformats.org/officeDocument/2006/relationships/hyperlink" Target="https://podminky.urs.cz/item/CS_URS_2024_02/741920395" TargetMode="External" /><Relationship Id="rId30" Type="http://schemas.openxmlformats.org/officeDocument/2006/relationships/hyperlink" Target="https://podminky.urs.cz/item/CS_URS_2024_02/998741121" TargetMode="External" /><Relationship Id="rId31" Type="http://schemas.openxmlformats.org/officeDocument/2006/relationships/hyperlink" Target="https://podminky.urs.cz/item/CS_URS_2024_02/998741129" TargetMode="External" /><Relationship Id="rId32" Type="http://schemas.openxmlformats.org/officeDocument/2006/relationships/hyperlink" Target="https://podminky.urs.cz/item/CS_URS_2024_02/998741194" TargetMode="External" /><Relationship Id="rId33" Type="http://schemas.openxmlformats.org/officeDocument/2006/relationships/hyperlink" Target="https://podminky.urs.cz/item/CS_URS_2024_02/998741199" TargetMode="External" /><Relationship Id="rId34" Type="http://schemas.openxmlformats.org/officeDocument/2006/relationships/hyperlink" Target="https://podminky.urs.cz/item/CS_URS_2024_02/742110003" TargetMode="External" /><Relationship Id="rId35" Type="http://schemas.openxmlformats.org/officeDocument/2006/relationships/hyperlink" Target="https://podminky.urs.cz/item/CS_URS_2024_02/742121001" TargetMode="External" /><Relationship Id="rId36" Type="http://schemas.openxmlformats.org/officeDocument/2006/relationships/hyperlink" Target="https://podminky.urs.cz/item/CS_URS_2024_02/742190002" TargetMode="External" /><Relationship Id="rId37" Type="http://schemas.openxmlformats.org/officeDocument/2006/relationships/hyperlink" Target="https://podminky.urs.cz/item/CS_URS_2024_02/998742121" TargetMode="External" /><Relationship Id="rId38" Type="http://schemas.openxmlformats.org/officeDocument/2006/relationships/hyperlink" Target="https://podminky.urs.cz/item/CS_URS_2024_02/998742129" TargetMode="External" /><Relationship Id="rId39" Type="http://schemas.openxmlformats.org/officeDocument/2006/relationships/hyperlink" Target="https://podminky.urs.cz/item/CS_URS_2024_02/998742194" TargetMode="External" /><Relationship Id="rId40" Type="http://schemas.openxmlformats.org/officeDocument/2006/relationships/hyperlink" Target="https://podminky.urs.cz/item/CS_URS_2024_02/998742199" TargetMode="External" /><Relationship Id="rId41" Type="http://schemas.openxmlformats.org/officeDocument/2006/relationships/hyperlink" Target="https://podminky.urs.cz/item/CS_URS_2024_02/751791111" TargetMode="External" /><Relationship Id="rId42" Type="http://schemas.openxmlformats.org/officeDocument/2006/relationships/hyperlink" Target="https://podminky.urs.cz/item/CS_URS_2024_02/751791112" TargetMode="External" /><Relationship Id="rId43" Type="http://schemas.openxmlformats.org/officeDocument/2006/relationships/hyperlink" Target="https://podminky.urs.cz/item/CS_URS_2024_02/751791113" TargetMode="External" /><Relationship Id="rId44" Type="http://schemas.openxmlformats.org/officeDocument/2006/relationships/hyperlink" Target="https://podminky.urs.cz/item/CS_URS_2024_02/751791114" TargetMode="External" /><Relationship Id="rId45" Type="http://schemas.openxmlformats.org/officeDocument/2006/relationships/hyperlink" Target="https://podminky.urs.cz/item/CS_URS_2024_02/751791116" TargetMode="External" /><Relationship Id="rId46" Type="http://schemas.openxmlformats.org/officeDocument/2006/relationships/hyperlink" Target="https://podminky.urs.cz/item/CS_URS_2024_02/751791151" TargetMode="External" /><Relationship Id="rId47" Type="http://schemas.openxmlformats.org/officeDocument/2006/relationships/hyperlink" Target="https://podminky.urs.cz/item/CS_URS_2024_02/751791153" TargetMode="External" /><Relationship Id="rId48" Type="http://schemas.openxmlformats.org/officeDocument/2006/relationships/hyperlink" Target="https://podminky.urs.cz/item/CS_URS_2024_02/751791154" TargetMode="External" /><Relationship Id="rId49" Type="http://schemas.openxmlformats.org/officeDocument/2006/relationships/hyperlink" Target="https://podminky.urs.cz/item/CS_URS_2024_02/751791155" TargetMode="External" /><Relationship Id="rId50" Type="http://schemas.openxmlformats.org/officeDocument/2006/relationships/hyperlink" Target="https://podminky.urs.cz/item/CS_URS_2024_02/751791301" TargetMode="External" /><Relationship Id="rId51" Type="http://schemas.openxmlformats.org/officeDocument/2006/relationships/hyperlink" Target="https://podminky.urs.cz/item/CS_URS_2024_02/751791401" TargetMode="External" /><Relationship Id="rId52" Type="http://schemas.openxmlformats.org/officeDocument/2006/relationships/hyperlink" Target="https://podminky.urs.cz/item/CS_URS_2024_02/751792004" TargetMode="External" /><Relationship Id="rId53" Type="http://schemas.openxmlformats.org/officeDocument/2006/relationships/hyperlink" Target="https://podminky.urs.cz/item/CS_URS_2024_02/751792007" TargetMode="External" /><Relationship Id="rId54" Type="http://schemas.openxmlformats.org/officeDocument/2006/relationships/hyperlink" Target="https://podminky.urs.cz/item/CS_URS_2024_02/751792007RMONT003" TargetMode="External" /><Relationship Id="rId55" Type="http://schemas.openxmlformats.org/officeDocument/2006/relationships/hyperlink" Target="https://podminky.urs.cz/item/CS_URS_2024_02/751792008" TargetMode="External" /><Relationship Id="rId56" Type="http://schemas.openxmlformats.org/officeDocument/2006/relationships/hyperlink" Target="https://podminky.urs.cz/item/CS_URS_2024_02/998751121" TargetMode="External" /><Relationship Id="rId57" Type="http://schemas.openxmlformats.org/officeDocument/2006/relationships/hyperlink" Target="https://podminky.urs.cz/item/CS_URS_2024_02/998751192" TargetMode="External" /><Relationship Id="rId58" Type="http://schemas.openxmlformats.org/officeDocument/2006/relationships/hyperlink" Target="https://podminky.urs.cz/item/CS_URS_2024_02/998751199" TargetMode="External" /><Relationship Id="rId59" Type="http://schemas.openxmlformats.org/officeDocument/2006/relationships/hyperlink" Target="https://podminky.urs.cz/item/CS_URS_2024_02/763101856" TargetMode="External" /><Relationship Id="rId60" Type="http://schemas.openxmlformats.org/officeDocument/2006/relationships/hyperlink" Target="https://podminky.urs.cz/item/CS_URS_2024_02/763131451" TargetMode="External" /><Relationship Id="rId61" Type="http://schemas.openxmlformats.org/officeDocument/2006/relationships/hyperlink" Target="https://podminky.urs.cz/item/CS_URS_2024_02/763131772" TargetMode="External" /><Relationship Id="rId62" Type="http://schemas.openxmlformats.org/officeDocument/2006/relationships/hyperlink" Target="https://podminky.urs.cz/item/CS_URS_2024_02/763135102" TargetMode="External" /><Relationship Id="rId63" Type="http://schemas.openxmlformats.org/officeDocument/2006/relationships/hyperlink" Target="https://podminky.urs.cz/item/CS_URS_2024_02/763431871" TargetMode="External" /><Relationship Id="rId64" Type="http://schemas.openxmlformats.org/officeDocument/2006/relationships/hyperlink" Target="https://podminky.urs.cz/item/CS_URS_2024_02/998763331" TargetMode="External" /><Relationship Id="rId65" Type="http://schemas.openxmlformats.org/officeDocument/2006/relationships/hyperlink" Target="https://podminky.urs.cz/item/CS_URS_2024_02/998763339" TargetMode="External" /><Relationship Id="rId66" Type="http://schemas.openxmlformats.org/officeDocument/2006/relationships/hyperlink" Target="https://podminky.urs.cz/item/CS_URS_2024_02/998763393" TargetMode="External" /><Relationship Id="rId67" Type="http://schemas.openxmlformats.org/officeDocument/2006/relationships/hyperlink" Target="https://podminky.urs.cz/item/CS_URS_2024_02/998763399" TargetMode="External" /><Relationship Id="rId68" Type="http://schemas.openxmlformats.org/officeDocument/2006/relationships/hyperlink" Target="https://podminky.urs.cz/item/CS_URS_2024_02/781121011" TargetMode="External" /><Relationship Id="rId69" Type="http://schemas.openxmlformats.org/officeDocument/2006/relationships/hyperlink" Target="https://podminky.urs.cz/item/CS_URS_2024_02/781472291" TargetMode="External" /><Relationship Id="rId70" Type="http://schemas.openxmlformats.org/officeDocument/2006/relationships/hyperlink" Target="https://podminky.urs.cz/item/CS_URS_2024_02/998781121" TargetMode="External" /><Relationship Id="rId71" Type="http://schemas.openxmlformats.org/officeDocument/2006/relationships/hyperlink" Target="https://podminky.urs.cz/item/CS_URS_2024_02/998781129" TargetMode="External" /><Relationship Id="rId72" Type="http://schemas.openxmlformats.org/officeDocument/2006/relationships/hyperlink" Target="https://podminky.urs.cz/item/CS_URS_2024_02/998781194" TargetMode="External" /><Relationship Id="rId73" Type="http://schemas.openxmlformats.org/officeDocument/2006/relationships/hyperlink" Target="https://podminky.urs.cz/item/CS_URS_2024_02/998781199" TargetMode="External" /><Relationship Id="rId74" Type="http://schemas.openxmlformats.org/officeDocument/2006/relationships/hyperlink" Target="https://podminky.urs.cz/item/CS_URS_2024_02/784111021" TargetMode="External" /><Relationship Id="rId75" Type="http://schemas.openxmlformats.org/officeDocument/2006/relationships/hyperlink" Target="https://podminky.urs.cz/item/CS_URS_2024_02/784161001" TargetMode="External" /><Relationship Id="rId76" Type="http://schemas.openxmlformats.org/officeDocument/2006/relationships/hyperlink" Target="https://podminky.urs.cz/item/CS_URS_2024_02/784161111" TargetMode="External" /><Relationship Id="rId77" Type="http://schemas.openxmlformats.org/officeDocument/2006/relationships/hyperlink" Target="https://podminky.urs.cz/item/CS_URS_2024_02/784171101" TargetMode="External" /><Relationship Id="rId78" Type="http://schemas.openxmlformats.org/officeDocument/2006/relationships/hyperlink" Target="https://podminky.urs.cz/item/CS_URS_2024_02/784181101" TargetMode="External" /><Relationship Id="rId79" Type="http://schemas.openxmlformats.org/officeDocument/2006/relationships/hyperlink" Target="https://podminky.urs.cz/item/CS_URS_2024_02/784211101" TargetMode="External" /><Relationship Id="rId8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4049134" TargetMode="External" /><Relationship Id="rId3" Type="http://schemas.openxmlformats.org/officeDocument/2006/relationships/hyperlink" Target="https://podminky.urs.cz/item/CS_URS_2024_02/977151112" TargetMode="External" /><Relationship Id="rId4" Type="http://schemas.openxmlformats.org/officeDocument/2006/relationships/hyperlink" Target="https://podminky.urs.cz/item/CS_URS_2024_02/977151115" TargetMode="External" /><Relationship Id="rId5" Type="http://schemas.openxmlformats.org/officeDocument/2006/relationships/hyperlink" Target="https://podminky.urs.cz/item/CS_URS_2024_02/97715191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9" TargetMode="External" /><Relationship Id="rId11" Type="http://schemas.openxmlformats.org/officeDocument/2006/relationships/hyperlink" Target="https://podminky.urs.cz/item/CS_URS_2024_02/998011018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4RMONT004" TargetMode="External" /><Relationship Id="rId15" Type="http://schemas.openxmlformats.org/officeDocument/2006/relationships/hyperlink" Target="https://podminky.urs.cz/item/CS_URS_2024_02/998721201" TargetMode="External" /><Relationship Id="rId16" Type="http://schemas.openxmlformats.org/officeDocument/2006/relationships/hyperlink" Target="https://podminky.urs.cz/item/CS_URS_2024_02/998721294" TargetMode="External" /><Relationship Id="rId17" Type="http://schemas.openxmlformats.org/officeDocument/2006/relationships/hyperlink" Target="https://podminky.urs.cz/item/CS_URS_2024_02/998721299" TargetMode="External" /><Relationship Id="rId18" Type="http://schemas.openxmlformats.org/officeDocument/2006/relationships/hyperlink" Target="https://podminky.urs.cz/item/CS_URS_2024_02/741110053" TargetMode="External" /><Relationship Id="rId19" Type="http://schemas.openxmlformats.org/officeDocument/2006/relationships/hyperlink" Target="https://podminky.urs.cz/item/CS_URS_2024_02/741110441" TargetMode="External" /><Relationship Id="rId20" Type="http://schemas.openxmlformats.org/officeDocument/2006/relationships/hyperlink" Target="https://podminky.urs.cz/item/CS_URS_2024_02/741112111" TargetMode="External" /><Relationship Id="rId21" Type="http://schemas.openxmlformats.org/officeDocument/2006/relationships/hyperlink" Target="https://podminky.urs.cz/item/CS_URS_2024_02/741122015" TargetMode="External" /><Relationship Id="rId22" Type="http://schemas.openxmlformats.org/officeDocument/2006/relationships/hyperlink" Target="https://podminky.urs.cz/item/CS_URS_2024_02/741130001" TargetMode="External" /><Relationship Id="rId23" Type="http://schemas.openxmlformats.org/officeDocument/2006/relationships/hyperlink" Target="https://podminky.urs.cz/item/CS_URS_2024_02/741130021" TargetMode="External" /><Relationship Id="rId24" Type="http://schemas.openxmlformats.org/officeDocument/2006/relationships/hyperlink" Target="https://podminky.urs.cz/item/CS_URS_2024_02/741132331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998741121" TargetMode="External" /><Relationship Id="rId27" Type="http://schemas.openxmlformats.org/officeDocument/2006/relationships/hyperlink" Target="https://podminky.urs.cz/item/CS_URS_2024_02/998741129" TargetMode="External" /><Relationship Id="rId28" Type="http://schemas.openxmlformats.org/officeDocument/2006/relationships/hyperlink" Target="https://podminky.urs.cz/item/CS_URS_2024_02/998741194" TargetMode="External" /><Relationship Id="rId29" Type="http://schemas.openxmlformats.org/officeDocument/2006/relationships/hyperlink" Target="https://podminky.urs.cz/item/CS_URS_2024_02/998741199" TargetMode="External" /><Relationship Id="rId30" Type="http://schemas.openxmlformats.org/officeDocument/2006/relationships/hyperlink" Target="https://podminky.urs.cz/item/CS_URS_2024_02/742110003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90002" TargetMode="External" /><Relationship Id="rId33" Type="http://schemas.openxmlformats.org/officeDocument/2006/relationships/hyperlink" Target="https://podminky.urs.cz/item/CS_URS_2024_02/998742121" TargetMode="External" /><Relationship Id="rId34" Type="http://schemas.openxmlformats.org/officeDocument/2006/relationships/hyperlink" Target="https://podminky.urs.cz/item/CS_URS_2024_02/998742129" TargetMode="External" /><Relationship Id="rId35" Type="http://schemas.openxmlformats.org/officeDocument/2006/relationships/hyperlink" Target="https://podminky.urs.cz/item/CS_URS_2024_02/998742194" TargetMode="External" /><Relationship Id="rId36" Type="http://schemas.openxmlformats.org/officeDocument/2006/relationships/hyperlink" Target="https://podminky.urs.cz/item/CS_URS_2024_02/998742199" TargetMode="External" /><Relationship Id="rId37" Type="http://schemas.openxmlformats.org/officeDocument/2006/relationships/hyperlink" Target="https://podminky.urs.cz/item/CS_URS_2024_02/751711111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5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54" TargetMode="External" /><Relationship Id="rId48" Type="http://schemas.openxmlformats.org/officeDocument/2006/relationships/hyperlink" Target="https://podminky.urs.cz/item/CS_URS_2024_02/751791155" TargetMode="External" /><Relationship Id="rId49" Type="http://schemas.openxmlformats.org/officeDocument/2006/relationships/hyperlink" Target="https://podminky.urs.cz/item/CS_URS_2024_02/751791163" TargetMode="External" /><Relationship Id="rId50" Type="http://schemas.openxmlformats.org/officeDocument/2006/relationships/hyperlink" Target="https://podminky.urs.cz/item/CS_URS_2024_02/751791171" TargetMode="External" /><Relationship Id="rId51" Type="http://schemas.openxmlformats.org/officeDocument/2006/relationships/hyperlink" Target="https://podminky.urs.cz/item/CS_URS_2024_02/751791173" TargetMode="External" /><Relationship Id="rId52" Type="http://schemas.openxmlformats.org/officeDocument/2006/relationships/hyperlink" Target="https://podminky.urs.cz/item/CS_URS_2024_02/751791176" TargetMode="External" /><Relationship Id="rId53" Type="http://schemas.openxmlformats.org/officeDocument/2006/relationships/hyperlink" Target="https://podminky.urs.cz/item/CS_URS_2024_02/751791181" TargetMode="External" /><Relationship Id="rId54" Type="http://schemas.openxmlformats.org/officeDocument/2006/relationships/hyperlink" Target="https://podminky.urs.cz/item/CS_URS_2024_02/751791183" TargetMode="External" /><Relationship Id="rId55" Type="http://schemas.openxmlformats.org/officeDocument/2006/relationships/hyperlink" Target="https://podminky.urs.cz/item/CS_URS_2024_02/751791301" TargetMode="External" /><Relationship Id="rId56" Type="http://schemas.openxmlformats.org/officeDocument/2006/relationships/hyperlink" Target="https://podminky.urs.cz/item/CS_URS_2024_02/751791401" TargetMode="External" /><Relationship Id="rId57" Type="http://schemas.openxmlformats.org/officeDocument/2006/relationships/hyperlink" Target="https://podminky.urs.cz/item/CS_URS_2024_02/751792001" TargetMode="External" /><Relationship Id="rId58" Type="http://schemas.openxmlformats.org/officeDocument/2006/relationships/hyperlink" Target="https://podminky.urs.cz/item/CS_URS_2024_02/751792006" TargetMode="External" /><Relationship Id="rId59" Type="http://schemas.openxmlformats.org/officeDocument/2006/relationships/hyperlink" Target="https://podminky.urs.cz/item/CS_URS_2024_02/751792007" TargetMode="External" /><Relationship Id="rId60" Type="http://schemas.openxmlformats.org/officeDocument/2006/relationships/hyperlink" Target="https://podminky.urs.cz/item/CS_URS_2024_02/751792007RMONT003" TargetMode="External" /><Relationship Id="rId61" Type="http://schemas.openxmlformats.org/officeDocument/2006/relationships/hyperlink" Target="https://podminky.urs.cz/item/CS_URS_2024_02/751792008" TargetMode="External" /><Relationship Id="rId62" Type="http://schemas.openxmlformats.org/officeDocument/2006/relationships/hyperlink" Target="https://podminky.urs.cz/item/CS_URS_2024_02/751793001" TargetMode="External" /><Relationship Id="rId63" Type="http://schemas.openxmlformats.org/officeDocument/2006/relationships/hyperlink" Target="https://podminky.urs.cz/item/CS_URS_2024_02/998751121" TargetMode="External" /><Relationship Id="rId64" Type="http://schemas.openxmlformats.org/officeDocument/2006/relationships/hyperlink" Target="https://podminky.urs.cz/item/CS_URS_2024_02/998751192" TargetMode="External" /><Relationship Id="rId65" Type="http://schemas.openxmlformats.org/officeDocument/2006/relationships/hyperlink" Target="https://podminky.urs.cz/item/CS_URS_2024_02/998751199" TargetMode="External" /><Relationship Id="rId66" Type="http://schemas.openxmlformats.org/officeDocument/2006/relationships/hyperlink" Target="https://podminky.urs.cz/item/CS_URS_2024_02/763101856" TargetMode="External" /><Relationship Id="rId67" Type="http://schemas.openxmlformats.org/officeDocument/2006/relationships/hyperlink" Target="https://podminky.urs.cz/item/CS_URS_2024_02/763131451" TargetMode="External" /><Relationship Id="rId68" Type="http://schemas.openxmlformats.org/officeDocument/2006/relationships/hyperlink" Target="https://podminky.urs.cz/item/CS_URS_2024_02/763131772" TargetMode="External" /><Relationship Id="rId69" Type="http://schemas.openxmlformats.org/officeDocument/2006/relationships/hyperlink" Target="https://podminky.urs.cz/item/CS_URS_2024_02/763135102" TargetMode="External" /><Relationship Id="rId70" Type="http://schemas.openxmlformats.org/officeDocument/2006/relationships/hyperlink" Target="https://podminky.urs.cz/item/CS_URS_2024_02/763431871" TargetMode="External" /><Relationship Id="rId71" Type="http://schemas.openxmlformats.org/officeDocument/2006/relationships/hyperlink" Target="https://podminky.urs.cz/item/CS_URS_2024_02/998763331" TargetMode="External" /><Relationship Id="rId72" Type="http://schemas.openxmlformats.org/officeDocument/2006/relationships/hyperlink" Target="https://podminky.urs.cz/item/CS_URS_2024_02/998763339" TargetMode="External" /><Relationship Id="rId73" Type="http://schemas.openxmlformats.org/officeDocument/2006/relationships/hyperlink" Target="https://podminky.urs.cz/item/CS_URS_2024_02/998763393" TargetMode="External" /><Relationship Id="rId74" Type="http://schemas.openxmlformats.org/officeDocument/2006/relationships/hyperlink" Target="https://podminky.urs.cz/item/CS_URS_2024_02/998763399" TargetMode="External" /><Relationship Id="rId75" Type="http://schemas.openxmlformats.org/officeDocument/2006/relationships/hyperlink" Target="https://podminky.urs.cz/item/CS_URS_2024_02/781121011" TargetMode="External" /><Relationship Id="rId76" Type="http://schemas.openxmlformats.org/officeDocument/2006/relationships/hyperlink" Target="https://podminky.urs.cz/item/CS_URS_2024_02/781472291" TargetMode="External" /><Relationship Id="rId77" Type="http://schemas.openxmlformats.org/officeDocument/2006/relationships/hyperlink" Target="https://podminky.urs.cz/item/CS_URS_2024_02/998781121" TargetMode="External" /><Relationship Id="rId78" Type="http://schemas.openxmlformats.org/officeDocument/2006/relationships/hyperlink" Target="https://podminky.urs.cz/item/CS_URS_2024_02/998781129" TargetMode="External" /><Relationship Id="rId79" Type="http://schemas.openxmlformats.org/officeDocument/2006/relationships/hyperlink" Target="https://podminky.urs.cz/item/CS_URS_2024_02/998781194" TargetMode="External" /><Relationship Id="rId80" Type="http://schemas.openxmlformats.org/officeDocument/2006/relationships/hyperlink" Target="https://podminky.urs.cz/item/CS_URS_2024_02/998781199" TargetMode="External" /><Relationship Id="rId81" Type="http://schemas.openxmlformats.org/officeDocument/2006/relationships/hyperlink" Target="https://podminky.urs.cz/item/CS_URS_2024_02/784111021" TargetMode="External" /><Relationship Id="rId82" Type="http://schemas.openxmlformats.org/officeDocument/2006/relationships/hyperlink" Target="https://podminky.urs.cz/item/CS_URS_2024_02/784161001" TargetMode="External" /><Relationship Id="rId83" Type="http://schemas.openxmlformats.org/officeDocument/2006/relationships/hyperlink" Target="https://podminky.urs.cz/item/CS_URS_2024_02/784161111" TargetMode="External" /><Relationship Id="rId84" Type="http://schemas.openxmlformats.org/officeDocument/2006/relationships/hyperlink" Target="https://podminky.urs.cz/item/CS_URS_2024_02/784171101" TargetMode="External" /><Relationship Id="rId85" Type="http://schemas.openxmlformats.org/officeDocument/2006/relationships/hyperlink" Target="https://podminky.urs.cz/item/CS_URS_2024_02/784181101" TargetMode="External" /><Relationship Id="rId86" Type="http://schemas.openxmlformats.org/officeDocument/2006/relationships/hyperlink" Target="https://podminky.urs.cz/item/CS_URS_2024_02/784211101" TargetMode="External" /><Relationship Id="rId8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4049134" TargetMode="External" /><Relationship Id="rId3" Type="http://schemas.openxmlformats.org/officeDocument/2006/relationships/hyperlink" Target="https://podminky.urs.cz/item/CS_URS_2024_02/977151112" TargetMode="External" /><Relationship Id="rId4" Type="http://schemas.openxmlformats.org/officeDocument/2006/relationships/hyperlink" Target="https://podminky.urs.cz/item/CS_URS_2024_02/977151115" TargetMode="External" /><Relationship Id="rId5" Type="http://schemas.openxmlformats.org/officeDocument/2006/relationships/hyperlink" Target="https://podminky.urs.cz/item/CS_URS_2024_02/97715191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9" TargetMode="External" /><Relationship Id="rId11" Type="http://schemas.openxmlformats.org/officeDocument/2006/relationships/hyperlink" Target="https://podminky.urs.cz/item/CS_URS_2024_02/998011018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4RMONT004" TargetMode="External" /><Relationship Id="rId15" Type="http://schemas.openxmlformats.org/officeDocument/2006/relationships/hyperlink" Target="https://podminky.urs.cz/item/CS_URS_2024_02/998721201" TargetMode="External" /><Relationship Id="rId16" Type="http://schemas.openxmlformats.org/officeDocument/2006/relationships/hyperlink" Target="https://podminky.urs.cz/item/CS_URS_2024_02/998721294" TargetMode="External" /><Relationship Id="rId17" Type="http://schemas.openxmlformats.org/officeDocument/2006/relationships/hyperlink" Target="https://podminky.urs.cz/item/CS_URS_2024_02/998721299" TargetMode="External" /><Relationship Id="rId18" Type="http://schemas.openxmlformats.org/officeDocument/2006/relationships/hyperlink" Target="https://podminky.urs.cz/item/CS_URS_2024_02/741110053" TargetMode="External" /><Relationship Id="rId19" Type="http://schemas.openxmlformats.org/officeDocument/2006/relationships/hyperlink" Target="https://podminky.urs.cz/item/CS_URS_2024_02/741110441" TargetMode="External" /><Relationship Id="rId20" Type="http://schemas.openxmlformats.org/officeDocument/2006/relationships/hyperlink" Target="https://podminky.urs.cz/item/CS_URS_2024_02/741112111" TargetMode="External" /><Relationship Id="rId21" Type="http://schemas.openxmlformats.org/officeDocument/2006/relationships/hyperlink" Target="https://podminky.urs.cz/item/CS_URS_2024_02/741122015" TargetMode="External" /><Relationship Id="rId22" Type="http://schemas.openxmlformats.org/officeDocument/2006/relationships/hyperlink" Target="https://podminky.urs.cz/item/CS_URS_2024_02/741130001" TargetMode="External" /><Relationship Id="rId23" Type="http://schemas.openxmlformats.org/officeDocument/2006/relationships/hyperlink" Target="https://podminky.urs.cz/item/CS_URS_2024_02/74113002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741920371" TargetMode="External" /><Relationship Id="rId26" Type="http://schemas.openxmlformats.org/officeDocument/2006/relationships/hyperlink" Target="https://podminky.urs.cz/item/CS_URS_2024_02/998741121" TargetMode="External" /><Relationship Id="rId27" Type="http://schemas.openxmlformats.org/officeDocument/2006/relationships/hyperlink" Target="https://podminky.urs.cz/item/CS_URS_2024_02/998741129" TargetMode="External" /><Relationship Id="rId28" Type="http://schemas.openxmlformats.org/officeDocument/2006/relationships/hyperlink" Target="https://podminky.urs.cz/item/CS_URS_2024_02/998741194" TargetMode="External" /><Relationship Id="rId29" Type="http://schemas.openxmlformats.org/officeDocument/2006/relationships/hyperlink" Target="https://podminky.urs.cz/item/CS_URS_2024_02/998741199" TargetMode="External" /><Relationship Id="rId30" Type="http://schemas.openxmlformats.org/officeDocument/2006/relationships/hyperlink" Target="https://podminky.urs.cz/item/CS_URS_2024_02/742110003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90002" TargetMode="External" /><Relationship Id="rId33" Type="http://schemas.openxmlformats.org/officeDocument/2006/relationships/hyperlink" Target="https://podminky.urs.cz/item/CS_URS_2024_02/998742121" TargetMode="External" /><Relationship Id="rId34" Type="http://schemas.openxmlformats.org/officeDocument/2006/relationships/hyperlink" Target="https://podminky.urs.cz/item/CS_URS_2024_02/998742129" TargetMode="External" /><Relationship Id="rId35" Type="http://schemas.openxmlformats.org/officeDocument/2006/relationships/hyperlink" Target="https://podminky.urs.cz/item/CS_URS_2024_02/998742194" TargetMode="External" /><Relationship Id="rId36" Type="http://schemas.openxmlformats.org/officeDocument/2006/relationships/hyperlink" Target="https://podminky.urs.cz/item/CS_URS_2024_02/998742199" TargetMode="External" /><Relationship Id="rId37" Type="http://schemas.openxmlformats.org/officeDocument/2006/relationships/hyperlink" Target="https://podminky.urs.cz/item/CS_URS_2024_02/751711111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5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55" TargetMode="External" /><Relationship Id="rId48" Type="http://schemas.openxmlformats.org/officeDocument/2006/relationships/hyperlink" Target="https://podminky.urs.cz/item/CS_URS_2024_02/751791163" TargetMode="External" /><Relationship Id="rId49" Type="http://schemas.openxmlformats.org/officeDocument/2006/relationships/hyperlink" Target="https://podminky.urs.cz/item/CS_URS_2024_02/751791171" TargetMode="External" /><Relationship Id="rId50" Type="http://schemas.openxmlformats.org/officeDocument/2006/relationships/hyperlink" Target="https://podminky.urs.cz/item/CS_URS_2024_02/751791173" TargetMode="External" /><Relationship Id="rId51" Type="http://schemas.openxmlformats.org/officeDocument/2006/relationships/hyperlink" Target="https://podminky.urs.cz/item/CS_URS_2024_02/751791176" TargetMode="External" /><Relationship Id="rId52" Type="http://schemas.openxmlformats.org/officeDocument/2006/relationships/hyperlink" Target="https://podminky.urs.cz/item/CS_URS_2024_02/751791181" TargetMode="External" /><Relationship Id="rId53" Type="http://schemas.openxmlformats.org/officeDocument/2006/relationships/hyperlink" Target="https://podminky.urs.cz/item/CS_URS_2024_02/751791183" TargetMode="External" /><Relationship Id="rId54" Type="http://schemas.openxmlformats.org/officeDocument/2006/relationships/hyperlink" Target="https://podminky.urs.cz/item/CS_URS_2024_02/751791301" TargetMode="External" /><Relationship Id="rId55" Type="http://schemas.openxmlformats.org/officeDocument/2006/relationships/hyperlink" Target="https://podminky.urs.cz/item/CS_URS_2024_02/751791401" TargetMode="External" /><Relationship Id="rId56" Type="http://schemas.openxmlformats.org/officeDocument/2006/relationships/hyperlink" Target="https://podminky.urs.cz/item/CS_URS_2024_02/751792001" TargetMode="External" /><Relationship Id="rId57" Type="http://schemas.openxmlformats.org/officeDocument/2006/relationships/hyperlink" Target="https://podminky.urs.cz/item/CS_URS_2024_02/751792006" TargetMode="External" /><Relationship Id="rId58" Type="http://schemas.openxmlformats.org/officeDocument/2006/relationships/hyperlink" Target="https://podminky.urs.cz/item/CS_URS_2024_02/751792007" TargetMode="External" /><Relationship Id="rId59" Type="http://schemas.openxmlformats.org/officeDocument/2006/relationships/hyperlink" Target="https://podminky.urs.cz/item/CS_URS_2024_02/751792007RMONT003" TargetMode="External" /><Relationship Id="rId60" Type="http://schemas.openxmlformats.org/officeDocument/2006/relationships/hyperlink" Target="https://podminky.urs.cz/item/CS_URS_2024_02/751792008" TargetMode="External" /><Relationship Id="rId61" Type="http://schemas.openxmlformats.org/officeDocument/2006/relationships/hyperlink" Target="https://podminky.urs.cz/item/CS_URS_2024_02/751793001" TargetMode="External" /><Relationship Id="rId62" Type="http://schemas.openxmlformats.org/officeDocument/2006/relationships/hyperlink" Target="https://podminky.urs.cz/item/CS_URS_2024_02/998751121" TargetMode="External" /><Relationship Id="rId63" Type="http://schemas.openxmlformats.org/officeDocument/2006/relationships/hyperlink" Target="https://podminky.urs.cz/item/CS_URS_2024_02/998751192" TargetMode="External" /><Relationship Id="rId64" Type="http://schemas.openxmlformats.org/officeDocument/2006/relationships/hyperlink" Target="https://podminky.urs.cz/item/CS_URS_2024_02/998751199" TargetMode="External" /><Relationship Id="rId65" Type="http://schemas.openxmlformats.org/officeDocument/2006/relationships/hyperlink" Target="https://podminky.urs.cz/item/CS_URS_2024_02/763135102" TargetMode="External" /><Relationship Id="rId66" Type="http://schemas.openxmlformats.org/officeDocument/2006/relationships/hyperlink" Target="https://podminky.urs.cz/item/CS_URS_2024_02/763431871" TargetMode="External" /><Relationship Id="rId67" Type="http://schemas.openxmlformats.org/officeDocument/2006/relationships/hyperlink" Target="https://podminky.urs.cz/item/CS_URS_2024_02/998763331" TargetMode="External" /><Relationship Id="rId68" Type="http://schemas.openxmlformats.org/officeDocument/2006/relationships/hyperlink" Target="https://podminky.urs.cz/item/CS_URS_2024_02/998763339" TargetMode="External" /><Relationship Id="rId69" Type="http://schemas.openxmlformats.org/officeDocument/2006/relationships/hyperlink" Target="https://podminky.urs.cz/item/CS_URS_2024_02/998763393" TargetMode="External" /><Relationship Id="rId70" Type="http://schemas.openxmlformats.org/officeDocument/2006/relationships/hyperlink" Target="https://podminky.urs.cz/item/CS_URS_2024_02/998763399" TargetMode="External" /><Relationship Id="rId71" Type="http://schemas.openxmlformats.org/officeDocument/2006/relationships/hyperlink" Target="https://podminky.urs.cz/item/CS_URS_2024_02/781121011" TargetMode="External" /><Relationship Id="rId72" Type="http://schemas.openxmlformats.org/officeDocument/2006/relationships/hyperlink" Target="https://podminky.urs.cz/item/CS_URS_2024_02/781472291" TargetMode="External" /><Relationship Id="rId73" Type="http://schemas.openxmlformats.org/officeDocument/2006/relationships/hyperlink" Target="https://podminky.urs.cz/item/CS_URS_2024_02/998781121" TargetMode="External" /><Relationship Id="rId74" Type="http://schemas.openxmlformats.org/officeDocument/2006/relationships/hyperlink" Target="https://podminky.urs.cz/item/CS_URS_2024_02/998781129" TargetMode="External" /><Relationship Id="rId75" Type="http://schemas.openxmlformats.org/officeDocument/2006/relationships/hyperlink" Target="https://podminky.urs.cz/item/CS_URS_2024_02/998781194" TargetMode="External" /><Relationship Id="rId76" Type="http://schemas.openxmlformats.org/officeDocument/2006/relationships/hyperlink" Target="https://podminky.urs.cz/item/CS_URS_2024_02/998781199" TargetMode="External" /><Relationship Id="rId77" Type="http://schemas.openxmlformats.org/officeDocument/2006/relationships/hyperlink" Target="https://podminky.urs.cz/item/CS_URS_2024_02/784111021" TargetMode="External" /><Relationship Id="rId78" Type="http://schemas.openxmlformats.org/officeDocument/2006/relationships/hyperlink" Target="https://podminky.urs.cz/item/CS_URS_2024_02/784171101" TargetMode="External" /><Relationship Id="rId79" Type="http://schemas.openxmlformats.org/officeDocument/2006/relationships/hyperlink" Target="https://podminky.urs.cz/item/CS_URS_2024_02/784181101" TargetMode="External" /><Relationship Id="rId80" Type="http://schemas.openxmlformats.org/officeDocument/2006/relationships/hyperlink" Target="https://podminky.urs.cz/item/CS_URS_2024_02/784211101" TargetMode="External" /><Relationship Id="rId8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5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1018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194104RMONT004" TargetMode="External" /><Relationship Id="rId16" Type="http://schemas.openxmlformats.org/officeDocument/2006/relationships/hyperlink" Target="https://podminky.urs.cz/item/CS_URS_2024_02/998721201" TargetMode="External" /><Relationship Id="rId17" Type="http://schemas.openxmlformats.org/officeDocument/2006/relationships/hyperlink" Target="https://podminky.urs.cz/item/CS_URS_2024_02/998721294" TargetMode="External" /><Relationship Id="rId18" Type="http://schemas.openxmlformats.org/officeDocument/2006/relationships/hyperlink" Target="https://podminky.urs.cz/item/CS_URS_2024_02/998721299" TargetMode="External" /><Relationship Id="rId19" Type="http://schemas.openxmlformats.org/officeDocument/2006/relationships/hyperlink" Target="https://podminky.urs.cz/item/CS_URS_2024_02/741110053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741920301" TargetMode="External" /><Relationship Id="rId27" Type="http://schemas.openxmlformats.org/officeDocument/2006/relationships/hyperlink" Target="https://podminky.urs.cz/item/CS_URS_2024_02/998741121" TargetMode="External" /><Relationship Id="rId28" Type="http://schemas.openxmlformats.org/officeDocument/2006/relationships/hyperlink" Target="https://podminky.urs.cz/item/CS_URS_2024_02/998741129" TargetMode="External" /><Relationship Id="rId29" Type="http://schemas.openxmlformats.org/officeDocument/2006/relationships/hyperlink" Target="https://podminky.urs.cz/item/CS_URS_2024_02/998741194" TargetMode="External" /><Relationship Id="rId30" Type="http://schemas.openxmlformats.org/officeDocument/2006/relationships/hyperlink" Target="https://podminky.urs.cz/item/CS_URS_2024_02/998741199" TargetMode="External" /><Relationship Id="rId31" Type="http://schemas.openxmlformats.org/officeDocument/2006/relationships/hyperlink" Target="https://podminky.urs.cz/item/CS_URS_2024_02/742110003" TargetMode="External" /><Relationship Id="rId32" Type="http://schemas.openxmlformats.org/officeDocument/2006/relationships/hyperlink" Target="https://podminky.urs.cz/item/CS_URS_2024_02/742121001" TargetMode="External" /><Relationship Id="rId33" Type="http://schemas.openxmlformats.org/officeDocument/2006/relationships/hyperlink" Target="https://podminky.urs.cz/item/CS_URS_2024_02/742190002" TargetMode="External" /><Relationship Id="rId34" Type="http://schemas.openxmlformats.org/officeDocument/2006/relationships/hyperlink" Target="https://podminky.urs.cz/item/CS_URS_2024_02/998742121" TargetMode="External" /><Relationship Id="rId35" Type="http://schemas.openxmlformats.org/officeDocument/2006/relationships/hyperlink" Target="https://podminky.urs.cz/item/CS_URS_2024_02/998742129" TargetMode="External" /><Relationship Id="rId36" Type="http://schemas.openxmlformats.org/officeDocument/2006/relationships/hyperlink" Target="https://podminky.urs.cz/item/CS_URS_2024_02/998742194" TargetMode="External" /><Relationship Id="rId37" Type="http://schemas.openxmlformats.org/officeDocument/2006/relationships/hyperlink" Target="https://podminky.urs.cz/item/CS_URS_2024_02/998742199" TargetMode="External" /><Relationship Id="rId38" Type="http://schemas.openxmlformats.org/officeDocument/2006/relationships/hyperlink" Target="https://podminky.urs.cz/item/CS_URS_2024_02/751711111" TargetMode="External" /><Relationship Id="rId39" Type="http://schemas.openxmlformats.org/officeDocument/2006/relationships/hyperlink" Target="https://podminky.urs.cz/item/CS_URS_2024_02/751711131" TargetMode="External" /><Relationship Id="rId40" Type="http://schemas.openxmlformats.org/officeDocument/2006/relationships/hyperlink" Target="https://podminky.urs.cz/item/CS_URS_2024_02/751711909" TargetMode="External" /><Relationship Id="rId41" Type="http://schemas.openxmlformats.org/officeDocument/2006/relationships/hyperlink" Target="https://podminky.urs.cz/item/CS_URS_2024_02/751711910" TargetMode="External" /><Relationship Id="rId42" Type="http://schemas.openxmlformats.org/officeDocument/2006/relationships/hyperlink" Target="https://podminky.urs.cz/item/CS_URS_2024_02/751791111" TargetMode="External" /><Relationship Id="rId43" Type="http://schemas.openxmlformats.org/officeDocument/2006/relationships/hyperlink" Target="https://podminky.urs.cz/item/CS_URS_2024_02/751791112" TargetMode="External" /><Relationship Id="rId44" Type="http://schemas.openxmlformats.org/officeDocument/2006/relationships/hyperlink" Target="https://podminky.urs.cz/item/CS_URS_2024_02/751791113" TargetMode="External" /><Relationship Id="rId45" Type="http://schemas.openxmlformats.org/officeDocument/2006/relationships/hyperlink" Target="https://podminky.urs.cz/item/CS_URS_2024_02/751791114" TargetMode="External" /><Relationship Id="rId46" Type="http://schemas.openxmlformats.org/officeDocument/2006/relationships/hyperlink" Target="https://podminky.urs.cz/item/CS_URS_2024_02/751791116" TargetMode="External" /><Relationship Id="rId47" Type="http://schemas.openxmlformats.org/officeDocument/2006/relationships/hyperlink" Target="https://podminky.urs.cz/item/CS_URS_2024_02/751791151" TargetMode="External" /><Relationship Id="rId48" Type="http://schemas.openxmlformats.org/officeDocument/2006/relationships/hyperlink" Target="https://podminky.urs.cz/item/CS_URS_2024_02/751791153" TargetMode="External" /><Relationship Id="rId49" Type="http://schemas.openxmlformats.org/officeDocument/2006/relationships/hyperlink" Target="https://podminky.urs.cz/item/CS_URS_2024_02/751791163" TargetMode="External" /><Relationship Id="rId50" Type="http://schemas.openxmlformats.org/officeDocument/2006/relationships/hyperlink" Target="https://podminky.urs.cz/item/CS_URS_2024_02/751791171" TargetMode="External" /><Relationship Id="rId51" Type="http://schemas.openxmlformats.org/officeDocument/2006/relationships/hyperlink" Target="https://podminky.urs.cz/item/CS_URS_2024_02/751791173" TargetMode="External" /><Relationship Id="rId52" Type="http://schemas.openxmlformats.org/officeDocument/2006/relationships/hyperlink" Target="https://podminky.urs.cz/item/CS_URS_2024_02/751791177" TargetMode="External" /><Relationship Id="rId53" Type="http://schemas.openxmlformats.org/officeDocument/2006/relationships/hyperlink" Target="https://podminky.urs.cz/item/CS_URS_2024_02/751791181" TargetMode="External" /><Relationship Id="rId54" Type="http://schemas.openxmlformats.org/officeDocument/2006/relationships/hyperlink" Target="https://podminky.urs.cz/item/CS_URS_2024_02/751791183" TargetMode="External" /><Relationship Id="rId55" Type="http://schemas.openxmlformats.org/officeDocument/2006/relationships/hyperlink" Target="https://podminky.urs.cz/item/CS_URS_2024_02/751791301" TargetMode="External" /><Relationship Id="rId56" Type="http://schemas.openxmlformats.org/officeDocument/2006/relationships/hyperlink" Target="https://podminky.urs.cz/item/CS_URS_2024_02/751791401" TargetMode="External" /><Relationship Id="rId57" Type="http://schemas.openxmlformats.org/officeDocument/2006/relationships/hyperlink" Target="https://podminky.urs.cz/item/CS_URS_2024_02/751792001" TargetMode="External" /><Relationship Id="rId58" Type="http://schemas.openxmlformats.org/officeDocument/2006/relationships/hyperlink" Target="https://podminky.urs.cz/item/CS_URS_2024_02/751792006" TargetMode="External" /><Relationship Id="rId59" Type="http://schemas.openxmlformats.org/officeDocument/2006/relationships/hyperlink" Target="https://podminky.urs.cz/item/CS_URS_2024_02/751792007" TargetMode="External" /><Relationship Id="rId60" Type="http://schemas.openxmlformats.org/officeDocument/2006/relationships/hyperlink" Target="https://podminky.urs.cz/item/CS_URS_2024_02/751792007RMONT003" TargetMode="External" /><Relationship Id="rId61" Type="http://schemas.openxmlformats.org/officeDocument/2006/relationships/hyperlink" Target="https://podminky.urs.cz/item/CS_URS_2024_02/751792008" TargetMode="External" /><Relationship Id="rId62" Type="http://schemas.openxmlformats.org/officeDocument/2006/relationships/hyperlink" Target="https://podminky.urs.cz/item/CS_URS_2024_02/751793001" TargetMode="External" /><Relationship Id="rId63" Type="http://schemas.openxmlformats.org/officeDocument/2006/relationships/hyperlink" Target="https://podminky.urs.cz/item/CS_URS_2024_02/998751121" TargetMode="External" /><Relationship Id="rId64" Type="http://schemas.openxmlformats.org/officeDocument/2006/relationships/hyperlink" Target="https://podminky.urs.cz/item/CS_URS_2024_02/998751192" TargetMode="External" /><Relationship Id="rId65" Type="http://schemas.openxmlformats.org/officeDocument/2006/relationships/hyperlink" Target="https://podminky.urs.cz/item/CS_URS_2024_02/998751199" TargetMode="External" /><Relationship Id="rId66" Type="http://schemas.openxmlformats.org/officeDocument/2006/relationships/hyperlink" Target="https://podminky.urs.cz/item/CS_URS_2024_02/763135102" TargetMode="External" /><Relationship Id="rId67" Type="http://schemas.openxmlformats.org/officeDocument/2006/relationships/hyperlink" Target="https://podminky.urs.cz/item/CS_URS_2024_02/763431871" TargetMode="External" /><Relationship Id="rId68" Type="http://schemas.openxmlformats.org/officeDocument/2006/relationships/hyperlink" Target="https://podminky.urs.cz/item/CS_URS_2024_02/998763331" TargetMode="External" /><Relationship Id="rId69" Type="http://schemas.openxmlformats.org/officeDocument/2006/relationships/hyperlink" Target="https://podminky.urs.cz/item/CS_URS_2024_02/998763339" TargetMode="External" /><Relationship Id="rId70" Type="http://schemas.openxmlformats.org/officeDocument/2006/relationships/hyperlink" Target="https://podminky.urs.cz/item/CS_URS_2024_02/998763393" TargetMode="External" /><Relationship Id="rId71" Type="http://schemas.openxmlformats.org/officeDocument/2006/relationships/hyperlink" Target="https://podminky.urs.cz/item/CS_URS_2024_02/998763399" TargetMode="External" /><Relationship Id="rId72" Type="http://schemas.openxmlformats.org/officeDocument/2006/relationships/hyperlink" Target="https://podminky.urs.cz/item/CS_URS_2024_02/781121011" TargetMode="External" /><Relationship Id="rId73" Type="http://schemas.openxmlformats.org/officeDocument/2006/relationships/hyperlink" Target="https://podminky.urs.cz/item/CS_URS_2024_02/781472291" TargetMode="External" /><Relationship Id="rId74" Type="http://schemas.openxmlformats.org/officeDocument/2006/relationships/hyperlink" Target="https://podminky.urs.cz/item/CS_URS_2024_02/998781121" TargetMode="External" /><Relationship Id="rId75" Type="http://schemas.openxmlformats.org/officeDocument/2006/relationships/hyperlink" Target="https://podminky.urs.cz/item/CS_URS_2024_02/998781129" TargetMode="External" /><Relationship Id="rId76" Type="http://schemas.openxmlformats.org/officeDocument/2006/relationships/hyperlink" Target="https://podminky.urs.cz/item/CS_URS_2024_02/998781194" TargetMode="External" /><Relationship Id="rId77" Type="http://schemas.openxmlformats.org/officeDocument/2006/relationships/hyperlink" Target="https://podminky.urs.cz/item/CS_URS_2024_02/998781199" TargetMode="External" /><Relationship Id="rId78" Type="http://schemas.openxmlformats.org/officeDocument/2006/relationships/hyperlink" Target="https://podminky.urs.cz/item/CS_URS_2024_02/784111021" TargetMode="External" /><Relationship Id="rId79" Type="http://schemas.openxmlformats.org/officeDocument/2006/relationships/hyperlink" Target="https://podminky.urs.cz/item/CS_URS_2024_02/784171101" TargetMode="External" /><Relationship Id="rId80" Type="http://schemas.openxmlformats.org/officeDocument/2006/relationships/hyperlink" Target="https://podminky.urs.cz/item/CS_URS_2024_02/784181101" TargetMode="External" /><Relationship Id="rId81" Type="http://schemas.openxmlformats.org/officeDocument/2006/relationships/hyperlink" Target="https://podminky.urs.cz/item/CS_URS_2024_02/784211101" TargetMode="External" /><Relationship Id="rId8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5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1018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194104RMONT004" TargetMode="External" /><Relationship Id="rId16" Type="http://schemas.openxmlformats.org/officeDocument/2006/relationships/hyperlink" Target="https://podminky.urs.cz/item/CS_URS_2024_02/998721201" TargetMode="External" /><Relationship Id="rId17" Type="http://schemas.openxmlformats.org/officeDocument/2006/relationships/hyperlink" Target="https://podminky.urs.cz/item/CS_URS_2024_02/998721294" TargetMode="External" /><Relationship Id="rId18" Type="http://schemas.openxmlformats.org/officeDocument/2006/relationships/hyperlink" Target="https://podminky.urs.cz/item/CS_URS_2024_02/998721299" TargetMode="External" /><Relationship Id="rId19" Type="http://schemas.openxmlformats.org/officeDocument/2006/relationships/hyperlink" Target="https://podminky.urs.cz/item/CS_URS_2024_02/741110053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132331" TargetMode="External" /><Relationship Id="rId26" Type="http://schemas.openxmlformats.org/officeDocument/2006/relationships/hyperlink" Target="https://podminky.urs.cz/item/CS_URS_2024_02/741810003" TargetMode="External" /><Relationship Id="rId27" Type="http://schemas.openxmlformats.org/officeDocument/2006/relationships/hyperlink" Target="https://podminky.urs.cz/item/CS_URS_2024_02/998741121" TargetMode="External" /><Relationship Id="rId28" Type="http://schemas.openxmlformats.org/officeDocument/2006/relationships/hyperlink" Target="https://podminky.urs.cz/item/CS_URS_2024_02/998741129" TargetMode="External" /><Relationship Id="rId29" Type="http://schemas.openxmlformats.org/officeDocument/2006/relationships/hyperlink" Target="https://podminky.urs.cz/item/CS_URS_2024_02/998741194" TargetMode="External" /><Relationship Id="rId30" Type="http://schemas.openxmlformats.org/officeDocument/2006/relationships/hyperlink" Target="https://podminky.urs.cz/item/CS_URS_2024_02/998741199" TargetMode="External" /><Relationship Id="rId31" Type="http://schemas.openxmlformats.org/officeDocument/2006/relationships/hyperlink" Target="https://podminky.urs.cz/item/CS_URS_2024_02/742110003" TargetMode="External" /><Relationship Id="rId32" Type="http://schemas.openxmlformats.org/officeDocument/2006/relationships/hyperlink" Target="https://podminky.urs.cz/item/CS_URS_2024_02/742121001" TargetMode="External" /><Relationship Id="rId33" Type="http://schemas.openxmlformats.org/officeDocument/2006/relationships/hyperlink" Target="https://podminky.urs.cz/item/CS_URS_2024_02/742190002" TargetMode="External" /><Relationship Id="rId34" Type="http://schemas.openxmlformats.org/officeDocument/2006/relationships/hyperlink" Target="https://podminky.urs.cz/item/CS_URS_2024_02/998742121" TargetMode="External" /><Relationship Id="rId35" Type="http://schemas.openxmlformats.org/officeDocument/2006/relationships/hyperlink" Target="https://podminky.urs.cz/item/CS_URS_2024_02/998742129" TargetMode="External" /><Relationship Id="rId36" Type="http://schemas.openxmlformats.org/officeDocument/2006/relationships/hyperlink" Target="https://podminky.urs.cz/item/CS_URS_2024_02/998742194" TargetMode="External" /><Relationship Id="rId37" Type="http://schemas.openxmlformats.org/officeDocument/2006/relationships/hyperlink" Target="https://podminky.urs.cz/item/CS_URS_2024_02/998742199" TargetMode="External" /><Relationship Id="rId38" Type="http://schemas.openxmlformats.org/officeDocument/2006/relationships/hyperlink" Target="https://podminky.urs.cz/item/CS_URS_2024_02/751711111" TargetMode="External" /><Relationship Id="rId39" Type="http://schemas.openxmlformats.org/officeDocument/2006/relationships/hyperlink" Target="https://podminky.urs.cz/item/CS_URS_2024_02/751711909" TargetMode="External" /><Relationship Id="rId40" Type="http://schemas.openxmlformats.org/officeDocument/2006/relationships/hyperlink" Target="https://podminky.urs.cz/item/CS_URS_2024_02/751711910" TargetMode="External" /><Relationship Id="rId41" Type="http://schemas.openxmlformats.org/officeDocument/2006/relationships/hyperlink" Target="https://podminky.urs.cz/item/CS_URS_2024_02/751791111" TargetMode="External" /><Relationship Id="rId42" Type="http://schemas.openxmlformats.org/officeDocument/2006/relationships/hyperlink" Target="https://podminky.urs.cz/item/CS_URS_2024_02/751791112" TargetMode="External" /><Relationship Id="rId43" Type="http://schemas.openxmlformats.org/officeDocument/2006/relationships/hyperlink" Target="https://podminky.urs.cz/item/CS_URS_2024_02/751791113" TargetMode="External" /><Relationship Id="rId44" Type="http://schemas.openxmlformats.org/officeDocument/2006/relationships/hyperlink" Target="https://podminky.urs.cz/item/CS_URS_2024_02/751791114" TargetMode="External" /><Relationship Id="rId45" Type="http://schemas.openxmlformats.org/officeDocument/2006/relationships/hyperlink" Target="https://podminky.urs.cz/item/CS_URS_2024_02/751791116" TargetMode="External" /><Relationship Id="rId46" Type="http://schemas.openxmlformats.org/officeDocument/2006/relationships/hyperlink" Target="https://podminky.urs.cz/item/CS_URS_2024_02/751791151" TargetMode="External" /><Relationship Id="rId47" Type="http://schemas.openxmlformats.org/officeDocument/2006/relationships/hyperlink" Target="https://podminky.urs.cz/item/CS_URS_2024_02/751791153" TargetMode="External" /><Relationship Id="rId48" Type="http://schemas.openxmlformats.org/officeDocument/2006/relationships/hyperlink" Target="https://podminky.urs.cz/item/CS_URS_2024_02/751791163" TargetMode="External" /><Relationship Id="rId49" Type="http://schemas.openxmlformats.org/officeDocument/2006/relationships/hyperlink" Target="https://podminky.urs.cz/item/CS_URS_2024_02/751791171" TargetMode="External" /><Relationship Id="rId50" Type="http://schemas.openxmlformats.org/officeDocument/2006/relationships/hyperlink" Target="https://podminky.urs.cz/item/CS_URS_2024_02/751791173" TargetMode="External" /><Relationship Id="rId51" Type="http://schemas.openxmlformats.org/officeDocument/2006/relationships/hyperlink" Target="https://podminky.urs.cz/item/CS_URS_2024_02/751791177" TargetMode="External" /><Relationship Id="rId52" Type="http://schemas.openxmlformats.org/officeDocument/2006/relationships/hyperlink" Target="https://podminky.urs.cz/item/CS_URS_2024_02/751791181" TargetMode="External" /><Relationship Id="rId53" Type="http://schemas.openxmlformats.org/officeDocument/2006/relationships/hyperlink" Target="https://podminky.urs.cz/item/CS_URS_2024_02/751791183" TargetMode="External" /><Relationship Id="rId54" Type="http://schemas.openxmlformats.org/officeDocument/2006/relationships/hyperlink" Target="https://podminky.urs.cz/item/CS_URS_2024_02/751791301" TargetMode="External" /><Relationship Id="rId55" Type="http://schemas.openxmlformats.org/officeDocument/2006/relationships/hyperlink" Target="https://podminky.urs.cz/item/CS_URS_2024_02/751791401" TargetMode="External" /><Relationship Id="rId56" Type="http://schemas.openxmlformats.org/officeDocument/2006/relationships/hyperlink" Target="https://podminky.urs.cz/item/CS_URS_2024_02/751792001" TargetMode="External" /><Relationship Id="rId57" Type="http://schemas.openxmlformats.org/officeDocument/2006/relationships/hyperlink" Target="https://podminky.urs.cz/item/CS_URS_2024_02/751792006" TargetMode="External" /><Relationship Id="rId58" Type="http://schemas.openxmlformats.org/officeDocument/2006/relationships/hyperlink" Target="https://podminky.urs.cz/item/CS_URS_2024_02/751792007" TargetMode="External" /><Relationship Id="rId59" Type="http://schemas.openxmlformats.org/officeDocument/2006/relationships/hyperlink" Target="https://podminky.urs.cz/item/CS_URS_2024_02/751792007RMONT003" TargetMode="External" /><Relationship Id="rId60" Type="http://schemas.openxmlformats.org/officeDocument/2006/relationships/hyperlink" Target="https://podminky.urs.cz/item/CS_URS_2024_02/751792008" TargetMode="External" /><Relationship Id="rId61" Type="http://schemas.openxmlformats.org/officeDocument/2006/relationships/hyperlink" Target="https://podminky.urs.cz/item/CS_URS_2024_02/751793001" TargetMode="External" /><Relationship Id="rId62" Type="http://schemas.openxmlformats.org/officeDocument/2006/relationships/hyperlink" Target="https://podminky.urs.cz/item/CS_URS_2024_02/998751121" TargetMode="External" /><Relationship Id="rId63" Type="http://schemas.openxmlformats.org/officeDocument/2006/relationships/hyperlink" Target="https://podminky.urs.cz/item/CS_URS_2024_02/998751192" TargetMode="External" /><Relationship Id="rId64" Type="http://schemas.openxmlformats.org/officeDocument/2006/relationships/hyperlink" Target="https://podminky.urs.cz/item/CS_URS_2024_02/998751199" TargetMode="External" /><Relationship Id="rId65" Type="http://schemas.openxmlformats.org/officeDocument/2006/relationships/hyperlink" Target="https://podminky.urs.cz/item/CS_URS_2024_02/763135102" TargetMode="External" /><Relationship Id="rId66" Type="http://schemas.openxmlformats.org/officeDocument/2006/relationships/hyperlink" Target="https://podminky.urs.cz/item/CS_URS_2024_02/763431871" TargetMode="External" /><Relationship Id="rId67" Type="http://schemas.openxmlformats.org/officeDocument/2006/relationships/hyperlink" Target="https://podminky.urs.cz/item/CS_URS_2024_02/998763331" TargetMode="External" /><Relationship Id="rId68" Type="http://schemas.openxmlformats.org/officeDocument/2006/relationships/hyperlink" Target="https://podminky.urs.cz/item/CS_URS_2024_02/998763339" TargetMode="External" /><Relationship Id="rId69" Type="http://schemas.openxmlformats.org/officeDocument/2006/relationships/hyperlink" Target="https://podminky.urs.cz/item/CS_URS_2024_02/998763393" TargetMode="External" /><Relationship Id="rId70" Type="http://schemas.openxmlformats.org/officeDocument/2006/relationships/hyperlink" Target="https://podminky.urs.cz/item/CS_URS_2024_02/998763399" TargetMode="External" /><Relationship Id="rId71" Type="http://schemas.openxmlformats.org/officeDocument/2006/relationships/hyperlink" Target="https://podminky.urs.cz/item/CS_URS_2024_02/781121011" TargetMode="External" /><Relationship Id="rId72" Type="http://schemas.openxmlformats.org/officeDocument/2006/relationships/hyperlink" Target="https://podminky.urs.cz/item/CS_URS_2024_02/781472291" TargetMode="External" /><Relationship Id="rId73" Type="http://schemas.openxmlformats.org/officeDocument/2006/relationships/hyperlink" Target="https://podminky.urs.cz/item/CS_URS_2024_02/998781121" TargetMode="External" /><Relationship Id="rId74" Type="http://schemas.openxmlformats.org/officeDocument/2006/relationships/hyperlink" Target="https://podminky.urs.cz/item/CS_URS_2024_02/998781129" TargetMode="External" /><Relationship Id="rId75" Type="http://schemas.openxmlformats.org/officeDocument/2006/relationships/hyperlink" Target="https://podminky.urs.cz/item/CS_URS_2024_02/998781194" TargetMode="External" /><Relationship Id="rId76" Type="http://schemas.openxmlformats.org/officeDocument/2006/relationships/hyperlink" Target="https://podminky.urs.cz/item/CS_URS_2024_02/998781199" TargetMode="External" /><Relationship Id="rId77" Type="http://schemas.openxmlformats.org/officeDocument/2006/relationships/hyperlink" Target="https://podminky.urs.cz/item/CS_URS_2024_02/784111021" TargetMode="External" /><Relationship Id="rId78" Type="http://schemas.openxmlformats.org/officeDocument/2006/relationships/hyperlink" Target="https://podminky.urs.cz/item/CS_URS_2024_02/784171101" TargetMode="External" /><Relationship Id="rId79" Type="http://schemas.openxmlformats.org/officeDocument/2006/relationships/hyperlink" Target="https://podminky.urs.cz/item/CS_URS_2024_02/784181101" TargetMode="External" /><Relationship Id="rId80" Type="http://schemas.openxmlformats.org/officeDocument/2006/relationships/hyperlink" Target="https://podminky.urs.cz/item/CS_URS_2024_02/784211101" TargetMode="External" /><Relationship Id="rId8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5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1018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194104RMONT004" TargetMode="External" /><Relationship Id="rId16" Type="http://schemas.openxmlformats.org/officeDocument/2006/relationships/hyperlink" Target="https://podminky.urs.cz/item/CS_URS_2024_02/998721201" TargetMode="External" /><Relationship Id="rId17" Type="http://schemas.openxmlformats.org/officeDocument/2006/relationships/hyperlink" Target="https://podminky.urs.cz/item/CS_URS_2024_02/998721294" TargetMode="External" /><Relationship Id="rId18" Type="http://schemas.openxmlformats.org/officeDocument/2006/relationships/hyperlink" Target="https://podminky.urs.cz/item/CS_URS_2024_02/998721299" TargetMode="External" /><Relationship Id="rId19" Type="http://schemas.openxmlformats.org/officeDocument/2006/relationships/hyperlink" Target="https://podminky.urs.cz/item/CS_URS_2024_02/741110053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132331" TargetMode="External" /><Relationship Id="rId26" Type="http://schemas.openxmlformats.org/officeDocument/2006/relationships/hyperlink" Target="https://podminky.urs.cz/item/CS_URS_2024_02/741810003" TargetMode="External" /><Relationship Id="rId27" Type="http://schemas.openxmlformats.org/officeDocument/2006/relationships/hyperlink" Target="https://podminky.urs.cz/item/CS_URS_2024_02/741920371" TargetMode="External" /><Relationship Id="rId28" Type="http://schemas.openxmlformats.org/officeDocument/2006/relationships/hyperlink" Target="https://podminky.urs.cz/item/CS_URS_2024_02/998741121" TargetMode="External" /><Relationship Id="rId29" Type="http://schemas.openxmlformats.org/officeDocument/2006/relationships/hyperlink" Target="https://podminky.urs.cz/item/CS_URS_2024_02/998741129" TargetMode="External" /><Relationship Id="rId30" Type="http://schemas.openxmlformats.org/officeDocument/2006/relationships/hyperlink" Target="https://podminky.urs.cz/item/CS_URS_2024_02/998741194" TargetMode="External" /><Relationship Id="rId31" Type="http://schemas.openxmlformats.org/officeDocument/2006/relationships/hyperlink" Target="https://podminky.urs.cz/item/CS_URS_2024_02/998741199" TargetMode="External" /><Relationship Id="rId32" Type="http://schemas.openxmlformats.org/officeDocument/2006/relationships/hyperlink" Target="https://podminky.urs.cz/item/CS_URS_2024_02/742110003" TargetMode="External" /><Relationship Id="rId33" Type="http://schemas.openxmlformats.org/officeDocument/2006/relationships/hyperlink" Target="https://podminky.urs.cz/item/CS_URS_2024_02/742121001" TargetMode="External" /><Relationship Id="rId34" Type="http://schemas.openxmlformats.org/officeDocument/2006/relationships/hyperlink" Target="https://podminky.urs.cz/item/CS_URS_2024_02/742190002" TargetMode="External" /><Relationship Id="rId35" Type="http://schemas.openxmlformats.org/officeDocument/2006/relationships/hyperlink" Target="https://podminky.urs.cz/item/CS_URS_2024_02/998742121" TargetMode="External" /><Relationship Id="rId36" Type="http://schemas.openxmlformats.org/officeDocument/2006/relationships/hyperlink" Target="https://podminky.urs.cz/item/CS_URS_2024_02/998742129" TargetMode="External" /><Relationship Id="rId37" Type="http://schemas.openxmlformats.org/officeDocument/2006/relationships/hyperlink" Target="https://podminky.urs.cz/item/CS_URS_2024_02/998742194" TargetMode="External" /><Relationship Id="rId38" Type="http://schemas.openxmlformats.org/officeDocument/2006/relationships/hyperlink" Target="https://podminky.urs.cz/item/CS_URS_2024_02/998742199" TargetMode="External" /><Relationship Id="rId39" Type="http://schemas.openxmlformats.org/officeDocument/2006/relationships/hyperlink" Target="https://podminky.urs.cz/item/CS_URS_2024_02/751711111" TargetMode="External" /><Relationship Id="rId40" Type="http://schemas.openxmlformats.org/officeDocument/2006/relationships/hyperlink" Target="https://podminky.urs.cz/item/CS_URS_2024_02/751711909" TargetMode="External" /><Relationship Id="rId41" Type="http://schemas.openxmlformats.org/officeDocument/2006/relationships/hyperlink" Target="https://podminky.urs.cz/item/CS_URS_2024_02/751711910" TargetMode="External" /><Relationship Id="rId42" Type="http://schemas.openxmlformats.org/officeDocument/2006/relationships/hyperlink" Target="https://podminky.urs.cz/item/CS_URS_2024_02/751791111" TargetMode="External" /><Relationship Id="rId43" Type="http://schemas.openxmlformats.org/officeDocument/2006/relationships/hyperlink" Target="https://podminky.urs.cz/item/CS_URS_2024_02/751791112" TargetMode="External" /><Relationship Id="rId44" Type="http://schemas.openxmlformats.org/officeDocument/2006/relationships/hyperlink" Target="https://podminky.urs.cz/item/CS_URS_2024_02/751791113" TargetMode="External" /><Relationship Id="rId45" Type="http://schemas.openxmlformats.org/officeDocument/2006/relationships/hyperlink" Target="https://podminky.urs.cz/item/CS_URS_2024_02/751791114" TargetMode="External" /><Relationship Id="rId46" Type="http://schemas.openxmlformats.org/officeDocument/2006/relationships/hyperlink" Target="https://podminky.urs.cz/item/CS_URS_2024_02/751791116" TargetMode="External" /><Relationship Id="rId47" Type="http://schemas.openxmlformats.org/officeDocument/2006/relationships/hyperlink" Target="https://podminky.urs.cz/item/CS_URS_2024_02/751791151" TargetMode="External" /><Relationship Id="rId48" Type="http://schemas.openxmlformats.org/officeDocument/2006/relationships/hyperlink" Target="https://podminky.urs.cz/item/CS_URS_2024_02/751791153" TargetMode="External" /><Relationship Id="rId49" Type="http://schemas.openxmlformats.org/officeDocument/2006/relationships/hyperlink" Target="https://podminky.urs.cz/item/CS_URS_2024_02/751791163" TargetMode="External" /><Relationship Id="rId50" Type="http://schemas.openxmlformats.org/officeDocument/2006/relationships/hyperlink" Target="https://podminky.urs.cz/item/CS_URS_2024_02/751791171" TargetMode="External" /><Relationship Id="rId51" Type="http://schemas.openxmlformats.org/officeDocument/2006/relationships/hyperlink" Target="https://podminky.urs.cz/item/CS_URS_2024_02/751791173" TargetMode="External" /><Relationship Id="rId52" Type="http://schemas.openxmlformats.org/officeDocument/2006/relationships/hyperlink" Target="https://podminky.urs.cz/item/CS_URS_2024_02/751791177" TargetMode="External" /><Relationship Id="rId53" Type="http://schemas.openxmlformats.org/officeDocument/2006/relationships/hyperlink" Target="https://podminky.urs.cz/item/CS_URS_2024_02/751791181" TargetMode="External" /><Relationship Id="rId54" Type="http://schemas.openxmlformats.org/officeDocument/2006/relationships/hyperlink" Target="https://podminky.urs.cz/item/CS_URS_2024_02/751791183" TargetMode="External" /><Relationship Id="rId55" Type="http://schemas.openxmlformats.org/officeDocument/2006/relationships/hyperlink" Target="https://podminky.urs.cz/item/CS_URS_2024_02/751791301" TargetMode="External" /><Relationship Id="rId56" Type="http://schemas.openxmlformats.org/officeDocument/2006/relationships/hyperlink" Target="https://podminky.urs.cz/item/CS_URS_2024_02/751791401" TargetMode="External" /><Relationship Id="rId57" Type="http://schemas.openxmlformats.org/officeDocument/2006/relationships/hyperlink" Target="https://podminky.urs.cz/item/CS_URS_2024_02/751792001" TargetMode="External" /><Relationship Id="rId58" Type="http://schemas.openxmlformats.org/officeDocument/2006/relationships/hyperlink" Target="https://podminky.urs.cz/item/CS_URS_2024_02/751792006" TargetMode="External" /><Relationship Id="rId59" Type="http://schemas.openxmlformats.org/officeDocument/2006/relationships/hyperlink" Target="https://podminky.urs.cz/item/CS_URS_2024_02/751792007" TargetMode="External" /><Relationship Id="rId60" Type="http://schemas.openxmlformats.org/officeDocument/2006/relationships/hyperlink" Target="https://podminky.urs.cz/item/CS_URS_2024_02/751792007RMONT003" TargetMode="External" /><Relationship Id="rId61" Type="http://schemas.openxmlformats.org/officeDocument/2006/relationships/hyperlink" Target="https://podminky.urs.cz/item/CS_URS_2024_02/751792008" TargetMode="External" /><Relationship Id="rId62" Type="http://schemas.openxmlformats.org/officeDocument/2006/relationships/hyperlink" Target="https://podminky.urs.cz/item/CS_URS_2024_02/751793001" TargetMode="External" /><Relationship Id="rId63" Type="http://schemas.openxmlformats.org/officeDocument/2006/relationships/hyperlink" Target="https://podminky.urs.cz/item/CS_URS_2024_02/998751121" TargetMode="External" /><Relationship Id="rId64" Type="http://schemas.openxmlformats.org/officeDocument/2006/relationships/hyperlink" Target="https://podminky.urs.cz/item/CS_URS_2024_02/998751192" TargetMode="External" /><Relationship Id="rId65" Type="http://schemas.openxmlformats.org/officeDocument/2006/relationships/hyperlink" Target="https://podminky.urs.cz/item/CS_URS_2024_02/998751199" TargetMode="External" /><Relationship Id="rId66" Type="http://schemas.openxmlformats.org/officeDocument/2006/relationships/hyperlink" Target="https://podminky.urs.cz/item/CS_URS_2024_02/763101856" TargetMode="External" /><Relationship Id="rId67" Type="http://schemas.openxmlformats.org/officeDocument/2006/relationships/hyperlink" Target="https://podminky.urs.cz/item/CS_URS_2024_02/763131451" TargetMode="External" /><Relationship Id="rId68" Type="http://schemas.openxmlformats.org/officeDocument/2006/relationships/hyperlink" Target="https://podminky.urs.cz/item/CS_URS_2024_02/763131772" TargetMode="External" /><Relationship Id="rId69" Type="http://schemas.openxmlformats.org/officeDocument/2006/relationships/hyperlink" Target="https://podminky.urs.cz/item/CS_URS_2024_02/763135102" TargetMode="External" /><Relationship Id="rId70" Type="http://schemas.openxmlformats.org/officeDocument/2006/relationships/hyperlink" Target="https://podminky.urs.cz/item/CS_URS_2024_02/763431871" TargetMode="External" /><Relationship Id="rId71" Type="http://schemas.openxmlformats.org/officeDocument/2006/relationships/hyperlink" Target="https://podminky.urs.cz/item/CS_URS_2024_02/998763331" TargetMode="External" /><Relationship Id="rId72" Type="http://schemas.openxmlformats.org/officeDocument/2006/relationships/hyperlink" Target="https://podminky.urs.cz/item/CS_URS_2024_02/998763339" TargetMode="External" /><Relationship Id="rId73" Type="http://schemas.openxmlformats.org/officeDocument/2006/relationships/hyperlink" Target="https://podminky.urs.cz/item/CS_URS_2024_02/998763393" TargetMode="External" /><Relationship Id="rId74" Type="http://schemas.openxmlformats.org/officeDocument/2006/relationships/hyperlink" Target="https://podminky.urs.cz/item/CS_URS_2024_02/998763399" TargetMode="External" /><Relationship Id="rId75" Type="http://schemas.openxmlformats.org/officeDocument/2006/relationships/hyperlink" Target="https://podminky.urs.cz/item/CS_URS_2024_02/781121011" TargetMode="External" /><Relationship Id="rId76" Type="http://schemas.openxmlformats.org/officeDocument/2006/relationships/hyperlink" Target="https://podminky.urs.cz/item/CS_URS_2024_02/781472291" TargetMode="External" /><Relationship Id="rId77" Type="http://schemas.openxmlformats.org/officeDocument/2006/relationships/hyperlink" Target="https://podminky.urs.cz/item/CS_URS_2024_02/998781121" TargetMode="External" /><Relationship Id="rId78" Type="http://schemas.openxmlformats.org/officeDocument/2006/relationships/hyperlink" Target="https://podminky.urs.cz/item/CS_URS_2024_02/998781129" TargetMode="External" /><Relationship Id="rId79" Type="http://schemas.openxmlformats.org/officeDocument/2006/relationships/hyperlink" Target="https://podminky.urs.cz/item/CS_URS_2024_02/998781194" TargetMode="External" /><Relationship Id="rId80" Type="http://schemas.openxmlformats.org/officeDocument/2006/relationships/hyperlink" Target="https://podminky.urs.cz/item/CS_URS_2024_02/998781199" TargetMode="External" /><Relationship Id="rId81" Type="http://schemas.openxmlformats.org/officeDocument/2006/relationships/hyperlink" Target="https://podminky.urs.cz/item/CS_URS_2024_02/784111021" TargetMode="External" /><Relationship Id="rId82" Type="http://schemas.openxmlformats.org/officeDocument/2006/relationships/hyperlink" Target="https://podminky.urs.cz/item/CS_URS_2024_02/784161001" TargetMode="External" /><Relationship Id="rId83" Type="http://schemas.openxmlformats.org/officeDocument/2006/relationships/hyperlink" Target="https://podminky.urs.cz/item/CS_URS_2024_02/784161111" TargetMode="External" /><Relationship Id="rId84" Type="http://schemas.openxmlformats.org/officeDocument/2006/relationships/hyperlink" Target="https://podminky.urs.cz/item/CS_URS_2024_02/784171101" TargetMode="External" /><Relationship Id="rId85" Type="http://schemas.openxmlformats.org/officeDocument/2006/relationships/hyperlink" Target="https://podminky.urs.cz/item/CS_URS_2024_02/784181101" TargetMode="External" /><Relationship Id="rId86" Type="http://schemas.openxmlformats.org/officeDocument/2006/relationships/hyperlink" Target="https://podminky.urs.cz/item/CS_URS_2024_02/784211101" TargetMode="External" /><Relationship Id="rId8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1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1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1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1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112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6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7RMONT003" TargetMode="External" /><Relationship Id="rId59" Type="http://schemas.openxmlformats.org/officeDocument/2006/relationships/hyperlink" Target="https://podminky.urs.cz/item/CS_URS_2024_02/751792008" TargetMode="External" /><Relationship Id="rId60" Type="http://schemas.openxmlformats.org/officeDocument/2006/relationships/hyperlink" Target="https://podminky.urs.cz/item/CS_URS_2024_02/751793001" TargetMode="External" /><Relationship Id="rId61" Type="http://schemas.openxmlformats.org/officeDocument/2006/relationships/hyperlink" Target="https://podminky.urs.cz/item/CS_URS_2024_02/998751121" TargetMode="External" /><Relationship Id="rId62" Type="http://schemas.openxmlformats.org/officeDocument/2006/relationships/hyperlink" Target="https://podminky.urs.cz/item/CS_URS_2024_02/998751192" TargetMode="External" /><Relationship Id="rId63" Type="http://schemas.openxmlformats.org/officeDocument/2006/relationships/hyperlink" Target="https://podminky.urs.cz/item/CS_URS_2024_02/998751199" TargetMode="External" /><Relationship Id="rId64" Type="http://schemas.openxmlformats.org/officeDocument/2006/relationships/hyperlink" Target="https://podminky.urs.cz/item/CS_URS_2024_02/763135102" TargetMode="External" /><Relationship Id="rId65" Type="http://schemas.openxmlformats.org/officeDocument/2006/relationships/hyperlink" Target="https://podminky.urs.cz/item/CS_URS_2024_02/763431871" TargetMode="External" /><Relationship Id="rId66" Type="http://schemas.openxmlformats.org/officeDocument/2006/relationships/hyperlink" Target="https://podminky.urs.cz/item/CS_URS_2024_02/998763331" TargetMode="External" /><Relationship Id="rId67" Type="http://schemas.openxmlformats.org/officeDocument/2006/relationships/hyperlink" Target="https://podminky.urs.cz/item/CS_URS_2024_02/998763339" TargetMode="External" /><Relationship Id="rId68" Type="http://schemas.openxmlformats.org/officeDocument/2006/relationships/hyperlink" Target="https://podminky.urs.cz/item/CS_URS_2024_02/998763393" TargetMode="External" /><Relationship Id="rId69" Type="http://schemas.openxmlformats.org/officeDocument/2006/relationships/hyperlink" Target="https://podminky.urs.cz/item/CS_URS_2024_02/998763399" TargetMode="External" /><Relationship Id="rId70" Type="http://schemas.openxmlformats.org/officeDocument/2006/relationships/hyperlink" Target="https://podminky.urs.cz/item/CS_URS_2024_02/784171101" TargetMode="External" /><Relationship Id="rId71" Type="http://schemas.openxmlformats.org/officeDocument/2006/relationships/hyperlink" Target="https://podminky.urs.cz/item/CS_URS_2024_02/784181101" TargetMode="External" /><Relationship Id="rId72" Type="http://schemas.openxmlformats.org/officeDocument/2006/relationships/hyperlink" Target="https://podminky.urs.cz/item/CS_URS_2024_02/784211101" TargetMode="External" /><Relationship Id="rId7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2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2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2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2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909" TargetMode="External" /><Relationship Id="rId38" Type="http://schemas.openxmlformats.org/officeDocument/2006/relationships/hyperlink" Target="https://podminky.urs.cz/item/CS_URS_2024_02/751711910" TargetMode="External" /><Relationship Id="rId39" Type="http://schemas.openxmlformats.org/officeDocument/2006/relationships/hyperlink" Target="https://podminky.urs.cz/item/CS_URS_2024_02/751791111" TargetMode="External" /><Relationship Id="rId40" Type="http://schemas.openxmlformats.org/officeDocument/2006/relationships/hyperlink" Target="https://podminky.urs.cz/item/CS_URS_2024_02/751791112" TargetMode="External" /><Relationship Id="rId41" Type="http://schemas.openxmlformats.org/officeDocument/2006/relationships/hyperlink" Target="https://podminky.urs.cz/item/CS_URS_2024_02/751791113" TargetMode="External" /><Relationship Id="rId42" Type="http://schemas.openxmlformats.org/officeDocument/2006/relationships/hyperlink" Target="https://podminky.urs.cz/item/CS_URS_2024_02/751791114" TargetMode="External" /><Relationship Id="rId43" Type="http://schemas.openxmlformats.org/officeDocument/2006/relationships/hyperlink" Target="https://podminky.urs.cz/item/CS_URS_2024_02/751791116" TargetMode="External" /><Relationship Id="rId44" Type="http://schemas.openxmlformats.org/officeDocument/2006/relationships/hyperlink" Target="https://podminky.urs.cz/item/CS_URS_2024_02/751791151" TargetMode="External" /><Relationship Id="rId45" Type="http://schemas.openxmlformats.org/officeDocument/2006/relationships/hyperlink" Target="https://podminky.urs.cz/item/CS_URS_2024_02/751791153" TargetMode="External" /><Relationship Id="rId46" Type="http://schemas.openxmlformats.org/officeDocument/2006/relationships/hyperlink" Target="https://podminky.urs.cz/item/CS_URS_2024_02/751791163" TargetMode="External" /><Relationship Id="rId47" Type="http://schemas.openxmlformats.org/officeDocument/2006/relationships/hyperlink" Target="https://podminky.urs.cz/item/CS_URS_2024_02/751791171" TargetMode="External" /><Relationship Id="rId48" Type="http://schemas.openxmlformats.org/officeDocument/2006/relationships/hyperlink" Target="https://podminky.urs.cz/item/CS_URS_2024_02/751791173" TargetMode="External" /><Relationship Id="rId49" Type="http://schemas.openxmlformats.org/officeDocument/2006/relationships/hyperlink" Target="https://podminky.urs.cz/item/CS_URS_2024_02/751791177" TargetMode="External" /><Relationship Id="rId50" Type="http://schemas.openxmlformats.org/officeDocument/2006/relationships/hyperlink" Target="https://podminky.urs.cz/item/CS_URS_2024_02/751791181" TargetMode="External" /><Relationship Id="rId51" Type="http://schemas.openxmlformats.org/officeDocument/2006/relationships/hyperlink" Target="https://podminky.urs.cz/item/CS_URS_2024_02/751791183" TargetMode="External" /><Relationship Id="rId52" Type="http://schemas.openxmlformats.org/officeDocument/2006/relationships/hyperlink" Target="https://podminky.urs.cz/item/CS_URS_2024_02/751791301" TargetMode="External" /><Relationship Id="rId53" Type="http://schemas.openxmlformats.org/officeDocument/2006/relationships/hyperlink" Target="https://podminky.urs.cz/item/CS_URS_2024_02/751791401" TargetMode="External" /><Relationship Id="rId54" Type="http://schemas.openxmlformats.org/officeDocument/2006/relationships/hyperlink" Target="https://podminky.urs.cz/item/CS_URS_2024_02/751792001" TargetMode="External" /><Relationship Id="rId55" Type="http://schemas.openxmlformats.org/officeDocument/2006/relationships/hyperlink" Target="https://podminky.urs.cz/item/CS_URS_2024_02/751792006" TargetMode="External" /><Relationship Id="rId56" Type="http://schemas.openxmlformats.org/officeDocument/2006/relationships/hyperlink" Target="https://podminky.urs.cz/item/CS_URS_2024_02/751792007" TargetMode="External" /><Relationship Id="rId57" Type="http://schemas.openxmlformats.org/officeDocument/2006/relationships/hyperlink" Target="https://podminky.urs.cz/item/CS_URS_2024_02/751792007RMONT003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1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2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3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2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2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2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909" TargetMode="External" /><Relationship Id="rId38" Type="http://schemas.openxmlformats.org/officeDocument/2006/relationships/hyperlink" Target="https://podminky.urs.cz/item/CS_URS_2024_02/751711910" TargetMode="External" /><Relationship Id="rId39" Type="http://schemas.openxmlformats.org/officeDocument/2006/relationships/hyperlink" Target="https://podminky.urs.cz/item/CS_URS_2024_02/751791111" TargetMode="External" /><Relationship Id="rId40" Type="http://schemas.openxmlformats.org/officeDocument/2006/relationships/hyperlink" Target="https://podminky.urs.cz/item/CS_URS_2024_02/751791112" TargetMode="External" /><Relationship Id="rId41" Type="http://schemas.openxmlformats.org/officeDocument/2006/relationships/hyperlink" Target="https://podminky.urs.cz/item/CS_URS_2024_02/751791113" TargetMode="External" /><Relationship Id="rId42" Type="http://schemas.openxmlformats.org/officeDocument/2006/relationships/hyperlink" Target="https://podminky.urs.cz/item/CS_URS_2024_02/751791114" TargetMode="External" /><Relationship Id="rId43" Type="http://schemas.openxmlformats.org/officeDocument/2006/relationships/hyperlink" Target="https://podminky.urs.cz/item/CS_URS_2024_02/751791116" TargetMode="External" /><Relationship Id="rId44" Type="http://schemas.openxmlformats.org/officeDocument/2006/relationships/hyperlink" Target="https://podminky.urs.cz/item/CS_URS_2024_02/751791151" TargetMode="External" /><Relationship Id="rId45" Type="http://schemas.openxmlformats.org/officeDocument/2006/relationships/hyperlink" Target="https://podminky.urs.cz/item/CS_URS_2024_02/751791153" TargetMode="External" /><Relationship Id="rId46" Type="http://schemas.openxmlformats.org/officeDocument/2006/relationships/hyperlink" Target="https://podminky.urs.cz/item/CS_URS_2024_02/751791163" TargetMode="External" /><Relationship Id="rId47" Type="http://schemas.openxmlformats.org/officeDocument/2006/relationships/hyperlink" Target="https://podminky.urs.cz/item/CS_URS_2024_02/751791171" TargetMode="External" /><Relationship Id="rId48" Type="http://schemas.openxmlformats.org/officeDocument/2006/relationships/hyperlink" Target="https://podminky.urs.cz/item/CS_URS_2024_02/751791173" TargetMode="External" /><Relationship Id="rId49" Type="http://schemas.openxmlformats.org/officeDocument/2006/relationships/hyperlink" Target="https://podminky.urs.cz/item/CS_URS_2024_02/751791177" TargetMode="External" /><Relationship Id="rId50" Type="http://schemas.openxmlformats.org/officeDocument/2006/relationships/hyperlink" Target="https://podminky.urs.cz/item/CS_URS_2024_02/751791181" TargetMode="External" /><Relationship Id="rId51" Type="http://schemas.openxmlformats.org/officeDocument/2006/relationships/hyperlink" Target="https://podminky.urs.cz/item/CS_URS_2024_02/751791183" TargetMode="External" /><Relationship Id="rId52" Type="http://schemas.openxmlformats.org/officeDocument/2006/relationships/hyperlink" Target="https://podminky.urs.cz/item/CS_URS_2024_02/751791301" TargetMode="External" /><Relationship Id="rId53" Type="http://schemas.openxmlformats.org/officeDocument/2006/relationships/hyperlink" Target="https://podminky.urs.cz/item/CS_URS_2024_02/751791401" TargetMode="External" /><Relationship Id="rId54" Type="http://schemas.openxmlformats.org/officeDocument/2006/relationships/hyperlink" Target="https://podminky.urs.cz/item/CS_URS_2024_02/751792001" TargetMode="External" /><Relationship Id="rId55" Type="http://schemas.openxmlformats.org/officeDocument/2006/relationships/hyperlink" Target="https://podminky.urs.cz/item/CS_URS_2024_02/751792006" TargetMode="External" /><Relationship Id="rId56" Type="http://schemas.openxmlformats.org/officeDocument/2006/relationships/hyperlink" Target="https://podminky.urs.cz/item/CS_URS_2024_02/751792007" TargetMode="External" /><Relationship Id="rId57" Type="http://schemas.openxmlformats.org/officeDocument/2006/relationships/hyperlink" Target="https://podminky.urs.cz/item/CS_URS_2024_02/751792007RMONT003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1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2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4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3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3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3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112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6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2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3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6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3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3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3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909" TargetMode="External" /><Relationship Id="rId38" Type="http://schemas.openxmlformats.org/officeDocument/2006/relationships/hyperlink" Target="https://podminky.urs.cz/item/CS_URS_2024_02/751711910" TargetMode="External" /><Relationship Id="rId39" Type="http://schemas.openxmlformats.org/officeDocument/2006/relationships/hyperlink" Target="https://podminky.urs.cz/item/CS_URS_2024_02/751791111" TargetMode="External" /><Relationship Id="rId40" Type="http://schemas.openxmlformats.org/officeDocument/2006/relationships/hyperlink" Target="https://podminky.urs.cz/item/CS_URS_2024_02/751791112" TargetMode="External" /><Relationship Id="rId41" Type="http://schemas.openxmlformats.org/officeDocument/2006/relationships/hyperlink" Target="https://podminky.urs.cz/item/CS_URS_2024_02/751791113" TargetMode="External" /><Relationship Id="rId42" Type="http://schemas.openxmlformats.org/officeDocument/2006/relationships/hyperlink" Target="https://podminky.urs.cz/item/CS_URS_2024_02/751791114" TargetMode="External" /><Relationship Id="rId43" Type="http://schemas.openxmlformats.org/officeDocument/2006/relationships/hyperlink" Target="https://podminky.urs.cz/item/CS_URS_2024_02/751791116" TargetMode="External" /><Relationship Id="rId44" Type="http://schemas.openxmlformats.org/officeDocument/2006/relationships/hyperlink" Target="https://podminky.urs.cz/item/CS_URS_2024_02/751791151" TargetMode="External" /><Relationship Id="rId45" Type="http://schemas.openxmlformats.org/officeDocument/2006/relationships/hyperlink" Target="https://podminky.urs.cz/item/CS_URS_2024_02/751791153" TargetMode="External" /><Relationship Id="rId46" Type="http://schemas.openxmlformats.org/officeDocument/2006/relationships/hyperlink" Target="https://podminky.urs.cz/item/CS_URS_2024_02/751791155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7RMONT003" TargetMode="External" /><Relationship Id="rId59" Type="http://schemas.openxmlformats.org/officeDocument/2006/relationships/hyperlink" Target="https://podminky.urs.cz/item/CS_URS_2024_02/751792008" TargetMode="External" /><Relationship Id="rId60" Type="http://schemas.openxmlformats.org/officeDocument/2006/relationships/hyperlink" Target="https://podminky.urs.cz/item/CS_URS_2024_02/751793001" TargetMode="External" /><Relationship Id="rId61" Type="http://schemas.openxmlformats.org/officeDocument/2006/relationships/hyperlink" Target="https://podminky.urs.cz/item/CS_URS_2024_02/998751122" TargetMode="External" /><Relationship Id="rId62" Type="http://schemas.openxmlformats.org/officeDocument/2006/relationships/hyperlink" Target="https://podminky.urs.cz/item/CS_URS_2024_02/998751192" TargetMode="External" /><Relationship Id="rId63" Type="http://schemas.openxmlformats.org/officeDocument/2006/relationships/hyperlink" Target="https://podminky.urs.cz/item/CS_URS_2024_02/998751199" TargetMode="External" /><Relationship Id="rId64" Type="http://schemas.openxmlformats.org/officeDocument/2006/relationships/hyperlink" Target="https://podminky.urs.cz/item/CS_URS_2024_02/763135102" TargetMode="External" /><Relationship Id="rId65" Type="http://schemas.openxmlformats.org/officeDocument/2006/relationships/hyperlink" Target="https://podminky.urs.cz/item/CS_URS_2024_02/763431871" TargetMode="External" /><Relationship Id="rId66" Type="http://schemas.openxmlformats.org/officeDocument/2006/relationships/hyperlink" Target="https://podminky.urs.cz/item/CS_URS_2024_02/998763333" TargetMode="External" /><Relationship Id="rId67" Type="http://schemas.openxmlformats.org/officeDocument/2006/relationships/hyperlink" Target="https://podminky.urs.cz/item/CS_URS_2024_02/998763339" TargetMode="External" /><Relationship Id="rId68" Type="http://schemas.openxmlformats.org/officeDocument/2006/relationships/hyperlink" Target="https://podminky.urs.cz/item/CS_URS_2024_02/998763393" TargetMode="External" /><Relationship Id="rId69" Type="http://schemas.openxmlformats.org/officeDocument/2006/relationships/hyperlink" Target="https://podminky.urs.cz/item/CS_URS_2024_02/998763399" TargetMode="External" /><Relationship Id="rId70" Type="http://schemas.openxmlformats.org/officeDocument/2006/relationships/hyperlink" Target="https://podminky.urs.cz/item/CS_URS_2024_02/784171101" TargetMode="External" /><Relationship Id="rId71" Type="http://schemas.openxmlformats.org/officeDocument/2006/relationships/hyperlink" Target="https://podminky.urs.cz/item/CS_URS_2024_02/784181101" TargetMode="External" /><Relationship Id="rId72" Type="http://schemas.openxmlformats.org/officeDocument/2006/relationships/hyperlink" Target="https://podminky.urs.cz/item/CS_URS_2024_02/784211101" TargetMode="External" /><Relationship Id="rId73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7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3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3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3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112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5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6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2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3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23002000" TargetMode="External" /><Relationship Id="rId3" Type="http://schemas.openxmlformats.org/officeDocument/2006/relationships/hyperlink" Target="https://podminky.urs.cz/item/CS_URS_2024_02/031303000" TargetMode="External" /><Relationship Id="rId4" Type="http://schemas.openxmlformats.org/officeDocument/2006/relationships/hyperlink" Target="https://podminky.urs.cz/item/CS_URS_2024_02/033203000" TargetMode="External" /><Relationship Id="rId5" Type="http://schemas.openxmlformats.org/officeDocument/2006/relationships/hyperlink" Target="https://podminky.urs.cz/item/CS_URS_2024_02/049103000" TargetMode="External" /><Relationship Id="rId6" Type="http://schemas.openxmlformats.org/officeDocument/2006/relationships/hyperlink" Target="https://podminky.urs.cz/item/CS_URS_2024_02/062303000" TargetMode="External" /><Relationship Id="rId7" Type="http://schemas.openxmlformats.org/officeDocument/2006/relationships/hyperlink" Target="https://podminky.urs.cz/item/CS_URS_2024_02/062503000" TargetMode="External" /><Relationship Id="rId8" Type="http://schemas.openxmlformats.org/officeDocument/2006/relationships/hyperlink" Target="https://podminky.urs.cz/item/CS_URS_2024_02/063603000" TargetMode="External" /><Relationship Id="rId9" Type="http://schemas.openxmlformats.org/officeDocument/2006/relationships/hyperlink" Target="https://podminky.urs.cz/item/CS_URS_2024_02/065203000" TargetMode="External" /><Relationship Id="rId10" Type="http://schemas.openxmlformats.org/officeDocument/2006/relationships/hyperlink" Target="https://podminky.urs.cz/item/CS_URS_2024_02/076203000" TargetMode="External" /><Relationship Id="rId11" Type="http://schemas.openxmlformats.org/officeDocument/2006/relationships/hyperlink" Target="https://podminky.urs.cz/item/CS_URS_2024_02/092103000" TargetMode="External" /><Relationship Id="rId12" Type="http://schemas.openxmlformats.org/officeDocument/2006/relationships/hyperlink" Target="https://podminky.urs.cz/item/CS_URS_2024_02/092203000" TargetMode="External" /><Relationship Id="rId1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35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37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37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37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40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41</v>
      </c>
      <c r="AO17" s="25"/>
      <c r="AP17" s="25"/>
      <c r="AQ17" s="25"/>
      <c r="AR17" s="23"/>
      <c r="BE17" s="34"/>
      <c r="BS17" s="20" t="s">
        <v>42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41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46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47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48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49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50</v>
      </c>
      <c r="E29" s="51"/>
      <c r="F29" s="35" t="s">
        <v>51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52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53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54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55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56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57</v>
      </c>
      <c r="U35" s="58"/>
      <c r="V35" s="58"/>
      <c r="W35" s="58"/>
      <c r="X35" s="60" t="s">
        <v>58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59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06/2024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Městský úřad Sokolov – klimatizace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Sokolov, ul. Rokycanova 1929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17. 7. 2024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Město Sokolov, Rokycanova 1929, 356 01 Sokolov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38</v>
      </c>
      <c r="AJ49" s="44"/>
      <c r="AK49" s="44"/>
      <c r="AL49" s="44"/>
      <c r="AM49" s="77" t="str">
        <f>IF(E17="","",E17)</f>
        <v>Ing. Milan Snopek</v>
      </c>
      <c r="AN49" s="68"/>
      <c r="AO49" s="68"/>
      <c r="AP49" s="68"/>
      <c r="AQ49" s="44"/>
      <c r="AR49" s="48"/>
      <c r="AS49" s="78" t="s">
        <v>60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36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43</v>
      </c>
      <c r="AJ50" s="44"/>
      <c r="AK50" s="44"/>
      <c r="AL50" s="44"/>
      <c r="AM50" s="77" t="str">
        <f>IF(E20="","",E20)</f>
        <v>Ing. Milan Snopek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61</v>
      </c>
      <c r="D52" s="91"/>
      <c r="E52" s="91"/>
      <c r="F52" s="91"/>
      <c r="G52" s="91"/>
      <c r="H52" s="92"/>
      <c r="I52" s="93" t="s">
        <v>62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63</v>
      </c>
      <c r="AH52" s="91"/>
      <c r="AI52" s="91"/>
      <c r="AJ52" s="91"/>
      <c r="AK52" s="91"/>
      <c r="AL52" s="91"/>
      <c r="AM52" s="91"/>
      <c r="AN52" s="93" t="s">
        <v>64</v>
      </c>
      <c r="AO52" s="91"/>
      <c r="AP52" s="91"/>
      <c r="AQ52" s="95" t="s">
        <v>65</v>
      </c>
      <c r="AR52" s="48"/>
      <c r="AS52" s="96" t="s">
        <v>66</v>
      </c>
      <c r="AT52" s="97" t="s">
        <v>67</v>
      </c>
      <c r="AU52" s="97" t="s">
        <v>68</v>
      </c>
      <c r="AV52" s="97" t="s">
        <v>69</v>
      </c>
      <c r="AW52" s="97" t="s">
        <v>70</v>
      </c>
      <c r="AX52" s="97" t="s">
        <v>71</v>
      </c>
      <c r="AY52" s="97" t="s">
        <v>72</v>
      </c>
      <c r="AZ52" s="97" t="s">
        <v>73</v>
      </c>
      <c r="BA52" s="97" t="s">
        <v>74</v>
      </c>
      <c r="BB52" s="97" t="s">
        <v>75</v>
      </c>
      <c r="BC52" s="97" t="s">
        <v>76</v>
      </c>
      <c r="BD52" s="98" t="s">
        <v>77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78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ROUND(SUM(AG55:AG71),2)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41</v>
      </c>
      <c r="AR54" s="108"/>
      <c r="AS54" s="109">
        <f>ROUND(SUM(AS55:AS71),2)</f>
        <v>0</v>
      </c>
      <c r="AT54" s="110">
        <f>ROUND(SUM(AV54:AW54),2)</f>
        <v>0</v>
      </c>
      <c r="AU54" s="111">
        <f>ROUND(SUM(AU55:AU71),5)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ROUND(SUM(AZ55:AZ71),2)</f>
        <v>0</v>
      </c>
      <c r="BA54" s="110">
        <f>ROUND(SUM(BA55:BA71),2)</f>
        <v>0</v>
      </c>
      <c r="BB54" s="110">
        <f>ROUND(SUM(BB55:BB71),2)</f>
        <v>0</v>
      </c>
      <c r="BC54" s="110">
        <f>ROUND(SUM(BC55:BC71),2)</f>
        <v>0</v>
      </c>
      <c r="BD54" s="112">
        <f>ROUND(SUM(BD55:BD71),2)</f>
        <v>0</v>
      </c>
      <c r="BE54" s="6"/>
      <c r="BS54" s="113" t="s">
        <v>79</v>
      </c>
      <c r="BT54" s="113" t="s">
        <v>80</v>
      </c>
      <c r="BU54" s="114" t="s">
        <v>81</v>
      </c>
      <c r="BV54" s="113" t="s">
        <v>82</v>
      </c>
      <c r="BW54" s="113" t="s">
        <v>5</v>
      </c>
      <c r="BX54" s="113" t="s">
        <v>83</v>
      </c>
      <c r="CL54" s="113" t="s">
        <v>19</v>
      </c>
    </row>
    <row r="55" s="7" customFormat="1" ht="24.75" customHeight="1">
      <c r="A55" s="115" t="s">
        <v>84</v>
      </c>
      <c r="B55" s="116"/>
      <c r="C55" s="117"/>
      <c r="D55" s="118" t="s">
        <v>85</v>
      </c>
      <c r="E55" s="118"/>
      <c r="F55" s="118"/>
      <c r="G55" s="118"/>
      <c r="H55" s="118"/>
      <c r="I55" s="119"/>
      <c r="J55" s="118" t="s">
        <v>86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'01-1 - ETAPA 1 - STAVEBNÍ...'!J30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87</v>
      </c>
      <c r="AR55" s="122"/>
      <c r="AS55" s="123">
        <v>0</v>
      </c>
      <c r="AT55" s="124">
        <f>ROUND(SUM(AV55:AW55),2)</f>
        <v>0</v>
      </c>
      <c r="AU55" s="125">
        <f>'01-1 - ETAPA 1 - STAVEBNÍ...'!P90</f>
        <v>0</v>
      </c>
      <c r="AV55" s="124">
        <f>'01-1 - ETAPA 1 - STAVEBNÍ...'!J33</f>
        <v>0</v>
      </c>
      <c r="AW55" s="124">
        <f>'01-1 - ETAPA 1 - STAVEBNÍ...'!J34</f>
        <v>0</v>
      </c>
      <c r="AX55" s="124">
        <f>'01-1 - ETAPA 1 - STAVEBNÍ...'!J35</f>
        <v>0</v>
      </c>
      <c r="AY55" s="124">
        <f>'01-1 - ETAPA 1 - STAVEBNÍ...'!J36</f>
        <v>0</v>
      </c>
      <c r="AZ55" s="124">
        <f>'01-1 - ETAPA 1 - STAVEBNÍ...'!F33</f>
        <v>0</v>
      </c>
      <c r="BA55" s="124">
        <f>'01-1 - ETAPA 1 - STAVEBNÍ...'!F34</f>
        <v>0</v>
      </c>
      <c r="BB55" s="124">
        <f>'01-1 - ETAPA 1 - STAVEBNÍ...'!F35</f>
        <v>0</v>
      </c>
      <c r="BC55" s="124">
        <f>'01-1 - ETAPA 1 - STAVEBNÍ...'!F36</f>
        <v>0</v>
      </c>
      <c r="BD55" s="126">
        <f>'01-1 - ETAPA 1 - STAVEBNÍ...'!F37</f>
        <v>0</v>
      </c>
      <c r="BE55" s="7"/>
      <c r="BT55" s="127" t="s">
        <v>88</v>
      </c>
      <c r="BV55" s="127" t="s">
        <v>82</v>
      </c>
      <c r="BW55" s="127" t="s">
        <v>89</v>
      </c>
      <c r="BX55" s="127" t="s">
        <v>5</v>
      </c>
      <c r="CL55" s="127" t="s">
        <v>19</v>
      </c>
      <c r="CM55" s="127" t="s">
        <v>90</v>
      </c>
    </row>
    <row r="56" s="7" customFormat="1" ht="24.75" customHeight="1">
      <c r="A56" s="115" t="s">
        <v>84</v>
      </c>
      <c r="B56" s="116"/>
      <c r="C56" s="117"/>
      <c r="D56" s="118" t="s">
        <v>91</v>
      </c>
      <c r="E56" s="118"/>
      <c r="F56" s="118"/>
      <c r="G56" s="118"/>
      <c r="H56" s="118"/>
      <c r="I56" s="119"/>
      <c r="J56" s="118" t="s">
        <v>92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'01-2 - ETAPA 1 - SILNOPRO...'!J30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87</v>
      </c>
      <c r="AR56" s="122"/>
      <c r="AS56" s="123">
        <v>0</v>
      </c>
      <c r="AT56" s="124">
        <f>ROUND(SUM(AV56:AW56),2)</f>
        <v>0</v>
      </c>
      <c r="AU56" s="125">
        <f>'01-2 - ETAPA 1 - SILNOPRO...'!P82</f>
        <v>0</v>
      </c>
      <c r="AV56" s="124">
        <f>'01-2 - ETAPA 1 - SILNOPRO...'!J33</f>
        <v>0</v>
      </c>
      <c r="AW56" s="124">
        <f>'01-2 - ETAPA 1 - SILNOPRO...'!J34</f>
        <v>0</v>
      </c>
      <c r="AX56" s="124">
        <f>'01-2 - ETAPA 1 - SILNOPRO...'!J35</f>
        <v>0</v>
      </c>
      <c r="AY56" s="124">
        <f>'01-2 - ETAPA 1 - SILNOPRO...'!J36</f>
        <v>0</v>
      </c>
      <c r="AZ56" s="124">
        <f>'01-2 - ETAPA 1 - SILNOPRO...'!F33</f>
        <v>0</v>
      </c>
      <c r="BA56" s="124">
        <f>'01-2 - ETAPA 1 - SILNOPRO...'!F34</f>
        <v>0</v>
      </c>
      <c r="BB56" s="124">
        <f>'01-2 - ETAPA 1 - SILNOPRO...'!F35</f>
        <v>0</v>
      </c>
      <c r="BC56" s="124">
        <f>'01-2 - ETAPA 1 - SILNOPRO...'!F36</f>
        <v>0</v>
      </c>
      <c r="BD56" s="126">
        <f>'01-2 - ETAPA 1 - SILNOPRO...'!F37</f>
        <v>0</v>
      </c>
      <c r="BE56" s="7"/>
      <c r="BT56" s="127" t="s">
        <v>88</v>
      </c>
      <c r="BV56" s="127" t="s">
        <v>82</v>
      </c>
      <c r="BW56" s="127" t="s">
        <v>93</v>
      </c>
      <c r="BX56" s="127" t="s">
        <v>5</v>
      </c>
      <c r="CL56" s="127" t="s">
        <v>19</v>
      </c>
      <c r="CM56" s="127" t="s">
        <v>90</v>
      </c>
    </row>
    <row r="57" s="7" customFormat="1" ht="16.5" customHeight="1">
      <c r="A57" s="115" t="s">
        <v>84</v>
      </c>
      <c r="B57" s="116"/>
      <c r="C57" s="117"/>
      <c r="D57" s="118" t="s">
        <v>94</v>
      </c>
      <c r="E57" s="118"/>
      <c r="F57" s="118"/>
      <c r="G57" s="118"/>
      <c r="H57" s="118"/>
      <c r="I57" s="119"/>
      <c r="J57" s="118" t="s">
        <v>95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'01-3 - ETAPA 1 - KLIMATIZACE'!J30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87</v>
      </c>
      <c r="AR57" s="122"/>
      <c r="AS57" s="123">
        <v>0</v>
      </c>
      <c r="AT57" s="124">
        <f>ROUND(SUM(AV57:AW57),2)</f>
        <v>0</v>
      </c>
      <c r="AU57" s="125">
        <f>'01-3 - ETAPA 1 - KLIMATIZACE'!P81</f>
        <v>0</v>
      </c>
      <c r="AV57" s="124">
        <f>'01-3 - ETAPA 1 - KLIMATIZACE'!J33</f>
        <v>0</v>
      </c>
      <c r="AW57" s="124">
        <f>'01-3 - ETAPA 1 - KLIMATIZACE'!J34</f>
        <v>0</v>
      </c>
      <c r="AX57" s="124">
        <f>'01-3 - ETAPA 1 - KLIMATIZACE'!J35</f>
        <v>0</v>
      </c>
      <c r="AY57" s="124">
        <f>'01-3 - ETAPA 1 - KLIMATIZACE'!J36</f>
        <v>0</v>
      </c>
      <c r="AZ57" s="124">
        <f>'01-3 - ETAPA 1 - KLIMATIZACE'!F33</f>
        <v>0</v>
      </c>
      <c r="BA57" s="124">
        <f>'01-3 - ETAPA 1 - KLIMATIZACE'!F34</f>
        <v>0</v>
      </c>
      <c r="BB57" s="124">
        <f>'01-3 - ETAPA 1 - KLIMATIZACE'!F35</f>
        <v>0</v>
      </c>
      <c r="BC57" s="124">
        <f>'01-3 - ETAPA 1 - KLIMATIZACE'!F36</f>
        <v>0</v>
      </c>
      <c r="BD57" s="126">
        <f>'01-3 - ETAPA 1 - KLIMATIZACE'!F37</f>
        <v>0</v>
      </c>
      <c r="BE57" s="7"/>
      <c r="BT57" s="127" t="s">
        <v>88</v>
      </c>
      <c r="BV57" s="127" t="s">
        <v>82</v>
      </c>
      <c r="BW57" s="127" t="s">
        <v>96</v>
      </c>
      <c r="BX57" s="127" t="s">
        <v>5</v>
      </c>
      <c r="CL57" s="127" t="s">
        <v>19</v>
      </c>
      <c r="CM57" s="127" t="s">
        <v>90</v>
      </c>
    </row>
    <row r="58" s="7" customFormat="1" ht="24.75" customHeight="1">
      <c r="A58" s="115" t="s">
        <v>84</v>
      </c>
      <c r="B58" s="116"/>
      <c r="C58" s="117"/>
      <c r="D58" s="118" t="s">
        <v>97</v>
      </c>
      <c r="E58" s="118"/>
      <c r="F58" s="118"/>
      <c r="G58" s="118"/>
      <c r="H58" s="118"/>
      <c r="I58" s="119"/>
      <c r="J58" s="118" t="s">
        <v>98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'02 - ETAPA 2 - OKRUH 1.S 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87</v>
      </c>
      <c r="AR58" s="122"/>
      <c r="AS58" s="123">
        <v>0</v>
      </c>
      <c r="AT58" s="124">
        <f>ROUND(SUM(AV58:AW58),2)</f>
        <v>0</v>
      </c>
      <c r="AU58" s="125">
        <f>'02 - ETAPA 2 - OKRUH 1.S ...'!P91</f>
        <v>0</v>
      </c>
      <c r="AV58" s="124">
        <f>'02 - ETAPA 2 - OKRUH 1.S ...'!J33</f>
        <v>0</v>
      </c>
      <c r="AW58" s="124">
        <f>'02 - ETAPA 2 - OKRUH 1.S ...'!J34</f>
        <v>0</v>
      </c>
      <c r="AX58" s="124">
        <f>'02 - ETAPA 2 - OKRUH 1.S ...'!J35</f>
        <v>0</v>
      </c>
      <c r="AY58" s="124">
        <f>'02 - ETAPA 2 - OKRUH 1.S ...'!J36</f>
        <v>0</v>
      </c>
      <c r="AZ58" s="124">
        <f>'02 - ETAPA 2 - OKRUH 1.S ...'!F33</f>
        <v>0</v>
      </c>
      <c r="BA58" s="124">
        <f>'02 - ETAPA 2 - OKRUH 1.S ...'!F34</f>
        <v>0</v>
      </c>
      <c r="BB58" s="124">
        <f>'02 - ETAPA 2 - OKRUH 1.S ...'!F35</f>
        <v>0</v>
      </c>
      <c r="BC58" s="124">
        <f>'02 - ETAPA 2 - OKRUH 1.S ...'!F36</f>
        <v>0</v>
      </c>
      <c r="BD58" s="126">
        <f>'02 - ETAPA 2 - OKRUH 1.S ...'!F37</f>
        <v>0</v>
      </c>
      <c r="BE58" s="7"/>
      <c r="BT58" s="127" t="s">
        <v>88</v>
      </c>
      <c r="BV58" s="127" t="s">
        <v>82</v>
      </c>
      <c r="BW58" s="127" t="s">
        <v>99</v>
      </c>
      <c r="BX58" s="127" t="s">
        <v>5</v>
      </c>
      <c r="CL58" s="127" t="s">
        <v>19</v>
      </c>
      <c r="CM58" s="127" t="s">
        <v>90</v>
      </c>
    </row>
    <row r="59" s="7" customFormat="1" ht="24.75" customHeight="1">
      <c r="A59" s="115" t="s">
        <v>84</v>
      </c>
      <c r="B59" s="116"/>
      <c r="C59" s="117"/>
      <c r="D59" s="118" t="s">
        <v>100</v>
      </c>
      <c r="E59" s="118"/>
      <c r="F59" s="118"/>
      <c r="G59" s="118"/>
      <c r="H59" s="118"/>
      <c r="I59" s="119"/>
      <c r="J59" s="118" t="s">
        <v>101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'03 - ETAPA 3 - OKRUH 1.S ...'!J30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87</v>
      </c>
      <c r="AR59" s="122"/>
      <c r="AS59" s="123">
        <v>0</v>
      </c>
      <c r="AT59" s="124">
        <f>ROUND(SUM(AV59:AW59),2)</f>
        <v>0</v>
      </c>
      <c r="AU59" s="125">
        <f>'03 - ETAPA 3 - OKRUH 1.S ...'!P92</f>
        <v>0</v>
      </c>
      <c r="AV59" s="124">
        <f>'03 - ETAPA 3 - OKRUH 1.S ...'!J33</f>
        <v>0</v>
      </c>
      <c r="AW59" s="124">
        <f>'03 - ETAPA 3 - OKRUH 1.S ...'!J34</f>
        <v>0</v>
      </c>
      <c r="AX59" s="124">
        <f>'03 - ETAPA 3 - OKRUH 1.S ...'!J35</f>
        <v>0</v>
      </c>
      <c r="AY59" s="124">
        <f>'03 - ETAPA 3 - OKRUH 1.S ...'!J36</f>
        <v>0</v>
      </c>
      <c r="AZ59" s="124">
        <f>'03 - ETAPA 3 - OKRUH 1.S ...'!F33</f>
        <v>0</v>
      </c>
      <c r="BA59" s="124">
        <f>'03 - ETAPA 3 - OKRUH 1.S ...'!F34</f>
        <v>0</v>
      </c>
      <c r="BB59" s="124">
        <f>'03 - ETAPA 3 - OKRUH 1.S ...'!F35</f>
        <v>0</v>
      </c>
      <c r="BC59" s="124">
        <f>'03 - ETAPA 3 - OKRUH 1.S ...'!F36</f>
        <v>0</v>
      </c>
      <c r="BD59" s="126">
        <f>'03 - ETAPA 3 - OKRUH 1.S ...'!F37</f>
        <v>0</v>
      </c>
      <c r="BE59" s="7"/>
      <c r="BT59" s="127" t="s">
        <v>88</v>
      </c>
      <c r="BV59" s="127" t="s">
        <v>82</v>
      </c>
      <c r="BW59" s="127" t="s">
        <v>102</v>
      </c>
      <c r="BX59" s="127" t="s">
        <v>5</v>
      </c>
      <c r="CL59" s="127" t="s">
        <v>19</v>
      </c>
      <c r="CM59" s="127" t="s">
        <v>90</v>
      </c>
    </row>
    <row r="60" s="7" customFormat="1" ht="24.75" customHeight="1">
      <c r="A60" s="115" t="s">
        <v>84</v>
      </c>
      <c r="B60" s="116"/>
      <c r="C60" s="117"/>
      <c r="D60" s="118" t="s">
        <v>103</v>
      </c>
      <c r="E60" s="118"/>
      <c r="F60" s="118"/>
      <c r="G60" s="118"/>
      <c r="H60" s="118"/>
      <c r="I60" s="119"/>
      <c r="J60" s="118" t="s">
        <v>104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'04 - ETAPA 4 - OKRUH 1.PP...'!J30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87</v>
      </c>
      <c r="AR60" s="122"/>
      <c r="AS60" s="123">
        <v>0</v>
      </c>
      <c r="AT60" s="124">
        <f>ROUND(SUM(AV60:AW60),2)</f>
        <v>0</v>
      </c>
      <c r="AU60" s="125">
        <f>'04 - ETAPA 4 - OKRUH 1.PP...'!P92</f>
        <v>0</v>
      </c>
      <c r="AV60" s="124">
        <f>'04 - ETAPA 4 - OKRUH 1.PP...'!J33</f>
        <v>0</v>
      </c>
      <c r="AW60" s="124">
        <f>'04 - ETAPA 4 - OKRUH 1.PP...'!J34</f>
        <v>0</v>
      </c>
      <c r="AX60" s="124">
        <f>'04 - ETAPA 4 - OKRUH 1.PP...'!J35</f>
        <v>0</v>
      </c>
      <c r="AY60" s="124">
        <f>'04 - ETAPA 4 - OKRUH 1.PP...'!J36</f>
        <v>0</v>
      </c>
      <c r="AZ60" s="124">
        <f>'04 - ETAPA 4 - OKRUH 1.PP...'!F33</f>
        <v>0</v>
      </c>
      <c r="BA60" s="124">
        <f>'04 - ETAPA 4 - OKRUH 1.PP...'!F34</f>
        <v>0</v>
      </c>
      <c r="BB60" s="124">
        <f>'04 - ETAPA 4 - OKRUH 1.PP...'!F35</f>
        <v>0</v>
      </c>
      <c r="BC60" s="124">
        <f>'04 - ETAPA 4 - OKRUH 1.PP...'!F36</f>
        <v>0</v>
      </c>
      <c r="BD60" s="126">
        <f>'04 - ETAPA 4 - OKRUH 1.PP...'!F37</f>
        <v>0</v>
      </c>
      <c r="BE60" s="7"/>
      <c r="BT60" s="127" t="s">
        <v>88</v>
      </c>
      <c r="BV60" s="127" t="s">
        <v>82</v>
      </c>
      <c r="BW60" s="127" t="s">
        <v>105</v>
      </c>
      <c r="BX60" s="127" t="s">
        <v>5</v>
      </c>
      <c r="CL60" s="127" t="s">
        <v>19</v>
      </c>
      <c r="CM60" s="127" t="s">
        <v>90</v>
      </c>
    </row>
    <row r="61" s="7" customFormat="1" ht="24.75" customHeight="1">
      <c r="A61" s="115" t="s">
        <v>84</v>
      </c>
      <c r="B61" s="116"/>
      <c r="C61" s="117"/>
      <c r="D61" s="118" t="s">
        <v>106</v>
      </c>
      <c r="E61" s="118"/>
      <c r="F61" s="118"/>
      <c r="G61" s="118"/>
      <c r="H61" s="118"/>
      <c r="I61" s="119"/>
      <c r="J61" s="118" t="s">
        <v>107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'05 - ETAPA 5 - OKRUH 1.PP...'!J30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87</v>
      </c>
      <c r="AR61" s="122"/>
      <c r="AS61" s="123">
        <v>0</v>
      </c>
      <c r="AT61" s="124">
        <f>ROUND(SUM(AV61:AW61),2)</f>
        <v>0</v>
      </c>
      <c r="AU61" s="125">
        <f>'05 - ETAPA 5 - OKRUH 1.PP...'!P92</f>
        <v>0</v>
      </c>
      <c r="AV61" s="124">
        <f>'05 - ETAPA 5 - OKRUH 1.PP...'!J33</f>
        <v>0</v>
      </c>
      <c r="AW61" s="124">
        <f>'05 - ETAPA 5 - OKRUH 1.PP...'!J34</f>
        <v>0</v>
      </c>
      <c r="AX61" s="124">
        <f>'05 - ETAPA 5 - OKRUH 1.PP...'!J35</f>
        <v>0</v>
      </c>
      <c r="AY61" s="124">
        <f>'05 - ETAPA 5 - OKRUH 1.PP...'!J36</f>
        <v>0</v>
      </c>
      <c r="AZ61" s="124">
        <f>'05 - ETAPA 5 - OKRUH 1.PP...'!F33</f>
        <v>0</v>
      </c>
      <c r="BA61" s="124">
        <f>'05 - ETAPA 5 - OKRUH 1.PP...'!F34</f>
        <v>0</v>
      </c>
      <c r="BB61" s="124">
        <f>'05 - ETAPA 5 - OKRUH 1.PP...'!F35</f>
        <v>0</v>
      </c>
      <c r="BC61" s="124">
        <f>'05 - ETAPA 5 - OKRUH 1.PP...'!F36</f>
        <v>0</v>
      </c>
      <c r="BD61" s="126">
        <f>'05 - ETAPA 5 - OKRUH 1.PP...'!F37</f>
        <v>0</v>
      </c>
      <c r="BE61" s="7"/>
      <c r="BT61" s="127" t="s">
        <v>88</v>
      </c>
      <c r="BV61" s="127" t="s">
        <v>82</v>
      </c>
      <c r="BW61" s="127" t="s">
        <v>108</v>
      </c>
      <c r="BX61" s="127" t="s">
        <v>5</v>
      </c>
      <c r="CL61" s="127" t="s">
        <v>19</v>
      </c>
      <c r="CM61" s="127" t="s">
        <v>90</v>
      </c>
    </row>
    <row r="62" s="7" customFormat="1" ht="24.75" customHeight="1">
      <c r="A62" s="115" t="s">
        <v>84</v>
      </c>
      <c r="B62" s="116"/>
      <c r="C62" s="117"/>
      <c r="D62" s="118" t="s">
        <v>109</v>
      </c>
      <c r="E62" s="118"/>
      <c r="F62" s="118"/>
      <c r="G62" s="118"/>
      <c r="H62" s="118"/>
      <c r="I62" s="119"/>
      <c r="J62" s="118" t="s">
        <v>110</v>
      </c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20">
        <f>'06 - ETAPA 6 - OKRUH 1.PP...'!J30</f>
        <v>0</v>
      </c>
      <c r="AH62" s="119"/>
      <c r="AI62" s="119"/>
      <c r="AJ62" s="119"/>
      <c r="AK62" s="119"/>
      <c r="AL62" s="119"/>
      <c r="AM62" s="119"/>
      <c r="AN62" s="120">
        <f>SUM(AG62,AT62)</f>
        <v>0</v>
      </c>
      <c r="AO62" s="119"/>
      <c r="AP62" s="119"/>
      <c r="AQ62" s="121" t="s">
        <v>87</v>
      </c>
      <c r="AR62" s="122"/>
      <c r="AS62" s="123">
        <v>0</v>
      </c>
      <c r="AT62" s="124">
        <f>ROUND(SUM(AV62:AW62),2)</f>
        <v>0</v>
      </c>
      <c r="AU62" s="125">
        <f>'06 - ETAPA 6 - OKRUH 1.PP...'!P92</f>
        <v>0</v>
      </c>
      <c r="AV62" s="124">
        <f>'06 - ETAPA 6 - OKRUH 1.PP...'!J33</f>
        <v>0</v>
      </c>
      <c r="AW62" s="124">
        <f>'06 - ETAPA 6 - OKRUH 1.PP...'!J34</f>
        <v>0</v>
      </c>
      <c r="AX62" s="124">
        <f>'06 - ETAPA 6 - OKRUH 1.PP...'!J35</f>
        <v>0</v>
      </c>
      <c r="AY62" s="124">
        <f>'06 - ETAPA 6 - OKRUH 1.PP...'!J36</f>
        <v>0</v>
      </c>
      <c r="AZ62" s="124">
        <f>'06 - ETAPA 6 - OKRUH 1.PP...'!F33</f>
        <v>0</v>
      </c>
      <c r="BA62" s="124">
        <f>'06 - ETAPA 6 - OKRUH 1.PP...'!F34</f>
        <v>0</v>
      </c>
      <c r="BB62" s="124">
        <f>'06 - ETAPA 6 - OKRUH 1.PP...'!F35</f>
        <v>0</v>
      </c>
      <c r="BC62" s="124">
        <f>'06 - ETAPA 6 - OKRUH 1.PP...'!F36</f>
        <v>0</v>
      </c>
      <c r="BD62" s="126">
        <f>'06 - ETAPA 6 - OKRUH 1.PP...'!F37</f>
        <v>0</v>
      </c>
      <c r="BE62" s="7"/>
      <c r="BT62" s="127" t="s">
        <v>88</v>
      </c>
      <c r="BV62" s="127" t="s">
        <v>82</v>
      </c>
      <c r="BW62" s="127" t="s">
        <v>111</v>
      </c>
      <c r="BX62" s="127" t="s">
        <v>5</v>
      </c>
      <c r="CL62" s="127" t="s">
        <v>19</v>
      </c>
      <c r="CM62" s="127" t="s">
        <v>90</v>
      </c>
    </row>
    <row r="63" s="7" customFormat="1" ht="24.75" customHeight="1">
      <c r="A63" s="115" t="s">
        <v>84</v>
      </c>
      <c r="B63" s="116"/>
      <c r="C63" s="117"/>
      <c r="D63" s="118" t="s">
        <v>112</v>
      </c>
      <c r="E63" s="118"/>
      <c r="F63" s="118"/>
      <c r="G63" s="118"/>
      <c r="H63" s="118"/>
      <c r="I63" s="119"/>
      <c r="J63" s="118" t="s">
        <v>113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20">
        <f>'07 - ETAPA 7 - OKRUH 1.NP...'!J30</f>
        <v>0</v>
      </c>
      <c r="AH63" s="119"/>
      <c r="AI63" s="119"/>
      <c r="AJ63" s="119"/>
      <c r="AK63" s="119"/>
      <c r="AL63" s="119"/>
      <c r="AM63" s="119"/>
      <c r="AN63" s="120">
        <f>SUM(AG63,AT63)</f>
        <v>0</v>
      </c>
      <c r="AO63" s="119"/>
      <c r="AP63" s="119"/>
      <c r="AQ63" s="121" t="s">
        <v>87</v>
      </c>
      <c r="AR63" s="122"/>
      <c r="AS63" s="123">
        <v>0</v>
      </c>
      <c r="AT63" s="124">
        <f>ROUND(SUM(AV63:AW63),2)</f>
        <v>0</v>
      </c>
      <c r="AU63" s="125">
        <f>'07 - ETAPA 7 - OKRUH 1.NP...'!P92</f>
        <v>0</v>
      </c>
      <c r="AV63" s="124">
        <f>'07 - ETAPA 7 - OKRUH 1.NP...'!J33</f>
        <v>0</v>
      </c>
      <c r="AW63" s="124">
        <f>'07 - ETAPA 7 - OKRUH 1.NP...'!J34</f>
        <v>0</v>
      </c>
      <c r="AX63" s="124">
        <f>'07 - ETAPA 7 - OKRUH 1.NP...'!J35</f>
        <v>0</v>
      </c>
      <c r="AY63" s="124">
        <f>'07 - ETAPA 7 - OKRUH 1.NP...'!J36</f>
        <v>0</v>
      </c>
      <c r="AZ63" s="124">
        <f>'07 - ETAPA 7 - OKRUH 1.NP...'!F33</f>
        <v>0</v>
      </c>
      <c r="BA63" s="124">
        <f>'07 - ETAPA 7 - OKRUH 1.NP...'!F34</f>
        <v>0</v>
      </c>
      <c r="BB63" s="124">
        <f>'07 - ETAPA 7 - OKRUH 1.NP...'!F35</f>
        <v>0</v>
      </c>
      <c r="BC63" s="124">
        <f>'07 - ETAPA 7 - OKRUH 1.NP...'!F36</f>
        <v>0</v>
      </c>
      <c r="BD63" s="126">
        <f>'07 - ETAPA 7 - OKRUH 1.NP...'!F37</f>
        <v>0</v>
      </c>
      <c r="BE63" s="7"/>
      <c r="BT63" s="127" t="s">
        <v>88</v>
      </c>
      <c r="BV63" s="127" t="s">
        <v>82</v>
      </c>
      <c r="BW63" s="127" t="s">
        <v>114</v>
      </c>
      <c r="BX63" s="127" t="s">
        <v>5</v>
      </c>
      <c r="CL63" s="127" t="s">
        <v>19</v>
      </c>
      <c r="CM63" s="127" t="s">
        <v>90</v>
      </c>
    </row>
    <row r="64" s="7" customFormat="1" ht="24.75" customHeight="1">
      <c r="A64" s="115" t="s">
        <v>84</v>
      </c>
      <c r="B64" s="116"/>
      <c r="C64" s="117"/>
      <c r="D64" s="118" t="s">
        <v>115</v>
      </c>
      <c r="E64" s="118"/>
      <c r="F64" s="118"/>
      <c r="G64" s="118"/>
      <c r="H64" s="118"/>
      <c r="I64" s="119"/>
      <c r="J64" s="118" t="s">
        <v>116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20">
        <f>'08 - ETAPA 8 - OKRUH 1.NP...'!J30</f>
        <v>0</v>
      </c>
      <c r="AH64" s="119"/>
      <c r="AI64" s="119"/>
      <c r="AJ64" s="119"/>
      <c r="AK64" s="119"/>
      <c r="AL64" s="119"/>
      <c r="AM64" s="119"/>
      <c r="AN64" s="120">
        <f>SUM(AG64,AT64)</f>
        <v>0</v>
      </c>
      <c r="AO64" s="119"/>
      <c r="AP64" s="119"/>
      <c r="AQ64" s="121" t="s">
        <v>87</v>
      </c>
      <c r="AR64" s="122"/>
      <c r="AS64" s="123">
        <v>0</v>
      </c>
      <c r="AT64" s="124">
        <f>ROUND(SUM(AV64:AW64),2)</f>
        <v>0</v>
      </c>
      <c r="AU64" s="125">
        <f>'08 - ETAPA 8 - OKRUH 1.NP...'!P92</f>
        <v>0</v>
      </c>
      <c r="AV64" s="124">
        <f>'08 - ETAPA 8 - OKRUH 1.NP...'!J33</f>
        <v>0</v>
      </c>
      <c r="AW64" s="124">
        <f>'08 - ETAPA 8 - OKRUH 1.NP...'!J34</f>
        <v>0</v>
      </c>
      <c r="AX64" s="124">
        <f>'08 - ETAPA 8 - OKRUH 1.NP...'!J35</f>
        <v>0</v>
      </c>
      <c r="AY64" s="124">
        <f>'08 - ETAPA 8 - OKRUH 1.NP...'!J36</f>
        <v>0</v>
      </c>
      <c r="AZ64" s="124">
        <f>'08 - ETAPA 8 - OKRUH 1.NP...'!F33</f>
        <v>0</v>
      </c>
      <c r="BA64" s="124">
        <f>'08 - ETAPA 8 - OKRUH 1.NP...'!F34</f>
        <v>0</v>
      </c>
      <c r="BB64" s="124">
        <f>'08 - ETAPA 8 - OKRUH 1.NP...'!F35</f>
        <v>0</v>
      </c>
      <c r="BC64" s="124">
        <f>'08 - ETAPA 8 - OKRUH 1.NP...'!F36</f>
        <v>0</v>
      </c>
      <c r="BD64" s="126">
        <f>'08 - ETAPA 8 - OKRUH 1.NP...'!F37</f>
        <v>0</v>
      </c>
      <c r="BE64" s="7"/>
      <c r="BT64" s="127" t="s">
        <v>88</v>
      </c>
      <c r="BV64" s="127" t="s">
        <v>82</v>
      </c>
      <c r="BW64" s="127" t="s">
        <v>117</v>
      </c>
      <c r="BX64" s="127" t="s">
        <v>5</v>
      </c>
      <c r="CL64" s="127" t="s">
        <v>19</v>
      </c>
      <c r="CM64" s="127" t="s">
        <v>90</v>
      </c>
    </row>
    <row r="65" s="7" customFormat="1" ht="24.75" customHeight="1">
      <c r="A65" s="115" t="s">
        <v>84</v>
      </c>
      <c r="B65" s="116"/>
      <c r="C65" s="117"/>
      <c r="D65" s="118" t="s">
        <v>118</v>
      </c>
      <c r="E65" s="118"/>
      <c r="F65" s="118"/>
      <c r="G65" s="118"/>
      <c r="H65" s="118"/>
      <c r="I65" s="119"/>
      <c r="J65" s="118" t="s">
        <v>119</v>
      </c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0">
        <f>'09 - ETAPA 9 - OKRUH 1.NP...'!J30</f>
        <v>0</v>
      </c>
      <c r="AH65" s="119"/>
      <c r="AI65" s="119"/>
      <c r="AJ65" s="119"/>
      <c r="AK65" s="119"/>
      <c r="AL65" s="119"/>
      <c r="AM65" s="119"/>
      <c r="AN65" s="120">
        <f>SUM(AG65,AT65)</f>
        <v>0</v>
      </c>
      <c r="AO65" s="119"/>
      <c r="AP65" s="119"/>
      <c r="AQ65" s="121" t="s">
        <v>87</v>
      </c>
      <c r="AR65" s="122"/>
      <c r="AS65" s="123">
        <v>0</v>
      </c>
      <c r="AT65" s="124">
        <f>ROUND(SUM(AV65:AW65),2)</f>
        <v>0</v>
      </c>
      <c r="AU65" s="125">
        <f>'09 - ETAPA 9 - OKRUH 1.NP...'!P91</f>
        <v>0</v>
      </c>
      <c r="AV65" s="124">
        <f>'09 - ETAPA 9 - OKRUH 1.NP...'!J33</f>
        <v>0</v>
      </c>
      <c r="AW65" s="124">
        <f>'09 - ETAPA 9 - OKRUH 1.NP...'!J34</f>
        <v>0</v>
      </c>
      <c r="AX65" s="124">
        <f>'09 - ETAPA 9 - OKRUH 1.NP...'!J35</f>
        <v>0</v>
      </c>
      <c r="AY65" s="124">
        <f>'09 - ETAPA 9 - OKRUH 1.NP...'!J36</f>
        <v>0</v>
      </c>
      <c r="AZ65" s="124">
        <f>'09 - ETAPA 9 - OKRUH 1.NP...'!F33</f>
        <v>0</v>
      </c>
      <c r="BA65" s="124">
        <f>'09 - ETAPA 9 - OKRUH 1.NP...'!F34</f>
        <v>0</v>
      </c>
      <c r="BB65" s="124">
        <f>'09 - ETAPA 9 - OKRUH 1.NP...'!F35</f>
        <v>0</v>
      </c>
      <c r="BC65" s="124">
        <f>'09 - ETAPA 9 - OKRUH 1.NP...'!F36</f>
        <v>0</v>
      </c>
      <c r="BD65" s="126">
        <f>'09 - ETAPA 9 - OKRUH 1.NP...'!F37</f>
        <v>0</v>
      </c>
      <c r="BE65" s="7"/>
      <c r="BT65" s="127" t="s">
        <v>88</v>
      </c>
      <c r="BV65" s="127" t="s">
        <v>82</v>
      </c>
      <c r="BW65" s="127" t="s">
        <v>120</v>
      </c>
      <c r="BX65" s="127" t="s">
        <v>5</v>
      </c>
      <c r="CL65" s="127" t="s">
        <v>19</v>
      </c>
      <c r="CM65" s="127" t="s">
        <v>90</v>
      </c>
    </row>
    <row r="66" s="7" customFormat="1" ht="24.75" customHeight="1">
      <c r="A66" s="115" t="s">
        <v>84</v>
      </c>
      <c r="B66" s="116"/>
      <c r="C66" s="117"/>
      <c r="D66" s="118" t="s">
        <v>121</v>
      </c>
      <c r="E66" s="118"/>
      <c r="F66" s="118"/>
      <c r="G66" s="118"/>
      <c r="H66" s="118"/>
      <c r="I66" s="119"/>
      <c r="J66" s="118" t="s">
        <v>122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0">
        <f>'10 - ETAPA 10 - OKRUH 2.N...'!J30</f>
        <v>0</v>
      </c>
      <c r="AH66" s="119"/>
      <c r="AI66" s="119"/>
      <c r="AJ66" s="119"/>
      <c r="AK66" s="119"/>
      <c r="AL66" s="119"/>
      <c r="AM66" s="119"/>
      <c r="AN66" s="120">
        <f>SUM(AG66,AT66)</f>
        <v>0</v>
      </c>
      <c r="AO66" s="119"/>
      <c r="AP66" s="119"/>
      <c r="AQ66" s="121" t="s">
        <v>87</v>
      </c>
      <c r="AR66" s="122"/>
      <c r="AS66" s="123">
        <v>0</v>
      </c>
      <c r="AT66" s="124">
        <f>ROUND(SUM(AV66:AW66),2)</f>
        <v>0</v>
      </c>
      <c r="AU66" s="125">
        <f>'10 - ETAPA 10 - OKRUH 2.N...'!P91</f>
        <v>0</v>
      </c>
      <c r="AV66" s="124">
        <f>'10 - ETAPA 10 - OKRUH 2.N...'!J33</f>
        <v>0</v>
      </c>
      <c r="AW66" s="124">
        <f>'10 - ETAPA 10 - OKRUH 2.N...'!J34</f>
        <v>0</v>
      </c>
      <c r="AX66" s="124">
        <f>'10 - ETAPA 10 - OKRUH 2.N...'!J35</f>
        <v>0</v>
      </c>
      <c r="AY66" s="124">
        <f>'10 - ETAPA 10 - OKRUH 2.N...'!J36</f>
        <v>0</v>
      </c>
      <c r="AZ66" s="124">
        <f>'10 - ETAPA 10 - OKRUH 2.N...'!F33</f>
        <v>0</v>
      </c>
      <c r="BA66" s="124">
        <f>'10 - ETAPA 10 - OKRUH 2.N...'!F34</f>
        <v>0</v>
      </c>
      <c r="BB66" s="124">
        <f>'10 - ETAPA 10 - OKRUH 2.N...'!F35</f>
        <v>0</v>
      </c>
      <c r="BC66" s="124">
        <f>'10 - ETAPA 10 - OKRUH 2.N...'!F36</f>
        <v>0</v>
      </c>
      <c r="BD66" s="126">
        <f>'10 - ETAPA 10 - OKRUH 2.N...'!F37</f>
        <v>0</v>
      </c>
      <c r="BE66" s="7"/>
      <c r="BT66" s="127" t="s">
        <v>88</v>
      </c>
      <c r="BV66" s="127" t="s">
        <v>82</v>
      </c>
      <c r="BW66" s="127" t="s">
        <v>123</v>
      </c>
      <c r="BX66" s="127" t="s">
        <v>5</v>
      </c>
      <c r="CL66" s="127" t="s">
        <v>19</v>
      </c>
      <c r="CM66" s="127" t="s">
        <v>90</v>
      </c>
    </row>
    <row r="67" s="7" customFormat="1" ht="24.75" customHeight="1">
      <c r="A67" s="115" t="s">
        <v>84</v>
      </c>
      <c r="B67" s="116"/>
      <c r="C67" s="117"/>
      <c r="D67" s="118" t="s">
        <v>124</v>
      </c>
      <c r="E67" s="118"/>
      <c r="F67" s="118"/>
      <c r="G67" s="118"/>
      <c r="H67" s="118"/>
      <c r="I67" s="119"/>
      <c r="J67" s="118" t="s">
        <v>125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20">
        <f>'11 - ETAPA 11 - OKRUH 3.N...'!J30</f>
        <v>0</v>
      </c>
      <c r="AH67" s="119"/>
      <c r="AI67" s="119"/>
      <c r="AJ67" s="119"/>
      <c r="AK67" s="119"/>
      <c r="AL67" s="119"/>
      <c r="AM67" s="119"/>
      <c r="AN67" s="120">
        <f>SUM(AG67,AT67)</f>
        <v>0</v>
      </c>
      <c r="AO67" s="119"/>
      <c r="AP67" s="119"/>
      <c r="AQ67" s="121" t="s">
        <v>87</v>
      </c>
      <c r="AR67" s="122"/>
      <c r="AS67" s="123">
        <v>0</v>
      </c>
      <c r="AT67" s="124">
        <f>ROUND(SUM(AV67:AW67),2)</f>
        <v>0</v>
      </c>
      <c r="AU67" s="125">
        <f>'11 - ETAPA 11 - OKRUH 3.N...'!P91</f>
        <v>0</v>
      </c>
      <c r="AV67" s="124">
        <f>'11 - ETAPA 11 - OKRUH 3.N...'!J33</f>
        <v>0</v>
      </c>
      <c r="AW67" s="124">
        <f>'11 - ETAPA 11 - OKRUH 3.N...'!J34</f>
        <v>0</v>
      </c>
      <c r="AX67" s="124">
        <f>'11 - ETAPA 11 - OKRUH 3.N...'!J35</f>
        <v>0</v>
      </c>
      <c r="AY67" s="124">
        <f>'11 - ETAPA 11 - OKRUH 3.N...'!J36</f>
        <v>0</v>
      </c>
      <c r="AZ67" s="124">
        <f>'11 - ETAPA 11 - OKRUH 3.N...'!F33</f>
        <v>0</v>
      </c>
      <c r="BA67" s="124">
        <f>'11 - ETAPA 11 - OKRUH 3.N...'!F34</f>
        <v>0</v>
      </c>
      <c r="BB67" s="124">
        <f>'11 - ETAPA 11 - OKRUH 3.N...'!F35</f>
        <v>0</v>
      </c>
      <c r="BC67" s="124">
        <f>'11 - ETAPA 11 - OKRUH 3.N...'!F36</f>
        <v>0</v>
      </c>
      <c r="BD67" s="126">
        <f>'11 - ETAPA 11 - OKRUH 3.N...'!F37</f>
        <v>0</v>
      </c>
      <c r="BE67" s="7"/>
      <c r="BT67" s="127" t="s">
        <v>88</v>
      </c>
      <c r="BV67" s="127" t="s">
        <v>82</v>
      </c>
      <c r="BW67" s="127" t="s">
        <v>126</v>
      </c>
      <c r="BX67" s="127" t="s">
        <v>5</v>
      </c>
      <c r="CL67" s="127" t="s">
        <v>19</v>
      </c>
      <c r="CM67" s="127" t="s">
        <v>90</v>
      </c>
    </row>
    <row r="68" s="7" customFormat="1" ht="24.75" customHeight="1">
      <c r="A68" s="115" t="s">
        <v>84</v>
      </c>
      <c r="B68" s="116"/>
      <c r="C68" s="117"/>
      <c r="D68" s="118" t="s">
        <v>8</v>
      </c>
      <c r="E68" s="118"/>
      <c r="F68" s="118"/>
      <c r="G68" s="118"/>
      <c r="H68" s="118"/>
      <c r="I68" s="119"/>
      <c r="J68" s="118" t="s">
        <v>127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20">
        <f>'12 - ETAPA 12 - OKRUH 4.N...'!J30</f>
        <v>0</v>
      </c>
      <c r="AH68" s="119"/>
      <c r="AI68" s="119"/>
      <c r="AJ68" s="119"/>
      <c r="AK68" s="119"/>
      <c r="AL68" s="119"/>
      <c r="AM68" s="119"/>
      <c r="AN68" s="120">
        <f>SUM(AG68,AT68)</f>
        <v>0</v>
      </c>
      <c r="AO68" s="119"/>
      <c r="AP68" s="119"/>
      <c r="AQ68" s="121" t="s">
        <v>87</v>
      </c>
      <c r="AR68" s="122"/>
      <c r="AS68" s="123">
        <v>0</v>
      </c>
      <c r="AT68" s="124">
        <f>ROUND(SUM(AV68:AW68),2)</f>
        <v>0</v>
      </c>
      <c r="AU68" s="125">
        <f>'12 - ETAPA 12 - OKRUH 4.N...'!P91</f>
        <v>0</v>
      </c>
      <c r="AV68" s="124">
        <f>'12 - ETAPA 12 - OKRUH 4.N...'!J33</f>
        <v>0</v>
      </c>
      <c r="AW68" s="124">
        <f>'12 - ETAPA 12 - OKRUH 4.N...'!J34</f>
        <v>0</v>
      </c>
      <c r="AX68" s="124">
        <f>'12 - ETAPA 12 - OKRUH 4.N...'!J35</f>
        <v>0</v>
      </c>
      <c r="AY68" s="124">
        <f>'12 - ETAPA 12 - OKRUH 4.N...'!J36</f>
        <v>0</v>
      </c>
      <c r="AZ68" s="124">
        <f>'12 - ETAPA 12 - OKRUH 4.N...'!F33</f>
        <v>0</v>
      </c>
      <c r="BA68" s="124">
        <f>'12 - ETAPA 12 - OKRUH 4.N...'!F34</f>
        <v>0</v>
      </c>
      <c r="BB68" s="124">
        <f>'12 - ETAPA 12 - OKRUH 4.N...'!F35</f>
        <v>0</v>
      </c>
      <c r="BC68" s="124">
        <f>'12 - ETAPA 12 - OKRUH 4.N...'!F36</f>
        <v>0</v>
      </c>
      <c r="BD68" s="126">
        <f>'12 - ETAPA 12 - OKRUH 4.N...'!F37</f>
        <v>0</v>
      </c>
      <c r="BE68" s="7"/>
      <c r="BT68" s="127" t="s">
        <v>88</v>
      </c>
      <c r="BV68" s="127" t="s">
        <v>82</v>
      </c>
      <c r="BW68" s="127" t="s">
        <v>128</v>
      </c>
      <c r="BX68" s="127" t="s">
        <v>5</v>
      </c>
      <c r="CL68" s="127" t="s">
        <v>19</v>
      </c>
      <c r="CM68" s="127" t="s">
        <v>90</v>
      </c>
    </row>
    <row r="69" s="7" customFormat="1" ht="24.75" customHeight="1">
      <c r="A69" s="115" t="s">
        <v>84</v>
      </c>
      <c r="B69" s="116"/>
      <c r="C69" s="117"/>
      <c r="D69" s="118" t="s">
        <v>129</v>
      </c>
      <c r="E69" s="118"/>
      <c r="F69" s="118"/>
      <c r="G69" s="118"/>
      <c r="H69" s="118"/>
      <c r="I69" s="119"/>
      <c r="J69" s="118" t="s">
        <v>130</v>
      </c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20">
        <f>'13 - ETAPA 13 - OKRUH 5.N...'!J30</f>
        <v>0</v>
      </c>
      <c r="AH69" s="119"/>
      <c r="AI69" s="119"/>
      <c r="AJ69" s="119"/>
      <c r="AK69" s="119"/>
      <c r="AL69" s="119"/>
      <c r="AM69" s="119"/>
      <c r="AN69" s="120">
        <f>SUM(AG69,AT69)</f>
        <v>0</v>
      </c>
      <c r="AO69" s="119"/>
      <c r="AP69" s="119"/>
      <c r="AQ69" s="121" t="s">
        <v>87</v>
      </c>
      <c r="AR69" s="122"/>
      <c r="AS69" s="123">
        <v>0</v>
      </c>
      <c r="AT69" s="124">
        <f>ROUND(SUM(AV69:AW69),2)</f>
        <v>0</v>
      </c>
      <c r="AU69" s="125">
        <f>'13 - ETAPA 13 - OKRUH 5.N...'!P91</f>
        <v>0</v>
      </c>
      <c r="AV69" s="124">
        <f>'13 - ETAPA 13 - OKRUH 5.N...'!J33</f>
        <v>0</v>
      </c>
      <c r="AW69" s="124">
        <f>'13 - ETAPA 13 - OKRUH 5.N...'!J34</f>
        <v>0</v>
      </c>
      <c r="AX69" s="124">
        <f>'13 - ETAPA 13 - OKRUH 5.N...'!J35</f>
        <v>0</v>
      </c>
      <c r="AY69" s="124">
        <f>'13 - ETAPA 13 - OKRUH 5.N...'!J36</f>
        <v>0</v>
      </c>
      <c r="AZ69" s="124">
        <f>'13 - ETAPA 13 - OKRUH 5.N...'!F33</f>
        <v>0</v>
      </c>
      <c r="BA69" s="124">
        <f>'13 - ETAPA 13 - OKRUH 5.N...'!F34</f>
        <v>0</v>
      </c>
      <c r="BB69" s="124">
        <f>'13 - ETAPA 13 - OKRUH 5.N...'!F35</f>
        <v>0</v>
      </c>
      <c r="BC69" s="124">
        <f>'13 - ETAPA 13 - OKRUH 5.N...'!F36</f>
        <v>0</v>
      </c>
      <c r="BD69" s="126">
        <f>'13 - ETAPA 13 - OKRUH 5.N...'!F37</f>
        <v>0</v>
      </c>
      <c r="BE69" s="7"/>
      <c r="BT69" s="127" t="s">
        <v>88</v>
      </c>
      <c r="BV69" s="127" t="s">
        <v>82</v>
      </c>
      <c r="BW69" s="127" t="s">
        <v>131</v>
      </c>
      <c r="BX69" s="127" t="s">
        <v>5</v>
      </c>
      <c r="CL69" s="127" t="s">
        <v>19</v>
      </c>
      <c r="CM69" s="127" t="s">
        <v>90</v>
      </c>
    </row>
    <row r="70" s="7" customFormat="1" ht="24.75" customHeight="1">
      <c r="A70" s="115" t="s">
        <v>84</v>
      </c>
      <c r="B70" s="116"/>
      <c r="C70" s="117"/>
      <c r="D70" s="118" t="s">
        <v>132</v>
      </c>
      <c r="E70" s="118"/>
      <c r="F70" s="118"/>
      <c r="G70" s="118"/>
      <c r="H70" s="118"/>
      <c r="I70" s="119"/>
      <c r="J70" s="118" t="s">
        <v>133</v>
      </c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20">
        <f>'14 - ETAPA 14 - OKRUH 6.N...'!J30</f>
        <v>0</v>
      </c>
      <c r="AH70" s="119"/>
      <c r="AI70" s="119"/>
      <c r="AJ70" s="119"/>
      <c r="AK70" s="119"/>
      <c r="AL70" s="119"/>
      <c r="AM70" s="119"/>
      <c r="AN70" s="120">
        <f>SUM(AG70,AT70)</f>
        <v>0</v>
      </c>
      <c r="AO70" s="119"/>
      <c r="AP70" s="119"/>
      <c r="AQ70" s="121" t="s">
        <v>87</v>
      </c>
      <c r="AR70" s="122"/>
      <c r="AS70" s="123">
        <v>0</v>
      </c>
      <c r="AT70" s="124">
        <f>ROUND(SUM(AV70:AW70),2)</f>
        <v>0</v>
      </c>
      <c r="AU70" s="125">
        <f>'14 - ETAPA 14 - OKRUH 6.N...'!P91</f>
        <v>0</v>
      </c>
      <c r="AV70" s="124">
        <f>'14 - ETAPA 14 - OKRUH 6.N...'!J33</f>
        <v>0</v>
      </c>
      <c r="AW70" s="124">
        <f>'14 - ETAPA 14 - OKRUH 6.N...'!J34</f>
        <v>0</v>
      </c>
      <c r="AX70" s="124">
        <f>'14 - ETAPA 14 - OKRUH 6.N...'!J35</f>
        <v>0</v>
      </c>
      <c r="AY70" s="124">
        <f>'14 - ETAPA 14 - OKRUH 6.N...'!J36</f>
        <v>0</v>
      </c>
      <c r="AZ70" s="124">
        <f>'14 - ETAPA 14 - OKRUH 6.N...'!F33</f>
        <v>0</v>
      </c>
      <c r="BA70" s="124">
        <f>'14 - ETAPA 14 - OKRUH 6.N...'!F34</f>
        <v>0</v>
      </c>
      <c r="BB70" s="124">
        <f>'14 - ETAPA 14 - OKRUH 6.N...'!F35</f>
        <v>0</v>
      </c>
      <c r="BC70" s="124">
        <f>'14 - ETAPA 14 - OKRUH 6.N...'!F36</f>
        <v>0</v>
      </c>
      <c r="BD70" s="126">
        <f>'14 - ETAPA 14 - OKRUH 6.N...'!F37</f>
        <v>0</v>
      </c>
      <c r="BE70" s="7"/>
      <c r="BT70" s="127" t="s">
        <v>88</v>
      </c>
      <c r="BV70" s="127" t="s">
        <v>82</v>
      </c>
      <c r="BW70" s="127" t="s">
        <v>134</v>
      </c>
      <c r="BX70" s="127" t="s">
        <v>5</v>
      </c>
      <c r="CL70" s="127" t="s">
        <v>19</v>
      </c>
      <c r="CM70" s="127" t="s">
        <v>90</v>
      </c>
    </row>
    <row r="71" s="7" customFormat="1" ht="16.5" customHeight="1">
      <c r="A71" s="115" t="s">
        <v>84</v>
      </c>
      <c r="B71" s="116"/>
      <c r="C71" s="117"/>
      <c r="D71" s="118" t="s">
        <v>135</v>
      </c>
      <c r="E71" s="118"/>
      <c r="F71" s="118"/>
      <c r="G71" s="118"/>
      <c r="H71" s="118"/>
      <c r="I71" s="119"/>
      <c r="J71" s="118" t="s">
        <v>136</v>
      </c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20">
        <f>'15 - VRN'!J30</f>
        <v>0</v>
      </c>
      <c r="AH71" s="119"/>
      <c r="AI71" s="119"/>
      <c r="AJ71" s="119"/>
      <c r="AK71" s="119"/>
      <c r="AL71" s="119"/>
      <c r="AM71" s="119"/>
      <c r="AN71" s="120">
        <f>SUM(AG71,AT71)</f>
        <v>0</v>
      </c>
      <c r="AO71" s="119"/>
      <c r="AP71" s="119"/>
      <c r="AQ71" s="121" t="s">
        <v>87</v>
      </c>
      <c r="AR71" s="122"/>
      <c r="AS71" s="128">
        <v>0</v>
      </c>
      <c r="AT71" s="129">
        <f>ROUND(SUM(AV71:AW71),2)</f>
        <v>0</v>
      </c>
      <c r="AU71" s="130">
        <f>'15 - VRN'!P87</f>
        <v>0</v>
      </c>
      <c r="AV71" s="129">
        <f>'15 - VRN'!J33</f>
        <v>0</v>
      </c>
      <c r="AW71" s="129">
        <f>'15 - VRN'!J34</f>
        <v>0</v>
      </c>
      <c r="AX71" s="129">
        <f>'15 - VRN'!J35</f>
        <v>0</v>
      </c>
      <c r="AY71" s="129">
        <f>'15 - VRN'!J36</f>
        <v>0</v>
      </c>
      <c r="AZ71" s="129">
        <f>'15 - VRN'!F33</f>
        <v>0</v>
      </c>
      <c r="BA71" s="129">
        <f>'15 - VRN'!F34</f>
        <v>0</v>
      </c>
      <c r="BB71" s="129">
        <f>'15 - VRN'!F35</f>
        <v>0</v>
      </c>
      <c r="BC71" s="129">
        <f>'15 - VRN'!F36</f>
        <v>0</v>
      </c>
      <c r="BD71" s="131">
        <f>'15 - VRN'!F37</f>
        <v>0</v>
      </c>
      <c r="BE71" s="7"/>
      <c r="BT71" s="127" t="s">
        <v>88</v>
      </c>
      <c r="BV71" s="127" t="s">
        <v>82</v>
      </c>
      <c r="BW71" s="127" t="s">
        <v>137</v>
      </c>
      <c r="BX71" s="127" t="s">
        <v>5</v>
      </c>
      <c r="CL71" s="127" t="s">
        <v>19</v>
      </c>
      <c r="CM71" s="127" t="s">
        <v>90</v>
      </c>
    </row>
    <row r="72" s="2" customFormat="1" ht="30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8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48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</row>
  </sheetData>
  <sheetProtection sheet="1" formatColumns="0" formatRows="0" objects="1" scenarios="1" spinCount="100000" saltValue="/rbEMmkCN4nXKtB5btM+ovNrlmoeiOJOF1U43o0GmZkc3dD0UuRBg7DYsv7zExhGdnfAN0hMyczrGiaaDdM93Q==" hashValue="mxAtD8CrvVl7f574YyulhF75eTGzV2n9PaTvuXGAzgJZqs6Ha3A5VJSLP9f182ZIBxEAjiswkK7eYYsprmBJvw==" algorithmName="SHA-512" password="CC35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01-1 - ETAPA 1 - STAVEBNÍ...'!C2" display="/"/>
    <hyperlink ref="A56" location="'01-2 - ETAPA 1 - SILNOPRO...'!C2" display="/"/>
    <hyperlink ref="A57" location="'01-3 - ETAPA 1 - KLIMATIZACE'!C2" display="/"/>
    <hyperlink ref="A58" location="'02 - ETAPA 2 - OKRUH 1.S ...'!C2" display="/"/>
    <hyperlink ref="A59" location="'03 - ETAPA 3 - OKRUH 1.S ...'!C2" display="/"/>
    <hyperlink ref="A60" location="'04 - ETAPA 4 - OKRUH 1.PP...'!C2" display="/"/>
    <hyperlink ref="A61" location="'05 - ETAPA 5 - OKRUH 1.PP...'!C2" display="/"/>
    <hyperlink ref="A62" location="'06 - ETAPA 6 - OKRUH 1.PP...'!C2" display="/"/>
    <hyperlink ref="A63" location="'07 - ETAPA 7 - OKRUH 1.NP...'!C2" display="/"/>
    <hyperlink ref="A64" location="'08 - ETAPA 8 - OKRUH 1.NP...'!C2" display="/"/>
    <hyperlink ref="A65" location="'09 - ETAPA 9 - OKRUH 1.NP...'!C2" display="/"/>
    <hyperlink ref="A66" location="'10 - ETAPA 10 - OKRUH 2.N...'!C2" display="/"/>
    <hyperlink ref="A67" location="'11 - ETAPA 11 - OKRUH 3.N...'!C2" display="/"/>
    <hyperlink ref="A68" location="'12 - ETAPA 12 - OKRUH 4.N...'!C2" display="/"/>
    <hyperlink ref="A69" location="'13 - ETAPA 13 - OKRUH 5.N...'!C2" display="/"/>
    <hyperlink ref="A70" location="'14 - ETAPA 14 - OKRUH 6.N...'!C2" display="/"/>
    <hyperlink ref="A71" location="'15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140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ROUND((SUM(BE90:BE491)),  2)</f>
        <v>0</v>
      </c>
      <c r="G33" s="42"/>
      <c r="H33" s="42"/>
      <c r="I33" s="152">
        <v>0.20999999999999999</v>
      </c>
      <c r="J33" s="151">
        <f>ROUND(((SUM(BE90:BE491))*I33),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ROUND((SUM(BF90:BF491)),  2)</f>
        <v>0</v>
      </c>
      <c r="G34" s="42"/>
      <c r="H34" s="42"/>
      <c r="I34" s="152">
        <v>0.12</v>
      </c>
      <c r="J34" s="151">
        <f>ROUND(((SUM(BF90:BF491))*I34),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ROUND((SUM(BG90:BG491)),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ROUND((SUM(BH90:BH491)),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ROUND((SUM(BI90:BI491)),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01-1 - ETAPA 1 - STAVEBNÍ A BOURACÍ PRÁCE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J187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J196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J201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151</v>
      </c>
      <c r="E66" s="178"/>
      <c r="F66" s="178"/>
      <c r="G66" s="178"/>
      <c r="H66" s="178"/>
      <c r="I66" s="178"/>
      <c r="J66" s="179">
        <f>J202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152</v>
      </c>
      <c r="E67" s="178"/>
      <c r="F67" s="178"/>
      <c r="G67" s="178"/>
      <c r="H67" s="178"/>
      <c r="I67" s="178"/>
      <c r="J67" s="179">
        <f>J278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153</v>
      </c>
      <c r="E68" s="178"/>
      <c r="F68" s="178"/>
      <c r="G68" s="178"/>
      <c r="H68" s="178"/>
      <c r="I68" s="178"/>
      <c r="J68" s="179">
        <f>J315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154</v>
      </c>
      <c r="E69" s="178"/>
      <c r="F69" s="178"/>
      <c r="G69" s="178"/>
      <c r="H69" s="178"/>
      <c r="I69" s="178"/>
      <c r="J69" s="179">
        <f>J357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155</v>
      </c>
      <c r="E70" s="178"/>
      <c r="F70" s="178"/>
      <c r="G70" s="178"/>
      <c r="H70" s="178"/>
      <c r="I70" s="178"/>
      <c r="J70" s="179">
        <f>J480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6" t="s">
        <v>156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64" t="str">
        <f>E7</f>
        <v>Městský úřad Sokolov – klimatizace</v>
      </c>
      <c r="F80" s="35"/>
      <c r="G80" s="35"/>
      <c r="H80" s="35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139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01-1 - ETAPA 1 - STAVEBNÍ A BOURACÍ PRÁCE</v>
      </c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F12</f>
        <v>Sokolov, ul. Rokycanova 1929</v>
      </c>
      <c r="G84" s="44"/>
      <c r="H84" s="44"/>
      <c r="I84" s="35" t="s">
        <v>24</v>
      </c>
      <c r="J84" s="76" t="str">
        <f>IF(J12="","",J12)</f>
        <v>17. 7. 2024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30</v>
      </c>
      <c r="D86" s="44"/>
      <c r="E86" s="44"/>
      <c r="F86" s="30" t="str">
        <f>E15</f>
        <v>Město Sokolov, Rokycanova 1929, 356 01 Sokolov</v>
      </c>
      <c r="G86" s="44"/>
      <c r="H86" s="44"/>
      <c r="I86" s="35" t="s">
        <v>38</v>
      </c>
      <c r="J86" s="40" t="str">
        <f>E21</f>
        <v>Ing. Milan Snopek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36</v>
      </c>
      <c r="D87" s="44"/>
      <c r="E87" s="44"/>
      <c r="F87" s="30" t="str">
        <f>IF(E18="","",E18)</f>
        <v>Vyplň údaj</v>
      </c>
      <c r="G87" s="44"/>
      <c r="H87" s="44"/>
      <c r="I87" s="35" t="s">
        <v>43</v>
      </c>
      <c r="J87" s="40" t="str">
        <f>E24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1"/>
      <c r="B89" s="182"/>
      <c r="C89" s="183" t="s">
        <v>157</v>
      </c>
      <c r="D89" s="184" t="s">
        <v>65</v>
      </c>
      <c r="E89" s="184" t="s">
        <v>61</v>
      </c>
      <c r="F89" s="184" t="s">
        <v>62</v>
      </c>
      <c r="G89" s="184" t="s">
        <v>158</v>
      </c>
      <c r="H89" s="184" t="s">
        <v>159</v>
      </c>
      <c r="I89" s="184" t="s">
        <v>160</v>
      </c>
      <c r="J89" s="184" t="s">
        <v>143</v>
      </c>
      <c r="K89" s="185" t="s">
        <v>161</v>
      </c>
      <c r="L89" s="186"/>
      <c r="M89" s="96" t="s">
        <v>41</v>
      </c>
      <c r="N89" s="97" t="s">
        <v>50</v>
      </c>
      <c r="O89" s="97" t="s">
        <v>162</v>
      </c>
      <c r="P89" s="97" t="s">
        <v>163</v>
      </c>
      <c r="Q89" s="97" t="s">
        <v>164</v>
      </c>
      <c r="R89" s="97" t="s">
        <v>165</v>
      </c>
      <c r="S89" s="97" t="s">
        <v>166</v>
      </c>
      <c r="T89" s="98" t="s">
        <v>167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2"/>
      <c r="B90" s="43"/>
      <c r="C90" s="103" t="s">
        <v>168</v>
      </c>
      <c r="D90" s="44"/>
      <c r="E90" s="44"/>
      <c r="F90" s="44"/>
      <c r="G90" s="44"/>
      <c r="H90" s="44"/>
      <c r="I90" s="44"/>
      <c r="J90" s="187">
        <f>BK90</f>
        <v>0</v>
      </c>
      <c r="K90" s="44"/>
      <c r="L90" s="48"/>
      <c r="M90" s="99"/>
      <c r="N90" s="188"/>
      <c r="O90" s="100"/>
      <c r="P90" s="189">
        <f>P91+P201</f>
        <v>0</v>
      </c>
      <c r="Q90" s="100"/>
      <c r="R90" s="189">
        <f>R91+R201</f>
        <v>1.89020089</v>
      </c>
      <c r="S90" s="100"/>
      <c r="T90" s="190">
        <f>T91+T201</f>
        <v>0.74983169999999988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79</v>
      </c>
      <c r="AU90" s="20" t="s">
        <v>144</v>
      </c>
      <c r="BK90" s="191">
        <f>BK91+BK201</f>
        <v>0</v>
      </c>
    </row>
    <row r="91" s="12" customFormat="1" ht="25.92" customHeight="1">
      <c r="A91" s="12"/>
      <c r="B91" s="192"/>
      <c r="C91" s="193"/>
      <c r="D91" s="194" t="s">
        <v>79</v>
      </c>
      <c r="E91" s="195" t="s">
        <v>169</v>
      </c>
      <c r="F91" s="195" t="s">
        <v>170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P92+P101+P187+P196</f>
        <v>0</v>
      </c>
      <c r="Q91" s="200"/>
      <c r="R91" s="201">
        <f>R92+R101+R187+R196</f>
        <v>0.6795180999999999</v>
      </c>
      <c r="S91" s="200"/>
      <c r="T91" s="202">
        <f>T92+T101+T187+T196</f>
        <v>0.51971849999999997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88</v>
      </c>
      <c r="AT91" s="204" t="s">
        <v>79</v>
      </c>
      <c r="AU91" s="204" t="s">
        <v>80</v>
      </c>
      <c r="AY91" s="203" t="s">
        <v>171</v>
      </c>
      <c r="BK91" s="205">
        <f>BK92+BK101+BK187+BK196</f>
        <v>0</v>
      </c>
    </row>
    <row r="92" s="12" customFormat="1" ht="22.8" customHeight="1">
      <c r="A92" s="12"/>
      <c r="B92" s="192"/>
      <c r="C92" s="193"/>
      <c r="D92" s="194" t="s">
        <v>79</v>
      </c>
      <c r="E92" s="206" t="s">
        <v>172</v>
      </c>
      <c r="F92" s="206" t="s">
        <v>173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SUM(P93:P100)</f>
        <v>0</v>
      </c>
      <c r="Q92" s="200"/>
      <c r="R92" s="201">
        <f>SUM(R93:R100)</f>
        <v>0.59636999999999996</v>
      </c>
      <c r="S92" s="200"/>
      <c r="T92" s="202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88</v>
      </c>
      <c r="AY92" s="203" t="s">
        <v>171</v>
      </c>
      <c r="BK92" s="205">
        <f>SUM(BK93:BK100)</f>
        <v>0</v>
      </c>
    </row>
    <row r="93" s="2" customFormat="1" ht="16.5" customHeight="1">
      <c r="A93" s="42"/>
      <c r="B93" s="43"/>
      <c r="C93" s="208" t="s">
        <v>88</v>
      </c>
      <c r="D93" s="208" t="s">
        <v>174</v>
      </c>
      <c r="E93" s="209" t="s">
        <v>175</v>
      </c>
      <c r="F93" s="210" t="s">
        <v>176</v>
      </c>
      <c r="G93" s="211" t="s">
        <v>177</v>
      </c>
      <c r="H93" s="212">
        <v>14.475</v>
      </c>
      <c r="I93" s="213"/>
      <c r="J93" s="214">
        <f>ROUND(I93*H93,2)</f>
        <v>0</v>
      </c>
      <c r="K93" s="210" t="s">
        <v>178</v>
      </c>
      <c r="L93" s="48"/>
      <c r="M93" s="215" t="s">
        <v>41</v>
      </c>
      <c r="N93" s="216" t="s">
        <v>51</v>
      </c>
      <c r="O93" s="88"/>
      <c r="P93" s="217">
        <f>O93*H93</f>
        <v>0</v>
      </c>
      <c r="Q93" s="217">
        <v>0.041200000000000001</v>
      </c>
      <c r="R93" s="217">
        <f>Q93*H93</f>
        <v>0.59636999999999996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179</v>
      </c>
      <c r="AT93" s="219" t="s">
        <v>174</v>
      </c>
      <c r="AU93" s="219" t="s">
        <v>90</v>
      </c>
      <c r="AY93" s="20" t="s">
        <v>171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88</v>
      </c>
      <c r="BK93" s="220">
        <f>ROUND(I93*H93,2)</f>
        <v>0</v>
      </c>
      <c r="BL93" s="20" t="s">
        <v>179</v>
      </c>
      <c r="BM93" s="219" t="s">
        <v>180</v>
      </c>
    </row>
    <row r="94" s="2" customFormat="1">
      <c r="A94" s="42"/>
      <c r="B94" s="43"/>
      <c r="C94" s="44"/>
      <c r="D94" s="221" t="s">
        <v>181</v>
      </c>
      <c r="E94" s="44"/>
      <c r="F94" s="222" t="s">
        <v>182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181</v>
      </c>
      <c r="AU94" s="20" t="s">
        <v>90</v>
      </c>
    </row>
    <row r="95" s="13" customFormat="1">
      <c r="A95" s="13"/>
      <c r="B95" s="226"/>
      <c r="C95" s="227"/>
      <c r="D95" s="228" t="s">
        <v>183</v>
      </c>
      <c r="E95" s="229" t="s">
        <v>41</v>
      </c>
      <c r="F95" s="230" t="s">
        <v>184</v>
      </c>
      <c r="G95" s="227"/>
      <c r="H95" s="229" t="s">
        <v>41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183</v>
      </c>
      <c r="AU95" s="236" t="s">
        <v>90</v>
      </c>
      <c r="AV95" s="13" t="s">
        <v>88</v>
      </c>
      <c r="AW95" s="13" t="s">
        <v>42</v>
      </c>
      <c r="AX95" s="13" t="s">
        <v>80</v>
      </c>
      <c r="AY95" s="236" t="s">
        <v>171</v>
      </c>
    </row>
    <row r="96" s="14" customFormat="1">
      <c r="A96" s="14"/>
      <c r="B96" s="237"/>
      <c r="C96" s="238"/>
      <c r="D96" s="228" t="s">
        <v>183</v>
      </c>
      <c r="E96" s="239" t="s">
        <v>41</v>
      </c>
      <c r="F96" s="240" t="s">
        <v>185</v>
      </c>
      <c r="G96" s="238"/>
      <c r="H96" s="241">
        <v>2.6549999999999998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183</v>
      </c>
      <c r="AU96" s="247" t="s">
        <v>90</v>
      </c>
      <c r="AV96" s="14" t="s">
        <v>90</v>
      </c>
      <c r="AW96" s="14" t="s">
        <v>42</v>
      </c>
      <c r="AX96" s="14" t="s">
        <v>80</v>
      </c>
      <c r="AY96" s="247" t="s">
        <v>171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186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187</v>
      </c>
      <c r="G98" s="238"/>
      <c r="H98" s="241">
        <v>5.2199999999999998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4" customFormat="1">
      <c r="A99" s="14"/>
      <c r="B99" s="237"/>
      <c r="C99" s="238"/>
      <c r="D99" s="228" t="s">
        <v>183</v>
      </c>
      <c r="E99" s="239" t="s">
        <v>41</v>
      </c>
      <c r="F99" s="240" t="s">
        <v>188</v>
      </c>
      <c r="G99" s="238"/>
      <c r="H99" s="241">
        <v>6.5999999999999996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183</v>
      </c>
      <c r="AU99" s="247" t="s">
        <v>90</v>
      </c>
      <c r="AV99" s="14" t="s">
        <v>90</v>
      </c>
      <c r="AW99" s="14" t="s">
        <v>42</v>
      </c>
      <c r="AX99" s="14" t="s">
        <v>80</v>
      </c>
      <c r="AY99" s="247" t="s">
        <v>171</v>
      </c>
    </row>
    <row r="100" s="15" customFormat="1">
      <c r="A100" s="15"/>
      <c r="B100" s="248"/>
      <c r="C100" s="249"/>
      <c r="D100" s="228" t="s">
        <v>183</v>
      </c>
      <c r="E100" s="250" t="s">
        <v>41</v>
      </c>
      <c r="F100" s="251" t="s">
        <v>189</v>
      </c>
      <c r="G100" s="249"/>
      <c r="H100" s="252">
        <v>14.475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183</v>
      </c>
      <c r="AU100" s="258" t="s">
        <v>90</v>
      </c>
      <c r="AV100" s="15" t="s">
        <v>179</v>
      </c>
      <c r="AW100" s="15" t="s">
        <v>42</v>
      </c>
      <c r="AX100" s="15" t="s">
        <v>88</v>
      </c>
      <c r="AY100" s="258" t="s">
        <v>171</v>
      </c>
    </row>
    <row r="101" s="12" customFormat="1" ht="22.8" customHeight="1">
      <c r="A101" s="12"/>
      <c r="B101" s="192"/>
      <c r="C101" s="193"/>
      <c r="D101" s="194" t="s">
        <v>79</v>
      </c>
      <c r="E101" s="206" t="s">
        <v>190</v>
      </c>
      <c r="F101" s="206" t="s">
        <v>191</v>
      </c>
      <c r="G101" s="193"/>
      <c r="H101" s="193"/>
      <c r="I101" s="196"/>
      <c r="J101" s="207">
        <f>BK101</f>
        <v>0</v>
      </c>
      <c r="K101" s="193"/>
      <c r="L101" s="198"/>
      <c r="M101" s="199"/>
      <c r="N101" s="200"/>
      <c r="O101" s="200"/>
      <c r="P101" s="201">
        <f>SUM(P102:P186)</f>
        <v>0</v>
      </c>
      <c r="Q101" s="200"/>
      <c r="R101" s="201">
        <f>SUM(R102:R186)</f>
        <v>0.083148100000000003</v>
      </c>
      <c r="S101" s="200"/>
      <c r="T101" s="202">
        <f>SUM(T102:T186)</f>
        <v>0.51971849999999997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88</v>
      </c>
      <c r="AT101" s="204" t="s">
        <v>79</v>
      </c>
      <c r="AU101" s="204" t="s">
        <v>88</v>
      </c>
      <c r="AY101" s="203" t="s">
        <v>171</v>
      </c>
      <c r="BK101" s="205">
        <f>SUM(BK102:BK186)</f>
        <v>0</v>
      </c>
    </row>
    <row r="102" s="2" customFormat="1" ht="24.15" customHeight="1">
      <c r="A102" s="42"/>
      <c r="B102" s="43"/>
      <c r="C102" s="208" t="s">
        <v>90</v>
      </c>
      <c r="D102" s="208" t="s">
        <v>174</v>
      </c>
      <c r="E102" s="209" t="s">
        <v>192</v>
      </c>
      <c r="F102" s="210" t="s">
        <v>193</v>
      </c>
      <c r="G102" s="211" t="s">
        <v>194</v>
      </c>
      <c r="H102" s="212">
        <v>12</v>
      </c>
      <c r="I102" s="213"/>
      <c r="J102" s="214">
        <f>ROUND(I102*H102,2)</f>
        <v>0</v>
      </c>
      <c r="K102" s="210" t="s">
        <v>178</v>
      </c>
      <c r="L102" s="48"/>
      <c r="M102" s="215" t="s">
        <v>41</v>
      </c>
      <c r="N102" s="216" t="s">
        <v>51</v>
      </c>
      <c r="O102" s="88"/>
      <c r="P102" s="217">
        <f>O102*H102</f>
        <v>0</v>
      </c>
      <c r="Q102" s="217">
        <v>0.00050000000000000001</v>
      </c>
      <c r="R102" s="217">
        <f>Q102*H102</f>
        <v>0.0060000000000000001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179</v>
      </c>
      <c r="AT102" s="219" t="s">
        <v>174</v>
      </c>
      <c r="AU102" s="219" t="s">
        <v>90</v>
      </c>
      <c r="AY102" s="20" t="s">
        <v>171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88</v>
      </c>
      <c r="BK102" s="220">
        <f>ROUND(I102*H102,2)</f>
        <v>0</v>
      </c>
      <c r="BL102" s="20" t="s">
        <v>179</v>
      </c>
      <c r="BM102" s="219" t="s">
        <v>195</v>
      </c>
    </row>
    <row r="103" s="2" customFormat="1">
      <c r="A103" s="42"/>
      <c r="B103" s="43"/>
      <c r="C103" s="44"/>
      <c r="D103" s="221" t="s">
        <v>181</v>
      </c>
      <c r="E103" s="44"/>
      <c r="F103" s="222" t="s">
        <v>196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181</v>
      </c>
      <c r="AU103" s="20" t="s">
        <v>90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197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198</v>
      </c>
      <c r="G105" s="238"/>
      <c r="H105" s="241">
        <v>12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12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16.5" customHeight="1">
      <c r="A107" s="42"/>
      <c r="B107" s="43"/>
      <c r="C107" s="208" t="s">
        <v>199</v>
      </c>
      <c r="D107" s="208" t="s">
        <v>174</v>
      </c>
      <c r="E107" s="209" t="s">
        <v>200</v>
      </c>
      <c r="F107" s="210" t="s">
        <v>201</v>
      </c>
      <c r="G107" s="211" t="s">
        <v>202</v>
      </c>
      <c r="H107" s="212">
        <v>17.699999999999999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0.016</v>
      </c>
      <c r="T107" s="218">
        <f>S107*H107</f>
        <v>0.28320000000000001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203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204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205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206</v>
      </c>
      <c r="G110" s="238"/>
      <c r="H110" s="241">
        <v>17.699999999999999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17.699999999999999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207</v>
      </c>
      <c r="F112" s="210" t="s">
        <v>208</v>
      </c>
      <c r="G112" s="211" t="s">
        <v>202</v>
      </c>
      <c r="H112" s="212">
        <v>82.834999999999994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0.00076000000000000004</v>
      </c>
      <c r="R112" s="217">
        <f>Q112*H112</f>
        <v>0.062954599999999999</v>
      </c>
      <c r="S112" s="217">
        <v>0.0020999999999999999</v>
      </c>
      <c r="T112" s="218">
        <f>S112*H112</f>
        <v>0.17395349999999998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209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210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211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212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213</v>
      </c>
      <c r="G116" s="238"/>
      <c r="H116" s="241">
        <v>2.3999999999999999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3" customFormat="1">
      <c r="A117" s="13"/>
      <c r="B117" s="226"/>
      <c r="C117" s="227"/>
      <c r="D117" s="228" t="s">
        <v>183</v>
      </c>
      <c r="E117" s="229" t="s">
        <v>41</v>
      </c>
      <c r="F117" s="230" t="s">
        <v>214</v>
      </c>
      <c r="G117" s="227"/>
      <c r="H117" s="229" t="s">
        <v>41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183</v>
      </c>
      <c r="AU117" s="236" t="s">
        <v>90</v>
      </c>
      <c r="AV117" s="13" t="s">
        <v>88</v>
      </c>
      <c r="AW117" s="13" t="s">
        <v>42</v>
      </c>
      <c r="AX117" s="13" t="s">
        <v>80</v>
      </c>
      <c r="AY117" s="236" t="s">
        <v>171</v>
      </c>
    </row>
    <row r="118" s="14" customFormat="1">
      <c r="A118" s="14"/>
      <c r="B118" s="237"/>
      <c r="C118" s="238"/>
      <c r="D118" s="228" t="s">
        <v>183</v>
      </c>
      <c r="E118" s="239" t="s">
        <v>41</v>
      </c>
      <c r="F118" s="240" t="s">
        <v>215</v>
      </c>
      <c r="G118" s="238"/>
      <c r="H118" s="241">
        <v>2.1000000000000001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183</v>
      </c>
      <c r="AU118" s="247" t="s">
        <v>90</v>
      </c>
      <c r="AV118" s="14" t="s">
        <v>90</v>
      </c>
      <c r="AW118" s="14" t="s">
        <v>42</v>
      </c>
      <c r="AX118" s="14" t="s">
        <v>80</v>
      </c>
      <c r="AY118" s="247" t="s">
        <v>171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216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217</v>
      </c>
      <c r="G120" s="238"/>
      <c r="H120" s="241">
        <v>1.05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3" customFormat="1">
      <c r="A121" s="13"/>
      <c r="B121" s="226"/>
      <c r="C121" s="227"/>
      <c r="D121" s="228" t="s">
        <v>183</v>
      </c>
      <c r="E121" s="229" t="s">
        <v>41</v>
      </c>
      <c r="F121" s="230" t="s">
        <v>218</v>
      </c>
      <c r="G121" s="227"/>
      <c r="H121" s="229" t="s">
        <v>41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183</v>
      </c>
      <c r="AU121" s="236" t="s">
        <v>90</v>
      </c>
      <c r="AV121" s="13" t="s">
        <v>88</v>
      </c>
      <c r="AW121" s="13" t="s">
        <v>42</v>
      </c>
      <c r="AX121" s="13" t="s">
        <v>80</v>
      </c>
      <c r="AY121" s="236" t="s">
        <v>171</v>
      </c>
    </row>
    <row r="122" s="14" customFormat="1">
      <c r="A122" s="14"/>
      <c r="B122" s="237"/>
      <c r="C122" s="238"/>
      <c r="D122" s="228" t="s">
        <v>183</v>
      </c>
      <c r="E122" s="239" t="s">
        <v>41</v>
      </c>
      <c r="F122" s="240" t="s">
        <v>219</v>
      </c>
      <c r="G122" s="238"/>
      <c r="H122" s="241">
        <v>0.34999999999999998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183</v>
      </c>
      <c r="AU122" s="247" t="s">
        <v>90</v>
      </c>
      <c r="AV122" s="14" t="s">
        <v>90</v>
      </c>
      <c r="AW122" s="14" t="s">
        <v>42</v>
      </c>
      <c r="AX122" s="14" t="s">
        <v>80</v>
      </c>
      <c r="AY122" s="247" t="s">
        <v>171</v>
      </c>
    </row>
    <row r="123" s="13" customFormat="1">
      <c r="A123" s="13"/>
      <c r="B123" s="226"/>
      <c r="C123" s="227"/>
      <c r="D123" s="228" t="s">
        <v>183</v>
      </c>
      <c r="E123" s="229" t="s">
        <v>41</v>
      </c>
      <c r="F123" s="230" t="s">
        <v>220</v>
      </c>
      <c r="G123" s="227"/>
      <c r="H123" s="229" t="s">
        <v>41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183</v>
      </c>
      <c r="AU123" s="236" t="s">
        <v>90</v>
      </c>
      <c r="AV123" s="13" t="s">
        <v>88</v>
      </c>
      <c r="AW123" s="13" t="s">
        <v>42</v>
      </c>
      <c r="AX123" s="13" t="s">
        <v>80</v>
      </c>
      <c r="AY123" s="236" t="s">
        <v>171</v>
      </c>
    </row>
    <row r="124" s="14" customFormat="1">
      <c r="A124" s="14"/>
      <c r="B124" s="237"/>
      <c r="C124" s="238"/>
      <c r="D124" s="228" t="s">
        <v>183</v>
      </c>
      <c r="E124" s="239" t="s">
        <v>41</v>
      </c>
      <c r="F124" s="240" t="s">
        <v>221</v>
      </c>
      <c r="G124" s="238"/>
      <c r="H124" s="241">
        <v>0.69999999999999996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183</v>
      </c>
      <c r="AU124" s="247" t="s">
        <v>90</v>
      </c>
      <c r="AV124" s="14" t="s">
        <v>90</v>
      </c>
      <c r="AW124" s="14" t="s">
        <v>42</v>
      </c>
      <c r="AX124" s="14" t="s">
        <v>80</v>
      </c>
      <c r="AY124" s="247" t="s">
        <v>171</v>
      </c>
    </row>
    <row r="125" s="13" customFormat="1">
      <c r="A125" s="13"/>
      <c r="B125" s="226"/>
      <c r="C125" s="227"/>
      <c r="D125" s="228" t="s">
        <v>183</v>
      </c>
      <c r="E125" s="229" t="s">
        <v>41</v>
      </c>
      <c r="F125" s="230" t="s">
        <v>222</v>
      </c>
      <c r="G125" s="227"/>
      <c r="H125" s="229" t="s">
        <v>41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183</v>
      </c>
      <c r="AU125" s="236" t="s">
        <v>90</v>
      </c>
      <c r="AV125" s="13" t="s">
        <v>88</v>
      </c>
      <c r="AW125" s="13" t="s">
        <v>42</v>
      </c>
      <c r="AX125" s="13" t="s">
        <v>80</v>
      </c>
      <c r="AY125" s="236" t="s">
        <v>171</v>
      </c>
    </row>
    <row r="126" s="14" customFormat="1">
      <c r="A126" s="14"/>
      <c r="B126" s="237"/>
      <c r="C126" s="238"/>
      <c r="D126" s="228" t="s">
        <v>183</v>
      </c>
      <c r="E126" s="239" t="s">
        <v>41</v>
      </c>
      <c r="F126" s="240" t="s">
        <v>223</v>
      </c>
      <c r="G126" s="238"/>
      <c r="H126" s="241">
        <v>1.05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183</v>
      </c>
      <c r="AU126" s="247" t="s">
        <v>90</v>
      </c>
      <c r="AV126" s="14" t="s">
        <v>90</v>
      </c>
      <c r="AW126" s="14" t="s">
        <v>42</v>
      </c>
      <c r="AX126" s="14" t="s">
        <v>80</v>
      </c>
      <c r="AY126" s="247" t="s">
        <v>171</v>
      </c>
    </row>
    <row r="127" s="13" customFormat="1">
      <c r="A127" s="13"/>
      <c r="B127" s="226"/>
      <c r="C127" s="227"/>
      <c r="D127" s="228" t="s">
        <v>183</v>
      </c>
      <c r="E127" s="229" t="s">
        <v>41</v>
      </c>
      <c r="F127" s="230" t="s">
        <v>224</v>
      </c>
      <c r="G127" s="227"/>
      <c r="H127" s="229" t="s">
        <v>41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183</v>
      </c>
      <c r="AU127" s="236" t="s">
        <v>90</v>
      </c>
      <c r="AV127" s="13" t="s">
        <v>88</v>
      </c>
      <c r="AW127" s="13" t="s">
        <v>42</v>
      </c>
      <c r="AX127" s="13" t="s">
        <v>80</v>
      </c>
      <c r="AY127" s="236" t="s">
        <v>171</v>
      </c>
    </row>
    <row r="128" s="14" customFormat="1">
      <c r="A128" s="14"/>
      <c r="B128" s="237"/>
      <c r="C128" s="238"/>
      <c r="D128" s="228" t="s">
        <v>183</v>
      </c>
      <c r="E128" s="239" t="s">
        <v>41</v>
      </c>
      <c r="F128" s="240" t="s">
        <v>225</v>
      </c>
      <c r="G128" s="238"/>
      <c r="H128" s="241">
        <v>1.3999999999999999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183</v>
      </c>
      <c r="AU128" s="247" t="s">
        <v>90</v>
      </c>
      <c r="AV128" s="14" t="s">
        <v>90</v>
      </c>
      <c r="AW128" s="14" t="s">
        <v>42</v>
      </c>
      <c r="AX128" s="14" t="s">
        <v>80</v>
      </c>
      <c r="AY128" s="247" t="s">
        <v>171</v>
      </c>
    </row>
    <row r="129" s="13" customFormat="1">
      <c r="A129" s="13"/>
      <c r="B129" s="226"/>
      <c r="C129" s="227"/>
      <c r="D129" s="228" t="s">
        <v>183</v>
      </c>
      <c r="E129" s="229" t="s">
        <v>41</v>
      </c>
      <c r="F129" s="230" t="s">
        <v>226</v>
      </c>
      <c r="G129" s="227"/>
      <c r="H129" s="229" t="s">
        <v>41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183</v>
      </c>
      <c r="AU129" s="236" t="s">
        <v>90</v>
      </c>
      <c r="AV129" s="13" t="s">
        <v>88</v>
      </c>
      <c r="AW129" s="13" t="s">
        <v>42</v>
      </c>
      <c r="AX129" s="13" t="s">
        <v>80</v>
      </c>
      <c r="AY129" s="236" t="s">
        <v>171</v>
      </c>
    </row>
    <row r="130" s="14" customFormat="1">
      <c r="A130" s="14"/>
      <c r="B130" s="237"/>
      <c r="C130" s="238"/>
      <c r="D130" s="228" t="s">
        <v>183</v>
      </c>
      <c r="E130" s="239" t="s">
        <v>41</v>
      </c>
      <c r="F130" s="240" t="s">
        <v>227</v>
      </c>
      <c r="G130" s="238"/>
      <c r="H130" s="241">
        <v>2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183</v>
      </c>
      <c r="AU130" s="247" t="s">
        <v>90</v>
      </c>
      <c r="AV130" s="14" t="s">
        <v>90</v>
      </c>
      <c r="AW130" s="14" t="s">
        <v>42</v>
      </c>
      <c r="AX130" s="14" t="s">
        <v>80</v>
      </c>
      <c r="AY130" s="247" t="s">
        <v>171</v>
      </c>
    </row>
    <row r="131" s="13" customFormat="1">
      <c r="A131" s="13"/>
      <c r="B131" s="226"/>
      <c r="C131" s="227"/>
      <c r="D131" s="228" t="s">
        <v>183</v>
      </c>
      <c r="E131" s="229" t="s">
        <v>41</v>
      </c>
      <c r="F131" s="230" t="s">
        <v>228</v>
      </c>
      <c r="G131" s="227"/>
      <c r="H131" s="229" t="s">
        <v>41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183</v>
      </c>
      <c r="AU131" s="236" t="s">
        <v>90</v>
      </c>
      <c r="AV131" s="13" t="s">
        <v>88</v>
      </c>
      <c r="AW131" s="13" t="s">
        <v>42</v>
      </c>
      <c r="AX131" s="13" t="s">
        <v>80</v>
      </c>
      <c r="AY131" s="236" t="s">
        <v>171</v>
      </c>
    </row>
    <row r="132" s="14" customFormat="1">
      <c r="A132" s="14"/>
      <c r="B132" s="237"/>
      <c r="C132" s="238"/>
      <c r="D132" s="228" t="s">
        <v>183</v>
      </c>
      <c r="E132" s="239" t="s">
        <v>41</v>
      </c>
      <c r="F132" s="240" t="s">
        <v>229</v>
      </c>
      <c r="G132" s="238"/>
      <c r="H132" s="241">
        <v>3.5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183</v>
      </c>
      <c r="AU132" s="247" t="s">
        <v>90</v>
      </c>
      <c r="AV132" s="14" t="s">
        <v>90</v>
      </c>
      <c r="AW132" s="14" t="s">
        <v>42</v>
      </c>
      <c r="AX132" s="14" t="s">
        <v>80</v>
      </c>
      <c r="AY132" s="247" t="s">
        <v>171</v>
      </c>
    </row>
    <row r="133" s="16" customFormat="1">
      <c r="A133" s="16"/>
      <c r="B133" s="259"/>
      <c r="C133" s="260"/>
      <c r="D133" s="228" t="s">
        <v>183</v>
      </c>
      <c r="E133" s="261" t="s">
        <v>41</v>
      </c>
      <c r="F133" s="262" t="s">
        <v>230</v>
      </c>
      <c r="G133" s="260"/>
      <c r="H133" s="263">
        <v>14.549999999999999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9" t="s">
        <v>183</v>
      </c>
      <c r="AU133" s="269" t="s">
        <v>90</v>
      </c>
      <c r="AV133" s="16" t="s">
        <v>199</v>
      </c>
      <c r="AW133" s="16" t="s">
        <v>42</v>
      </c>
      <c r="AX133" s="16" t="s">
        <v>80</v>
      </c>
      <c r="AY133" s="269" t="s">
        <v>171</v>
      </c>
    </row>
    <row r="134" s="13" customFormat="1">
      <c r="A134" s="13"/>
      <c r="B134" s="226"/>
      <c r="C134" s="227"/>
      <c r="D134" s="228" t="s">
        <v>183</v>
      </c>
      <c r="E134" s="229" t="s">
        <v>41</v>
      </c>
      <c r="F134" s="230" t="s">
        <v>231</v>
      </c>
      <c r="G134" s="227"/>
      <c r="H134" s="229" t="s">
        <v>41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183</v>
      </c>
      <c r="AU134" s="236" t="s">
        <v>90</v>
      </c>
      <c r="AV134" s="13" t="s">
        <v>88</v>
      </c>
      <c r="AW134" s="13" t="s">
        <v>42</v>
      </c>
      <c r="AX134" s="13" t="s">
        <v>80</v>
      </c>
      <c r="AY134" s="236" t="s">
        <v>171</v>
      </c>
    </row>
    <row r="135" s="13" customFormat="1">
      <c r="A135" s="13"/>
      <c r="B135" s="226"/>
      <c r="C135" s="227"/>
      <c r="D135" s="228" t="s">
        <v>183</v>
      </c>
      <c r="E135" s="229" t="s">
        <v>41</v>
      </c>
      <c r="F135" s="230" t="s">
        <v>212</v>
      </c>
      <c r="G135" s="227"/>
      <c r="H135" s="229" t="s">
        <v>41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183</v>
      </c>
      <c r="AU135" s="236" t="s">
        <v>90</v>
      </c>
      <c r="AV135" s="13" t="s">
        <v>88</v>
      </c>
      <c r="AW135" s="13" t="s">
        <v>42</v>
      </c>
      <c r="AX135" s="13" t="s">
        <v>80</v>
      </c>
      <c r="AY135" s="236" t="s">
        <v>171</v>
      </c>
    </row>
    <row r="136" s="14" customFormat="1">
      <c r="A136" s="14"/>
      <c r="B136" s="237"/>
      <c r="C136" s="238"/>
      <c r="D136" s="228" t="s">
        <v>183</v>
      </c>
      <c r="E136" s="239" t="s">
        <v>41</v>
      </c>
      <c r="F136" s="240" t="s">
        <v>232</v>
      </c>
      <c r="G136" s="238"/>
      <c r="H136" s="241">
        <v>32.335000000000001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183</v>
      </c>
      <c r="AU136" s="247" t="s">
        <v>90</v>
      </c>
      <c r="AV136" s="14" t="s">
        <v>90</v>
      </c>
      <c r="AW136" s="14" t="s">
        <v>42</v>
      </c>
      <c r="AX136" s="14" t="s">
        <v>80</v>
      </c>
      <c r="AY136" s="247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233</v>
      </c>
      <c r="G137" s="238"/>
      <c r="H137" s="241">
        <v>10.35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3" customFormat="1">
      <c r="A138" s="13"/>
      <c r="B138" s="226"/>
      <c r="C138" s="227"/>
      <c r="D138" s="228" t="s">
        <v>183</v>
      </c>
      <c r="E138" s="229" t="s">
        <v>41</v>
      </c>
      <c r="F138" s="230" t="s">
        <v>214</v>
      </c>
      <c r="G138" s="227"/>
      <c r="H138" s="229" t="s">
        <v>41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183</v>
      </c>
      <c r="AU138" s="236" t="s">
        <v>90</v>
      </c>
      <c r="AV138" s="13" t="s">
        <v>88</v>
      </c>
      <c r="AW138" s="13" t="s">
        <v>42</v>
      </c>
      <c r="AX138" s="13" t="s">
        <v>80</v>
      </c>
      <c r="AY138" s="236" t="s">
        <v>171</v>
      </c>
    </row>
    <row r="139" s="14" customFormat="1">
      <c r="A139" s="14"/>
      <c r="B139" s="237"/>
      <c r="C139" s="238"/>
      <c r="D139" s="228" t="s">
        <v>183</v>
      </c>
      <c r="E139" s="239" t="s">
        <v>41</v>
      </c>
      <c r="F139" s="240" t="s">
        <v>234</v>
      </c>
      <c r="G139" s="238"/>
      <c r="H139" s="241">
        <v>4.9000000000000004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183</v>
      </c>
      <c r="AU139" s="247" t="s">
        <v>90</v>
      </c>
      <c r="AV139" s="14" t="s">
        <v>90</v>
      </c>
      <c r="AW139" s="14" t="s">
        <v>42</v>
      </c>
      <c r="AX139" s="14" t="s">
        <v>80</v>
      </c>
      <c r="AY139" s="247" t="s">
        <v>171</v>
      </c>
    </row>
    <row r="140" s="13" customFormat="1">
      <c r="A140" s="13"/>
      <c r="B140" s="226"/>
      <c r="C140" s="227"/>
      <c r="D140" s="228" t="s">
        <v>183</v>
      </c>
      <c r="E140" s="229" t="s">
        <v>41</v>
      </c>
      <c r="F140" s="230" t="s">
        <v>216</v>
      </c>
      <c r="G140" s="227"/>
      <c r="H140" s="229" t="s">
        <v>41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183</v>
      </c>
      <c r="AU140" s="236" t="s">
        <v>90</v>
      </c>
      <c r="AV140" s="13" t="s">
        <v>88</v>
      </c>
      <c r="AW140" s="13" t="s">
        <v>42</v>
      </c>
      <c r="AX140" s="13" t="s">
        <v>80</v>
      </c>
      <c r="AY140" s="236" t="s">
        <v>171</v>
      </c>
    </row>
    <row r="141" s="14" customFormat="1">
      <c r="A141" s="14"/>
      <c r="B141" s="237"/>
      <c r="C141" s="238"/>
      <c r="D141" s="228" t="s">
        <v>183</v>
      </c>
      <c r="E141" s="239" t="s">
        <v>41</v>
      </c>
      <c r="F141" s="240" t="s">
        <v>235</v>
      </c>
      <c r="G141" s="238"/>
      <c r="H141" s="241">
        <v>2.7999999999999998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90</v>
      </c>
      <c r="AV141" s="14" t="s">
        <v>90</v>
      </c>
      <c r="AW141" s="14" t="s">
        <v>42</v>
      </c>
      <c r="AX141" s="14" t="s">
        <v>80</v>
      </c>
      <c r="AY141" s="247" t="s">
        <v>171</v>
      </c>
    </row>
    <row r="142" s="13" customFormat="1">
      <c r="A142" s="13"/>
      <c r="B142" s="226"/>
      <c r="C142" s="227"/>
      <c r="D142" s="228" t="s">
        <v>183</v>
      </c>
      <c r="E142" s="229" t="s">
        <v>41</v>
      </c>
      <c r="F142" s="230" t="s">
        <v>236</v>
      </c>
      <c r="G142" s="227"/>
      <c r="H142" s="229" t="s">
        <v>41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183</v>
      </c>
      <c r="AU142" s="236" t="s">
        <v>90</v>
      </c>
      <c r="AV142" s="13" t="s">
        <v>88</v>
      </c>
      <c r="AW142" s="13" t="s">
        <v>42</v>
      </c>
      <c r="AX142" s="13" t="s">
        <v>80</v>
      </c>
      <c r="AY142" s="236" t="s">
        <v>171</v>
      </c>
    </row>
    <row r="143" s="14" customFormat="1">
      <c r="A143" s="14"/>
      <c r="B143" s="237"/>
      <c r="C143" s="238"/>
      <c r="D143" s="228" t="s">
        <v>183</v>
      </c>
      <c r="E143" s="239" t="s">
        <v>41</v>
      </c>
      <c r="F143" s="240" t="s">
        <v>237</v>
      </c>
      <c r="G143" s="238"/>
      <c r="H143" s="241">
        <v>1.8999999999999999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183</v>
      </c>
      <c r="AU143" s="247" t="s">
        <v>90</v>
      </c>
      <c r="AV143" s="14" t="s">
        <v>90</v>
      </c>
      <c r="AW143" s="14" t="s">
        <v>42</v>
      </c>
      <c r="AX143" s="14" t="s">
        <v>80</v>
      </c>
      <c r="AY143" s="247" t="s">
        <v>171</v>
      </c>
    </row>
    <row r="144" s="13" customFormat="1">
      <c r="A144" s="13"/>
      <c r="B144" s="226"/>
      <c r="C144" s="227"/>
      <c r="D144" s="228" t="s">
        <v>183</v>
      </c>
      <c r="E144" s="229" t="s">
        <v>41</v>
      </c>
      <c r="F144" s="230" t="s">
        <v>220</v>
      </c>
      <c r="G144" s="227"/>
      <c r="H144" s="229" t="s">
        <v>41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183</v>
      </c>
      <c r="AU144" s="236" t="s">
        <v>90</v>
      </c>
      <c r="AV144" s="13" t="s">
        <v>88</v>
      </c>
      <c r="AW144" s="13" t="s">
        <v>42</v>
      </c>
      <c r="AX144" s="13" t="s">
        <v>80</v>
      </c>
      <c r="AY144" s="236" t="s">
        <v>171</v>
      </c>
    </row>
    <row r="145" s="14" customFormat="1">
      <c r="A145" s="14"/>
      <c r="B145" s="237"/>
      <c r="C145" s="238"/>
      <c r="D145" s="228" t="s">
        <v>183</v>
      </c>
      <c r="E145" s="239" t="s">
        <v>41</v>
      </c>
      <c r="F145" s="240" t="s">
        <v>225</v>
      </c>
      <c r="G145" s="238"/>
      <c r="H145" s="241">
        <v>1.3999999999999999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183</v>
      </c>
      <c r="AU145" s="247" t="s">
        <v>90</v>
      </c>
      <c r="AV145" s="14" t="s">
        <v>90</v>
      </c>
      <c r="AW145" s="14" t="s">
        <v>42</v>
      </c>
      <c r="AX145" s="14" t="s">
        <v>80</v>
      </c>
      <c r="AY145" s="247" t="s">
        <v>171</v>
      </c>
    </row>
    <row r="146" s="13" customFormat="1">
      <c r="A146" s="13"/>
      <c r="B146" s="226"/>
      <c r="C146" s="227"/>
      <c r="D146" s="228" t="s">
        <v>183</v>
      </c>
      <c r="E146" s="229" t="s">
        <v>41</v>
      </c>
      <c r="F146" s="230" t="s">
        <v>222</v>
      </c>
      <c r="G146" s="227"/>
      <c r="H146" s="229" t="s">
        <v>41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183</v>
      </c>
      <c r="AU146" s="236" t="s">
        <v>90</v>
      </c>
      <c r="AV146" s="13" t="s">
        <v>88</v>
      </c>
      <c r="AW146" s="13" t="s">
        <v>42</v>
      </c>
      <c r="AX146" s="13" t="s">
        <v>80</v>
      </c>
      <c r="AY146" s="236" t="s">
        <v>171</v>
      </c>
    </row>
    <row r="147" s="14" customFormat="1">
      <c r="A147" s="14"/>
      <c r="B147" s="237"/>
      <c r="C147" s="238"/>
      <c r="D147" s="228" t="s">
        <v>183</v>
      </c>
      <c r="E147" s="239" t="s">
        <v>41</v>
      </c>
      <c r="F147" s="240" t="s">
        <v>238</v>
      </c>
      <c r="G147" s="238"/>
      <c r="H147" s="241">
        <v>2.1000000000000001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183</v>
      </c>
      <c r="AU147" s="247" t="s">
        <v>90</v>
      </c>
      <c r="AV147" s="14" t="s">
        <v>90</v>
      </c>
      <c r="AW147" s="14" t="s">
        <v>42</v>
      </c>
      <c r="AX147" s="14" t="s">
        <v>80</v>
      </c>
      <c r="AY147" s="247" t="s">
        <v>171</v>
      </c>
    </row>
    <row r="148" s="13" customFormat="1">
      <c r="A148" s="13"/>
      <c r="B148" s="226"/>
      <c r="C148" s="227"/>
      <c r="D148" s="228" t="s">
        <v>183</v>
      </c>
      <c r="E148" s="229" t="s">
        <v>41</v>
      </c>
      <c r="F148" s="230" t="s">
        <v>224</v>
      </c>
      <c r="G148" s="227"/>
      <c r="H148" s="229" t="s">
        <v>41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183</v>
      </c>
      <c r="AU148" s="236" t="s">
        <v>90</v>
      </c>
      <c r="AV148" s="13" t="s">
        <v>88</v>
      </c>
      <c r="AW148" s="13" t="s">
        <v>42</v>
      </c>
      <c r="AX148" s="13" t="s">
        <v>80</v>
      </c>
      <c r="AY148" s="236" t="s">
        <v>171</v>
      </c>
    </row>
    <row r="149" s="14" customFormat="1">
      <c r="A149" s="14"/>
      <c r="B149" s="237"/>
      <c r="C149" s="238"/>
      <c r="D149" s="228" t="s">
        <v>183</v>
      </c>
      <c r="E149" s="239" t="s">
        <v>41</v>
      </c>
      <c r="F149" s="240" t="s">
        <v>239</v>
      </c>
      <c r="G149" s="238"/>
      <c r="H149" s="241">
        <v>3.5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183</v>
      </c>
      <c r="AU149" s="247" t="s">
        <v>90</v>
      </c>
      <c r="AV149" s="14" t="s">
        <v>90</v>
      </c>
      <c r="AW149" s="14" t="s">
        <v>42</v>
      </c>
      <c r="AX149" s="14" t="s">
        <v>80</v>
      </c>
      <c r="AY149" s="247" t="s">
        <v>171</v>
      </c>
    </row>
    <row r="150" s="13" customFormat="1">
      <c r="A150" s="13"/>
      <c r="B150" s="226"/>
      <c r="C150" s="227"/>
      <c r="D150" s="228" t="s">
        <v>183</v>
      </c>
      <c r="E150" s="229" t="s">
        <v>41</v>
      </c>
      <c r="F150" s="230" t="s">
        <v>240</v>
      </c>
      <c r="G150" s="227"/>
      <c r="H150" s="229" t="s">
        <v>41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183</v>
      </c>
      <c r="AU150" s="236" t="s">
        <v>90</v>
      </c>
      <c r="AV150" s="13" t="s">
        <v>88</v>
      </c>
      <c r="AW150" s="13" t="s">
        <v>42</v>
      </c>
      <c r="AX150" s="13" t="s">
        <v>80</v>
      </c>
      <c r="AY150" s="236" t="s">
        <v>171</v>
      </c>
    </row>
    <row r="151" s="14" customFormat="1">
      <c r="A151" s="14"/>
      <c r="B151" s="237"/>
      <c r="C151" s="238"/>
      <c r="D151" s="228" t="s">
        <v>183</v>
      </c>
      <c r="E151" s="239" t="s">
        <v>41</v>
      </c>
      <c r="F151" s="240" t="s">
        <v>239</v>
      </c>
      <c r="G151" s="238"/>
      <c r="H151" s="241">
        <v>3.5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183</v>
      </c>
      <c r="AU151" s="247" t="s">
        <v>90</v>
      </c>
      <c r="AV151" s="14" t="s">
        <v>90</v>
      </c>
      <c r="AW151" s="14" t="s">
        <v>42</v>
      </c>
      <c r="AX151" s="14" t="s">
        <v>80</v>
      </c>
      <c r="AY151" s="247" t="s">
        <v>171</v>
      </c>
    </row>
    <row r="152" s="13" customFormat="1">
      <c r="A152" s="13"/>
      <c r="B152" s="226"/>
      <c r="C152" s="227"/>
      <c r="D152" s="228" t="s">
        <v>183</v>
      </c>
      <c r="E152" s="229" t="s">
        <v>41</v>
      </c>
      <c r="F152" s="230" t="s">
        <v>228</v>
      </c>
      <c r="G152" s="227"/>
      <c r="H152" s="229" t="s">
        <v>41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183</v>
      </c>
      <c r="AU152" s="236" t="s">
        <v>90</v>
      </c>
      <c r="AV152" s="13" t="s">
        <v>88</v>
      </c>
      <c r="AW152" s="13" t="s">
        <v>42</v>
      </c>
      <c r="AX152" s="13" t="s">
        <v>80</v>
      </c>
      <c r="AY152" s="236" t="s">
        <v>171</v>
      </c>
    </row>
    <row r="153" s="14" customFormat="1">
      <c r="A153" s="14"/>
      <c r="B153" s="237"/>
      <c r="C153" s="238"/>
      <c r="D153" s="228" t="s">
        <v>183</v>
      </c>
      <c r="E153" s="239" t="s">
        <v>41</v>
      </c>
      <c r="F153" s="240" t="s">
        <v>241</v>
      </c>
      <c r="G153" s="238"/>
      <c r="H153" s="241">
        <v>5.5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183</v>
      </c>
      <c r="AU153" s="247" t="s">
        <v>90</v>
      </c>
      <c r="AV153" s="14" t="s">
        <v>90</v>
      </c>
      <c r="AW153" s="14" t="s">
        <v>42</v>
      </c>
      <c r="AX153" s="14" t="s">
        <v>80</v>
      </c>
      <c r="AY153" s="247" t="s">
        <v>171</v>
      </c>
    </row>
    <row r="154" s="16" customFormat="1">
      <c r="A154" s="16"/>
      <c r="B154" s="259"/>
      <c r="C154" s="260"/>
      <c r="D154" s="228" t="s">
        <v>183</v>
      </c>
      <c r="E154" s="261" t="s">
        <v>41</v>
      </c>
      <c r="F154" s="262" t="s">
        <v>230</v>
      </c>
      <c r="G154" s="260"/>
      <c r="H154" s="263">
        <v>68.284999999999997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69" t="s">
        <v>183</v>
      </c>
      <c r="AU154" s="269" t="s">
        <v>90</v>
      </c>
      <c r="AV154" s="16" t="s">
        <v>199</v>
      </c>
      <c r="AW154" s="16" t="s">
        <v>42</v>
      </c>
      <c r="AX154" s="16" t="s">
        <v>80</v>
      </c>
      <c r="AY154" s="269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82.835000000000008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4.15" customHeight="1">
      <c r="A156" s="42"/>
      <c r="B156" s="43"/>
      <c r="C156" s="208" t="s">
        <v>242</v>
      </c>
      <c r="D156" s="208" t="s">
        <v>174</v>
      </c>
      <c r="E156" s="209" t="s">
        <v>243</v>
      </c>
      <c r="F156" s="210" t="s">
        <v>244</v>
      </c>
      <c r="G156" s="211" t="s">
        <v>202</v>
      </c>
      <c r="H156" s="212">
        <v>14.550000000000001</v>
      </c>
      <c r="I156" s="213"/>
      <c r="J156" s="214">
        <f>ROUND(I156*H156,2)</f>
        <v>0</v>
      </c>
      <c r="K156" s="210" t="s">
        <v>178</v>
      </c>
      <c r="L156" s="48"/>
      <c r="M156" s="215" t="s">
        <v>41</v>
      </c>
      <c r="N156" s="216" t="s">
        <v>51</v>
      </c>
      <c r="O156" s="88"/>
      <c r="P156" s="217">
        <f>O156*H156</f>
        <v>0</v>
      </c>
      <c r="Q156" s="217">
        <v>0.00097000000000000005</v>
      </c>
      <c r="R156" s="217">
        <f>Q156*H156</f>
        <v>0.014113500000000001</v>
      </c>
      <c r="S156" s="217">
        <v>0.0043</v>
      </c>
      <c r="T156" s="218">
        <f>S156*H156</f>
        <v>0.062565000000000009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179</v>
      </c>
      <c r="AT156" s="219" t="s">
        <v>174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179</v>
      </c>
      <c r="BM156" s="219" t="s">
        <v>245</v>
      </c>
    </row>
    <row r="157" s="2" customFormat="1">
      <c r="A157" s="42"/>
      <c r="B157" s="43"/>
      <c r="C157" s="44"/>
      <c r="D157" s="221" t="s">
        <v>181</v>
      </c>
      <c r="E157" s="44"/>
      <c r="F157" s="222" t="s">
        <v>246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181</v>
      </c>
      <c r="AU157" s="20" t="s">
        <v>90</v>
      </c>
    </row>
    <row r="158" s="13" customFormat="1">
      <c r="A158" s="13"/>
      <c r="B158" s="226"/>
      <c r="C158" s="227"/>
      <c r="D158" s="228" t="s">
        <v>183</v>
      </c>
      <c r="E158" s="229" t="s">
        <v>41</v>
      </c>
      <c r="F158" s="230" t="s">
        <v>247</v>
      </c>
      <c r="G158" s="227"/>
      <c r="H158" s="229" t="s">
        <v>41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183</v>
      </c>
      <c r="AU158" s="236" t="s">
        <v>90</v>
      </c>
      <c r="AV158" s="13" t="s">
        <v>88</v>
      </c>
      <c r="AW158" s="13" t="s">
        <v>42</v>
      </c>
      <c r="AX158" s="13" t="s">
        <v>80</v>
      </c>
      <c r="AY158" s="236" t="s">
        <v>171</v>
      </c>
    </row>
    <row r="159" s="13" customFormat="1">
      <c r="A159" s="13"/>
      <c r="B159" s="226"/>
      <c r="C159" s="227"/>
      <c r="D159" s="228" t="s">
        <v>183</v>
      </c>
      <c r="E159" s="229" t="s">
        <v>41</v>
      </c>
      <c r="F159" s="230" t="s">
        <v>212</v>
      </c>
      <c r="G159" s="227"/>
      <c r="H159" s="229" t="s">
        <v>41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183</v>
      </c>
      <c r="AU159" s="236" t="s">
        <v>90</v>
      </c>
      <c r="AV159" s="13" t="s">
        <v>88</v>
      </c>
      <c r="AW159" s="13" t="s">
        <v>42</v>
      </c>
      <c r="AX159" s="13" t="s">
        <v>80</v>
      </c>
      <c r="AY159" s="236" t="s">
        <v>171</v>
      </c>
    </row>
    <row r="160" s="14" customFormat="1">
      <c r="A160" s="14"/>
      <c r="B160" s="237"/>
      <c r="C160" s="238"/>
      <c r="D160" s="228" t="s">
        <v>183</v>
      </c>
      <c r="E160" s="239" t="s">
        <v>41</v>
      </c>
      <c r="F160" s="240" t="s">
        <v>213</v>
      </c>
      <c r="G160" s="238"/>
      <c r="H160" s="241">
        <v>2.3999999999999999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183</v>
      </c>
      <c r="AU160" s="247" t="s">
        <v>90</v>
      </c>
      <c r="AV160" s="14" t="s">
        <v>90</v>
      </c>
      <c r="AW160" s="14" t="s">
        <v>42</v>
      </c>
      <c r="AX160" s="14" t="s">
        <v>80</v>
      </c>
      <c r="AY160" s="247" t="s">
        <v>171</v>
      </c>
    </row>
    <row r="161" s="13" customFormat="1">
      <c r="A161" s="13"/>
      <c r="B161" s="226"/>
      <c r="C161" s="227"/>
      <c r="D161" s="228" t="s">
        <v>183</v>
      </c>
      <c r="E161" s="229" t="s">
        <v>41</v>
      </c>
      <c r="F161" s="230" t="s">
        <v>214</v>
      </c>
      <c r="G161" s="227"/>
      <c r="H161" s="229" t="s">
        <v>41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183</v>
      </c>
      <c r="AU161" s="236" t="s">
        <v>90</v>
      </c>
      <c r="AV161" s="13" t="s">
        <v>88</v>
      </c>
      <c r="AW161" s="13" t="s">
        <v>42</v>
      </c>
      <c r="AX161" s="13" t="s">
        <v>80</v>
      </c>
      <c r="AY161" s="236" t="s">
        <v>171</v>
      </c>
    </row>
    <row r="162" s="14" customFormat="1">
      <c r="A162" s="14"/>
      <c r="B162" s="237"/>
      <c r="C162" s="238"/>
      <c r="D162" s="228" t="s">
        <v>183</v>
      </c>
      <c r="E162" s="239" t="s">
        <v>41</v>
      </c>
      <c r="F162" s="240" t="s">
        <v>215</v>
      </c>
      <c r="G162" s="238"/>
      <c r="H162" s="241">
        <v>2.1000000000000001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183</v>
      </c>
      <c r="AU162" s="247" t="s">
        <v>90</v>
      </c>
      <c r="AV162" s="14" t="s">
        <v>90</v>
      </c>
      <c r="AW162" s="14" t="s">
        <v>42</v>
      </c>
      <c r="AX162" s="14" t="s">
        <v>80</v>
      </c>
      <c r="AY162" s="247" t="s">
        <v>171</v>
      </c>
    </row>
    <row r="163" s="13" customFormat="1">
      <c r="A163" s="13"/>
      <c r="B163" s="226"/>
      <c r="C163" s="227"/>
      <c r="D163" s="228" t="s">
        <v>183</v>
      </c>
      <c r="E163" s="229" t="s">
        <v>41</v>
      </c>
      <c r="F163" s="230" t="s">
        <v>216</v>
      </c>
      <c r="G163" s="227"/>
      <c r="H163" s="229" t="s">
        <v>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183</v>
      </c>
      <c r="AU163" s="236" t="s">
        <v>90</v>
      </c>
      <c r="AV163" s="13" t="s">
        <v>88</v>
      </c>
      <c r="AW163" s="13" t="s">
        <v>42</v>
      </c>
      <c r="AX163" s="13" t="s">
        <v>80</v>
      </c>
      <c r="AY163" s="236" t="s">
        <v>171</v>
      </c>
    </row>
    <row r="164" s="14" customFormat="1">
      <c r="A164" s="14"/>
      <c r="B164" s="237"/>
      <c r="C164" s="238"/>
      <c r="D164" s="228" t="s">
        <v>183</v>
      </c>
      <c r="E164" s="239" t="s">
        <v>41</v>
      </c>
      <c r="F164" s="240" t="s">
        <v>217</v>
      </c>
      <c r="G164" s="238"/>
      <c r="H164" s="241">
        <v>1.05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42</v>
      </c>
      <c r="AX164" s="14" t="s">
        <v>80</v>
      </c>
      <c r="AY164" s="247" t="s">
        <v>171</v>
      </c>
    </row>
    <row r="165" s="13" customFormat="1">
      <c r="A165" s="13"/>
      <c r="B165" s="226"/>
      <c r="C165" s="227"/>
      <c r="D165" s="228" t="s">
        <v>183</v>
      </c>
      <c r="E165" s="229" t="s">
        <v>41</v>
      </c>
      <c r="F165" s="230" t="s">
        <v>218</v>
      </c>
      <c r="G165" s="227"/>
      <c r="H165" s="229" t="s">
        <v>41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183</v>
      </c>
      <c r="AU165" s="236" t="s">
        <v>90</v>
      </c>
      <c r="AV165" s="13" t="s">
        <v>88</v>
      </c>
      <c r="AW165" s="13" t="s">
        <v>42</v>
      </c>
      <c r="AX165" s="13" t="s">
        <v>80</v>
      </c>
      <c r="AY165" s="236" t="s">
        <v>171</v>
      </c>
    </row>
    <row r="166" s="14" customFormat="1">
      <c r="A166" s="14"/>
      <c r="B166" s="237"/>
      <c r="C166" s="238"/>
      <c r="D166" s="228" t="s">
        <v>183</v>
      </c>
      <c r="E166" s="239" t="s">
        <v>41</v>
      </c>
      <c r="F166" s="240" t="s">
        <v>219</v>
      </c>
      <c r="G166" s="238"/>
      <c r="H166" s="241">
        <v>0.34999999999999998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183</v>
      </c>
      <c r="AU166" s="247" t="s">
        <v>90</v>
      </c>
      <c r="AV166" s="14" t="s">
        <v>90</v>
      </c>
      <c r="AW166" s="14" t="s">
        <v>42</v>
      </c>
      <c r="AX166" s="14" t="s">
        <v>80</v>
      </c>
      <c r="AY166" s="247" t="s">
        <v>171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220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221</v>
      </c>
      <c r="G168" s="238"/>
      <c r="H168" s="241">
        <v>0.69999999999999996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3" customFormat="1">
      <c r="A169" s="13"/>
      <c r="B169" s="226"/>
      <c r="C169" s="227"/>
      <c r="D169" s="228" t="s">
        <v>183</v>
      </c>
      <c r="E169" s="229" t="s">
        <v>41</v>
      </c>
      <c r="F169" s="230" t="s">
        <v>222</v>
      </c>
      <c r="G169" s="227"/>
      <c r="H169" s="229" t="s">
        <v>41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183</v>
      </c>
      <c r="AU169" s="236" t="s">
        <v>90</v>
      </c>
      <c r="AV169" s="13" t="s">
        <v>88</v>
      </c>
      <c r="AW169" s="13" t="s">
        <v>42</v>
      </c>
      <c r="AX169" s="13" t="s">
        <v>80</v>
      </c>
      <c r="AY169" s="236" t="s">
        <v>171</v>
      </c>
    </row>
    <row r="170" s="14" customFormat="1">
      <c r="A170" s="14"/>
      <c r="B170" s="237"/>
      <c r="C170" s="238"/>
      <c r="D170" s="228" t="s">
        <v>183</v>
      </c>
      <c r="E170" s="239" t="s">
        <v>41</v>
      </c>
      <c r="F170" s="240" t="s">
        <v>223</v>
      </c>
      <c r="G170" s="238"/>
      <c r="H170" s="241">
        <v>1.05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183</v>
      </c>
      <c r="AU170" s="247" t="s">
        <v>90</v>
      </c>
      <c r="AV170" s="14" t="s">
        <v>90</v>
      </c>
      <c r="AW170" s="14" t="s">
        <v>42</v>
      </c>
      <c r="AX170" s="14" t="s">
        <v>80</v>
      </c>
      <c r="AY170" s="247" t="s">
        <v>171</v>
      </c>
    </row>
    <row r="171" s="13" customFormat="1">
      <c r="A171" s="13"/>
      <c r="B171" s="226"/>
      <c r="C171" s="227"/>
      <c r="D171" s="228" t="s">
        <v>183</v>
      </c>
      <c r="E171" s="229" t="s">
        <v>41</v>
      </c>
      <c r="F171" s="230" t="s">
        <v>224</v>
      </c>
      <c r="G171" s="227"/>
      <c r="H171" s="229" t="s">
        <v>41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183</v>
      </c>
      <c r="AU171" s="236" t="s">
        <v>90</v>
      </c>
      <c r="AV171" s="13" t="s">
        <v>88</v>
      </c>
      <c r="AW171" s="13" t="s">
        <v>42</v>
      </c>
      <c r="AX171" s="13" t="s">
        <v>80</v>
      </c>
      <c r="AY171" s="236" t="s">
        <v>171</v>
      </c>
    </row>
    <row r="172" s="14" customFormat="1">
      <c r="A172" s="14"/>
      <c r="B172" s="237"/>
      <c r="C172" s="238"/>
      <c r="D172" s="228" t="s">
        <v>183</v>
      </c>
      <c r="E172" s="239" t="s">
        <v>41</v>
      </c>
      <c r="F172" s="240" t="s">
        <v>225</v>
      </c>
      <c r="G172" s="238"/>
      <c r="H172" s="241">
        <v>1.3999999999999999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183</v>
      </c>
      <c r="AU172" s="247" t="s">
        <v>90</v>
      </c>
      <c r="AV172" s="14" t="s">
        <v>90</v>
      </c>
      <c r="AW172" s="14" t="s">
        <v>42</v>
      </c>
      <c r="AX172" s="14" t="s">
        <v>80</v>
      </c>
      <c r="AY172" s="247" t="s">
        <v>171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226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227</v>
      </c>
      <c r="G174" s="238"/>
      <c r="H174" s="241">
        <v>2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3" customFormat="1">
      <c r="A175" s="13"/>
      <c r="B175" s="226"/>
      <c r="C175" s="227"/>
      <c r="D175" s="228" t="s">
        <v>183</v>
      </c>
      <c r="E175" s="229" t="s">
        <v>41</v>
      </c>
      <c r="F175" s="230" t="s">
        <v>228</v>
      </c>
      <c r="G175" s="227"/>
      <c r="H175" s="229" t="s">
        <v>41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183</v>
      </c>
      <c r="AU175" s="236" t="s">
        <v>90</v>
      </c>
      <c r="AV175" s="13" t="s">
        <v>88</v>
      </c>
      <c r="AW175" s="13" t="s">
        <v>42</v>
      </c>
      <c r="AX175" s="13" t="s">
        <v>80</v>
      </c>
      <c r="AY175" s="236" t="s">
        <v>171</v>
      </c>
    </row>
    <row r="176" s="14" customFormat="1">
      <c r="A176" s="14"/>
      <c r="B176" s="237"/>
      <c r="C176" s="238"/>
      <c r="D176" s="228" t="s">
        <v>183</v>
      </c>
      <c r="E176" s="239" t="s">
        <v>41</v>
      </c>
      <c r="F176" s="240" t="s">
        <v>229</v>
      </c>
      <c r="G176" s="238"/>
      <c r="H176" s="241">
        <v>3.5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183</v>
      </c>
      <c r="AU176" s="247" t="s">
        <v>90</v>
      </c>
      <c r="AV176" s="14" t="s">
        <v>90</v>
      </c>
      <c r="AW176" s="14" t="s">
        <v>42</v>
      </c>
      <c r="AX176" s="14" t="s">
        <v>80</v>
      </c>
      <c r="AY176" s="247" t="s">
        <v>171</v>
      </c>
    </row>
    <row r="177" s="15" customFormat="1">
      <c r="A177" s="15"/>
      <c r="B177" s="248"/>
      <c r="C177" s="249"/>
      <c r="D177" s="228" t="s">
        <v>183</v>
      </c>
      <c r="E177" s="250" t="s">
        <v>41</v>
      </c>
      <c r="F177" s="251" t="s">
        <v>189</v>
      </c>
      <c r="G177" s="249"/>
      <c r="H177" s="252">
        <v>14.549999999999999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183</v>
      </c>
      <c r="AU177" s="258" t="s">
        <v>90</v>
      </c>
      <c r="AV177" s="15" t="s">
        <v>179</v>
      </c>
      <c r="AW177" s="15" t="s">
        <v>42</v>
      </c>
      <c r="AX177" s="15" t="s">
        <v>88</v>
      </c>
      <c r="AY177" s="258" t="s">
        <v>171</v>
      </c>
    </row>
    <row r="178" s="2" customFormat="1" ht="24.15" customHeight="1">
      <c r="A178" s="42"/>
      <c r="B178" s="43"/>
      <c r="C178" s="208" t="s">
        <v>172</v>
      </c>
      <c r="D178" s="208" t="s">
        <v>174</v>
      </c>
      <c r="E178" s="209" t="s">
        <v>248</v>
      </c>
      <c r="F178" s="210" t="s">
        <v>249</v>
      </c>
      <c r="G178" s="211" t="s">
        <v>202</v>
      </c>
      <c r="H178" s="212">
        <v>29.100000000000001</v>
      </c>
      <c r="I178" s="213"/>
      <c r="J178" s="214">
        <f>ROUND(I178*H178,2)</f>
        <v>0</v>
      </c>
      <c r="K178" s="210" t="s">
        <v>178</v>
      </c>
      <c r="L178" s="48"/>
      <c r="M178" s="215" t="s">
        <v>41</v>
      </c>
      <c r="N178" s="216" t="s">
        <v>51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179</v>
      </c>
      <c r="AT178" s="219" t="s">
        <v>174</v>
      </c>
      <c r="AU178" s="219" t="s">
        <v>90</v>
      </c>
      <c r="AY178" s="20" t="s">
        <v>171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88</v>
      </c>
      <c r="BK178" s="220">
        <f>ROUND(I178*H178,2)</f>
        <v>0</v>
      </c>
      <c r="BL178" s="20" t="s">
        <v>179</v>
      </c>
      <c r="BM178" s="219" t="s">
        <v>250</v>
      </c>
    </row>
    <row r="179" s="2" customFormat="1">
      <c r="A179" s="42"/>
      <c r="B179" s="43"/>
      <c r="C179" s="44"/>
      <c r="D179" s="221" t="s">
        <v>181</v>
      </c>
      <c r="E179" s="44"/>
      <c r="F179" s="222" t="s">
        <v>251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181</v>
      </c>
      <c r="AU179" s="20" t="s">
        <v>90</v>
      </c>
    </row>
    <row r="180" s="14" customFormat="1">
      <c r="A180" s="14"/>
      <c r="B180" s="237"/>
      <c r="C180" s="238"/>
      <c r="D180" s="228" t="s">
        <v>183</v>
      </c>
      <c r="E180" s="239" t="s">
        <v>41</v>
      </c>
      <c r="F180" s="240" t="s">
        <v>252</v>
      </c>
      <c r="G180" s="238"/>
      <c r="H180" s="241">
        <v>29.100000000000001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183</v>
      </c>
      <c r="AU180" s="247" t="s">
        <v>90</v>
      </c>
      <c r="AV180" s="14" t="s">
        <v>90</v>
      </c>
      <c r="AW180" s="14" t="s">
        <v>42</v>
      </c>
      <c r="AX180" s="14" t="s">
        <v>80</v>
      </c>
      <c r="AY180" s="247" t="s">
        <v>171</v>
      </c>
    </row>
    <row r="181" s="15" customFormat="1">
      <c r="A181" s="15"/>
      <c r="B181" s="248"/>
      <c r="C181" s="249"/>
      <c r="D181" s="228" t="s">
        <v>183</v>
      </c>
      <c r="E181" s="250" t="s">
        <v>41</v>
      </c>
      <c r="F181" s="251" t="s">
        <v>189</v>
      </c>
      <c r="G181" s="249"/>
      <c r="H181" s="252">
        <v>29.100000000000001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8" t="s">
        <v>183</v>
      </c>
      <c r="AU181" s="258" t="s">
        <v>90</v>
      </c>
      <c r="AV181" s="15" t="s">
        <v>179</v>
      </c>
      <c r="AW181" s="15" t="s">
        <v>42</v>
      </c>
      <c r="AX181" s="15" t="s">
        <v>88</v>
      </c>
      <c r="AY181" s="258" t="s">
        <v>171</v>
      </c>
    </row>
    <row r="182" s="2" customFormat="1" ht="24.15" customHeight="1">
      <c r="A182" s="42"/>
      <c r="B182" s="43"/>
      <c r="C182" s="208" t="s">
        <v>253</v>
      </c>
      <c r="D182" s="208" t="s">
        <v>174</v>
      </c>
      <c r="E182" s="209" t="s">
        <v>254</v>
      </c>
      <c r="F182" s="210" t="s">
        <v>255</v>
      </c>
      <c r="G182" s="211" t="s">
        <v>194</v>
      </c>
      <c r="H182" s="212">
        <v>8</v>
      </c>
      <c r="I182" s="213"/>
      <c r="J182" s="214">
        <f>ROUND(I182*H182,2)</f>
        <v>0</v>
      </c>
      <c r="K182" s="210" t="s">
        <v>178</v>
      </c>
      <c r="L182" s="48"/>
      <c r="M182" s="215" t="s">
        <v>41</v>
      </c>
      <c r="N182" s="216" t="s">
        <v>51</v>
      </c>
      <c r="O182" s="88"/>
      <c r="P182" s="217">
        <f>O182*H182</f>
        <v>0</v>
      </c>
      <c r="Q182" s="217">
        <v>1.0000000000000001E-05</v>
      </c>
      <c r="R182" s="217">
        <f>Q182*H182</f>
        <v>8.0000000000000007E-05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179</v>
      </c>
      <c r="AT182" s="219" t="s">
        <v>174</v>
      </c>
      <c r="AU182" s="219" t="s">
        <v>90</v>
      </c>
      <c r="AY182" s="20" t="s">
        <v>171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88</v>
      </c>
      <c r="BK182" s="220">
        <f>ROUND(I182*H182,2)</f>
        <v>0</v>
      </c>
      <c r="BL182" s="20" t="s">
        <v>179</v>
      </c>
      <c r="BM182" s="219" t="s">
        <v>256</v>
      </c>
    </row>
    <row r="183" s="2" customFormat="1">
      <c r="A183" s="42"/>
      <c r="B183" s="43"/>
      <c r="C183" s="44"/>
      <c r="D183" s="221" t="s">
        <v>181</v>
      </c>
      <c r="E183" s="44"/>
      <c r="F183" s="222" t="s">
        <v>257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181</v>
      </c>
      <c r="AU183" s="20" t="s">
        <v>90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258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259</v>
      </c>
      <c r="G185" s="238"/>
      <c r="H185" s="241">
        <v>8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5" customFormat="1">
      <c r="A186" s="15"/>
      <c r="B186" s="248"/>
      <c r="C186" s="249"/>
      <c r="D186" s="228" t="s">
        <v>183</v>
      </c>
      <c r="E186" s="250" t="s">
        <v>41</v>
      </c>
      <c r="F186" s="251" t="s">
        <v>189</v>
      </c>
      <c r="G186" s="249"/>
      <c r="H186" s="252">
        <v>8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183</v>
      </c>
      <c r="AU186" s="258" t="s">
        <v>90</v>
      </c>
      <c r="AV186" s="15" t="s">
        <v>179</v>
      </c>
      <c r="AW186" s="15" t="s">
        <v>42</v>
      </c>
      <c r="AX186" s="15" t="s">
        <v>88</v>
      </c>
      <c r="AY186" s="258" t="s">
        <v>171</v>
      </c>
    </row>
    <row r="187" s="12" customFormat="1" ht="22.8" customHeight="1">
      <c r="A187" s="12"/>
      <c r="B187" s="192"/>
      <c r="C187" s="193"/>
      <c r="D187" s="194" t="s">
        <v>79</v>
      </c>
      <c r="E187" s="206" t="s">
        <v>260</v>
      </c>
      <c r="F187" s="206" t="s">
        <v>261</v>
      </c>
      <c r="G187" s="193"/>
      <c r="H187" s="193"/>
      <c r="I187" s="196"/>
      <c r="J187" s="207">
        <f>BK187</f>
        <v>0</v>
      </c>
      <c r="K187" s="193"/>
      <c r="L187" s="198"/>
      <c r="M187" s="199"/>
      <c r="N187" s="200"/>
      <c r="O187" s="200"/>
      <c r="P187" s="201">
        <f>SUM(P188:P195)</f>
        <v>0</v>
      </c>
      <c r="Q187" s="200"/>
      <c r="R187" s="201">
        <f>SUM(R188:R195)</f>
        <v>0</v>
      </c>
      <c r="S187" s="200"/>
      <c r="T187" s="202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3" t="s">
        <v>88</v>
      </c>
      <c r="AT187" s="204" t="s">
        <v>79</v>
      </c>
      <c r="AU187" s="204" t="s">
        <v>88</v>
      </c>
      <c r="AY187" s="203" t="s">
        <v>171</v>
      </c>
      <c r="BK187" s="205">
        <f>SUM(BK188:BK195)</f>
        <v>0</v>
      </c>
    </row>
    <row r="188" s="2" customFormat="1" ht="24.15" customHeight="1">
      <c r="A188" s="42"/>
      <c r="B188" s="43"/>
      <c r="C188" s="208" t="s">
        <v>259</v>
      </c>
      <c r="D188" s="208" t="s">
        <v>174</v>
      </c>
      <c r="E188" s="209" t="s">
        <v>262</v>
      </c>
      <c r="F188" s="210" t="s">
        <v>263</v>
      </c>
      <c r="G188" s="211" t="s">
        <v>264</v>
      </c>
      <c r="H188" s="212">
        <v>0.75</v>
      </c>
      <c r="I188" s="213"/>
      <c r="J188" s="214">
        <f>ROUND(I188*H188,2)</f>
        <v>0</v>
      </c>
      <c r="K188" s="210" t="s">
        <v>178</v>
      </c>
      <c r="L188" s="48"/>
      <c r="M188" s="215" t="s">
        <v>41</v>
      </c>
      <c r="N188" s="216" t="s">
        <v>51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179</v>
      </c>
      <c r="AT188" s="219" t="s">
        <v>174</v>
      </c>
      <c r="AU188" s="219" t="s">
        <v>90</v>
      </c>
      <c r="AY188" s="20" t="s">
        <v>171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88</v>
      </c>
      <c r="BK188" s="220">
        <f>ROUND(I188*H188,2)</f>
        <v>0</v>
      </c>
      <c r="BL188" s="20" t="s">
        <v>179</v>
      </c>
      <c r="BM188" s="219" t="s">
        <v>265</v>
      </c>
    </row>
    <row r="189" s="2" customFormat="1">
      <c r="A189" s="42"/>
      <c r="B189" s="43"/>
      <c r="C189" s="44"/>
      <c r="D189" s="221" t="s">
        <v>181</v>
      </c>
      <c r="E189" s="44"/>
      <c r="F189" s="222" t="s">
        <v>266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181</v>
      </c>
      <c r="AU189" s="20" t="s">
        <v>90</v>
      </c>
    </row>
    <row r="190" s="2" customFormat="1" ht="21.75" customHeight="1">
      <c r="A190" s="42"/>
      <c r="B190" s="43"/>
      <c r="C190" s="208" t="s">
        <v>190</v>
      </c>
      <c r="D190" s="208" t="s">
        <v>174</v>
      </c>
      <c r="E190" s="209" t="s">
        <v>267</v>
      </c>
      <c r="F190" s="210" t="s">
        <v>268</v>
      </c>
      <c r="G190" s="211" t="s">
        <v>264</v>
      </c>
      <c r="H190" s="212">
        <v>0.75</v>
      </c>
      <c r="I190" s="213"/>
      <c r="J190" s="214">
        <f>ROUND(I190*H190,2)</f>
        <v>0</v>
      </c>
      <c r="K190" s="210" t="s">
        <v>178</v>
      </c>
      <c r="L190" s="48"/>
      <c r="M190" s="215" t="s">
        <v>41</v>
      </c>
      <c r="N190" s="216" t="s">
        <v>51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179</v>
      </c>
      <c r="AT190" s="219" t="s">
        <v>174</v>
      </c>
      <c r="AU190" s="219" t="s">
        <v>90</v>
      </c>
      <c r="AY190" s="20" t="s">
        <v>171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88</v>
      </c>
      <c r="BK190" s="220">
        <f>ROUND(I190*H190,2)</f>
        <v>0</v>
      </c>
      <c r="BL190" s="20" t="s">
        <v>179</v>
      </c>
      <c r="BM190" s="219" t="s">
        <v>269</v>
      </c>
    </row>
    <row r="191" s="2" customFormat="1">
      <c r="A191" s="42"/>
      <c r="B191" s="43"/>
      <c r="C191" s="44"/>
      <c r="D191" s="221" t="s">
        <v>181</v>
      </c>
      <c r="E191" s="44"/>
      <c r="F191" s="222" t="s">
        <v>270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181</v>
      </c>
      <c r="AU191" s="20" t="s">
        <v>90</v>
      </c>
    </row>
    <row r="192" s="2" customFormat="1" ht="24.15" customHeight="1">
      <c r="A192" s="42"/>
      <c r="B192" s="43"/>
      <c r="C192" s="208" t="s">
        <v>121</v>
      </c>
      <c r="D192" s="208" t="s">
        <v>174</v>
      </c>
      <c r="E192" s="209" t="s">
        <v>271</v>
      </c>
      <c r="F192" s="210" t="s">
        <v>272</v>
      </c>
      <c r="G192" s="211" t="s">
        <v>264</v>
      </c>
      <c r="H192" s="212">
        <v>0.75</v>
      </c>
      <c r="I192" s="213"/>
      <c r="J192" s="214">
        <f>ROUND(I192*H192,2)</f>
        <v>0</v>
      </c>
      <c r="K192" s="210" t="s">
        <v>178</v>
      </c>
      <c r="L192" s="48"/>
      <c r="M192" s="215" t="s">
        <v>41</v>
      </c>
      <c r="N192" s="216" t="s">
        <v>51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179</v>
      </c>
      <c r="AT192" s="219" t="s">
        <v>174</v>
      </c>
      <c r="AU192" s="219" t="s">
        <v>90</v>
      </c>
      <c r="AY192" s="20" t="s">
        <v>171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88</v>
      </c>
      <c r="BK192" s="220">
        <f>ROUND(I192*H192,2)</f>
        <v>0</v>
      </c>
      <c r="BL192" s="20" t="s">
        <v>179</v>
      </c>
      <c r="BM192" s="219" t="s">
        <v>273</v>
      </c>
    </row>
    <row r="193" s="2" customFormat="1">
      <c r="A193" s="42"/>
      <c r="B193" s="43"/>
      <c r="C193" s="44"/>
      <c r="D193" s="221" t="s">
        <v>181</v>
      </c>
      <c r="E193" s="44"/>
      <c r="F193" s="222" t="s">
        <v>274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181</v>
      </c>
      <c r="AU193" s="20" t="s">
        <v>90</v>
      </c>
    </row>
    <row r="194" s="2" customFormat="1" ht="24.15" customHeight="1">
      <c r="A194" s="42"/>
      <c r="B194" s="43"/>
      <c r="C194" s="208" t="s">
        <v>124</v>
      </c>
      <c r="D194" s="208" t="s">
        <v>174</v>
      </c>
      <c r="E194" s="209" t="s">
        <v>275</v>
      </c>
      <c r="F194" s="210" t="s">
        <v>276</v>
      </c>
      <c r="G194" s="211" t="s">
        <v>264</v>
      </c>
      <c r="H194" s="212">
        <v>0.75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179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179</v>
      </c>
      <c r="BM194" s="219" t="s">
        <v>277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278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2" customFormat="1" ht="22.8" customHeight="1">
      <c r="A196" s="12"/>
      <c r="B196" s="192"/>
      <c r="C196" s="193"/>
      <c r="D196" s="194" t="s">
        <v>79</v>
      </c>
      <c r="E196" s="206" t="s">
        <v>279</v>
      </c>
      <c r="F196" s="206" t="s">
        <v>280</v>
      </c>
      <c r="G196" s="193"/>
      <c r="H196" s="193"/>
      <c r="I196" s="196"/>
      <c r="J196" s="207">
        <f>BK196</f>
        <v>0</v>
      </c>
      <c r="K196" s="193"/>
      <c r="L196" s="198"/>
      <c r="M196" s="199"/>
      <c r="N196" s="200"/>
      <c r="O196" s="200"/>
      <c r="P196" s="201">
        <f>SUM(P197:P200)</f>
        <v>0</v>
      </c>
      <c r="Q196" s="200"/>
      <c r="R196" s="201">
        <f>SUM(R197:R200)</f>
        <v>0</v>
      </c>
      <c r="S196" s="200"/>
      <c r="T196" s="202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3" t="s">
        <v>88</v>
      </c>
      <c r="AT196" s="204" t="s">
        <v>79</v>
      </c>
      <c r="AU196" s="204" t="s">
        <v>88</v>
      </c>
      <c r="AY196" s="203" t="s">
        <v>171</v>
      </c>
      <c r="BK196" s="205">
        <f>SUM(BK197:BK200)</f>
        <v>0</v>
      </c>
    </row>
    <row r="197" s="2" customFormat="1" ht="44.25" customHeight="1">
      <c r="A197" s="42"/>
      <c r="B197" s="43"/>
      <c r="C197" s="208" t="s">
        <v>8</v>
      </c>
      <c r="D197" s="208" t="s">
        <v>174</v>
      </c>
      <c r="E197" s="209" t="s">
        <v>281</v>
      </c>
      <c r="F197" s="210" t="s">
        <v>282</v>
      </c>
      <c r="G197" s="211" t="s">
        <v>264</v>
      </c>
      <c r="H197" s="212">
        <v>0.68000000000000005</v>
      </c>
      <c r="I197" s="213"/>
      <c r="J197" s="214">
        <f>ROUND(I197*H197,2)</f>
        <v>0</v>
      </c>
      <c r="K197" s="210" t="s">
        <v>178</v>
      </c>
      <c r="L197" s="48"/>
      <c r="M197" s="215" t="s">
        <v>41</v>
      </c>
      <c r="N197" s="216" t="s">
        <v>51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179</v>
      </c>
      <c r="AT197" s="219" t="s">
        <v>174</v>
      </c>
      <c r="AU197" s="219" t="s">
        <v>90</v>
      </c>
      <c r="AY197" s="20" t="s">
        <v>171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88</v>
      </c>
      <c r="BK197" s="220">
        <f>ROUND(I197*H197,2)</f>
        <v>0</v>
      </c>
      <c r="BL197" s="20" t="s">
        <v>179</v>
      </c>
      <c r="BM197" s="219" t="s">
        <v>283</v>
      </c>
    </row>
    <row r="198" s="2" customFormat="1">
      <c r="A198" s="42"/>
      <c r="B198" s="43"/>
      <c r="C198" s="44"/>
      <c r="D198" s="221" t="s">
        <v>181</v>
      </c>
      <c r="E198" s="44"/>
      <c r="F198" s="222" t="s">
        <v>284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181</v>
      </c>
      <c r="AU198" s="20" t="s">
        <v>90</v>
      </c>
    </row>
    <row r="199" s="2" customFormat="1" ht="44.25" customHeight="1">
      <c r="A199" s="42"/>
      <c r="B199" s="43"/>
      <c r="C199" s="208" t="s">
        <v>129</v>
      </c>
      <c r="D199" s="208" t="s">
        <v>174</v>
      </c>
      <c r="E199" s="209" t="s">
        <v>285</v>
      </c>
      <c r="F199" s="210" t="s">
        <v>286</v>
      </c>
      <c r="G199" s="211" t="s">
        <v>264</v>
      </c>
      <c r="H199" s="212">
        <v>0.68000000000000005</v>
      </c>
      <c r="I199" s="213"/>
      <c r="J199" s="214">
        <f>ROUND(I199*H199,2)</f>
        <v>0</v>
      </c>
      <c r="K199" s="210" t="s">
        <v>178</v>
      </c>
      <c r="L199" s="48"/>
      <c r="M199" s="215" t="s">
        <v>41</v>
      </c>
      <c r="N199" s="216" t="s">
        <v>51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179</v>
      </c>
      <c r="AT199" s="219" t="s">
        <v>174</v>
      </c>
      <c r="AU199" s="219" t="s">
        <v>90</v>
      </c>
      <c r="AY199" s="20" t="s">
        <v>171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88</v>
      </c>
      <c r="BK199" s="220">
        <f>ROUND(I199*H199,2)</f>
        <v>0</v>
      </c>
      <c r="BL199" s="20" t="s">
        <v>179</v>
      </c>
      <c r="BM199" s="219" t="s">
        <v>287</v>
      </c>
    </row>
    <row r="200" s="2" customFormat="1">
      <c r="A200" s="42"/>
      <c r="B200" s="43"/>
      <c r="C200" s="44"/>
      <c r="D200" s="221" t="s">
        <v>181</v>
      </c>
      <c r="E200" s="44"/>
      <c r="F200" s="222" t="s">
        <v>288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181</v>
      </c>
      <c r="AU200" s="20" t="s">
        <v>90</v>
      </c>
    </row>
    <row r="201" s="12" customFormat="1" ht="25.92" customHeight="1">
      <c r="A201" s="12"/>
      <c r="B201" s="192"/>
      <c r="C201" s="193"/>
      <c r="D201" s="194" t="s">
        <v>79</v>
      </c>
      <c r="E201" s="195" t="s">
        <v>289</v>
      </c>
      <c r="F201" s="195" t="s">
        <v>290</v>
      </c>
      <c r="G201" s="193"/>
      <c r="H201" s="193"/>
      <c r="I201" s="196"/>
      <c r="J201" s="197">
        <f>BK201</f>
        <v>0</v>
      </c>
      <c r="K201" s="193"/>
      <c r="L201" s="198"/>
      <c r="M201" s="199"/>
      <c r="N201" s="200"/>
      <c r="O201" s="200"/>
      <c r="P201" s="201">
        <f>P202+P278+P315+P357+P480</f>
        <v>0</v>
      </c>
      <c r="Q201" s="200"/>
      <c r="R201" s="201">
        <f>R202+R278+R315+R357+R480</f>
        <v>1.2106827900000001</v>
      </c>
      <c r="S201" s="200"/>
      <c r="T201" s="202">
        <f>T202+T278+T315+T357+T480</f>
        <v>0.23011319999999996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3" t="s">
        <v>90</v>
      </c>
      <c r="AT201" s="204" t="s">
        <v>79</v>
      </c>
      <c r="AU201" s="204" t="s">
        <v>80</v>
      </c>
      <c r="AY201" s="203" t="s">
        <v>171</v>
      </c>
      <c r="BK201" s="205">
        <f>BK202+BK278+BK315+BK357+BK480</f>
        <v>0</v>
      </c>
    </row>
    <row r="202" s="12" customFormat="1" ht="22.8" customHeight="1">
      <c r="A202" s="12"/>
      <c r="B202" s="192"/>
      <c r="C202" s="193"/>
      <c r="D202" s="194" t="s">
        <v>79</v>
      </c>
      <c r="E202" s="206" t="s">
        <v>291</v>
      </c>
      <c r="F202" s="206" t="s">
        <v>292</v>
      </c>
      <c r="G202" s="193"/>
      <c r="H202" s="193"/>
      <c r="I202" s="196"/>
      <c r="J202" s="207">
        <f>BK202</f>
        <v>0</v>
      </c>
      <c r="K202" s="193"/>
      <c r="L202" s="198"/>
      <c r="M202" s="199"/>
      <c r="N202" s="200"/>
      <c r="O202" s="200"/>
      <c r="P202" s="201">
        <f>SUM(P203:P277)</f>
        <v>0</v>
      </c>
      <c r="Q202" s="200"/>
      <c r="R202" s="201">
        <f>SUM(R203:R277)</f>
        <v>0.8039931600000001</v>
      </c>
      <c r="S202" s="200"/>
      <c r="T202" s="202">
        <f>SUM(T203:T277)</f>
        <v>0.22210019999999997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3" t="s">
        <v>90</v>
      </c>
      <c r="AT202" s="204" t="s">
        <v>79</v>
      </c>
      <c r="AU202" s="204" t="s">
        <v>88</v>
      </c>
      <c r="AY202" s="203" t="s">
        <v>171</v>
      </c>
      <c r="BK202" s="205">
        <f>SUM(BK203:BK277)</f>
        <v>0</v>
      </c>
    </row>
    <row r="203" s="2" customFormat="1" ht="24.15" customHeight="1">
      <c r="A203" s="42"/>
      <c r="B203" s="43"/>
      <c r="C203" s="208" t="s">
        <v>132</v>
      </c>
      <c r="D203" s="208" t="s">
        <v>174</v>
      </c>
      <c r="E203" s="209" t="s">
        <v>293</v>
      </c>
      <c r="F203" s="210" t="s">
        <v>294</v>
      </c>
      <c r="G203" s="211" t="s">
        <v>194</v>
      </c>
      <c r="H203" s="212">
        <v>20</v>
      </c>
      <c r="I203" s="213"/>
      <c r="J203" s="214">
        <f>ROUND(I203*H203,2)</f>
        <v>0</v>
      </c>
      <c r="K203" s="210" t="s">
        <v>178</v>
      </c>
      <c r="L203" s="48"/>
      <c r="M203" s="215" t="s">
        <v>41</v>
      </c>
      <c r="N203" s="216" t="s">
        <v>51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0.0060000000000000001</v>
      </c>
      <c r="T203" s="218">
        <f>S203*H203</f>
        <v>0.12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295</v>
      </c>
      <c r="AT203" s="219" t="s">
        <v>174</v>
      </c>
      <c r="AU203" s="219" t="s">
        <v>90</v>
      </c>
      <c r="AY203" s="20" t="s">
        <v>171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88</v>
      </c>
      <c r="BK203" s="220">
        <f>ROUND(I203*H203,2)</f>
        <v>0</v>
      </c>
      <c r="BL203" s="20" t="s">
        <v>295</v>
      </c>
      <c r="BM203" s="219" t="s">
        <v>296</v>
      </c>
    </row>
    <row r="204" s="2" customFormat="1">
      <c r="A204" s="42"/>
      <c r="B204" s="43"/>
      <c r="C204" s="44"/>
      <c r="D204" s="221" t="s">
        <v>181</v>
      </c>
      <c r="E204" s="44"/>
      <c r="F204" s="222" t="s">
        <v>297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181</v>
      </c>
      <c r="AU204" s="20" t="s">
        <v>90</v>
      </c>
    </row>
    <row r="205" s="14" customFormat="1">
      <c r="A205" s="14"/>
      <c r="B205" s="237"/>
      <c r="C205" s="238"/>
      <c r="D205" s="228" t="s">
        <v>183</v>
      </c>
      <c r="E205" s="239" t="s">
        <v>41</v>
      </c>
      <c r="F205" s="240" t="s">
        <v>298</v>
      </c>
      <c r="G205" s="238"/>
      <c r="H205" s="241">
        <v>20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183</v>
      </c>
      <c r="AU205" s="247" t="s">
        <v>90</v>
      </c>
      <c r="AV205" s="14" t="s">
        <v>90</v>
      </c>
      <c r="AW205" s="14" t="s">
        <v>42</v>
      </c>
      <c r="AX205" s="14" t="s">
        <v>80</v>
      </c>
      <c r="AY205" s="247" t="s">
        <v>171</v>
      </c>
    </row>
    <row r="206" s="15" customFormat="1">
      <c r="A206" s="15"/>
      <c r="B206" s="248"/>
      <c r="C206" s="249"/>
      <c r="D206" s="228" t="s">
        <v>183</v>
      </c>
      <c r="E206" s="250" t="s">
        <v>41</v>
      </c>
      <c r="F206" s="251" t="s">
        <v>189</v>
      </c>
      <c r="G206" s="249"/>
      <c r="H206" s="252">
        <v>20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183</v>
      </c>
      <c r="AU206" s="258" t="s">
        <v>90</v>
      </c>
      <c r="AV206" s="15" t="s">
        <v>179</v>
      </c>
      <c r="AW206" s="15" t="s">
        <v>42</v>
      </c>
      <c r="AX206" s="15" t="s">
        <v>88</v>
      </c>
      <c r="AY206" s="258" t="s">
        <v>171</v>
      </c>
    </row>
    <row r="207" s="2" customFormat="1" ht="24.15" customHeight="1">
      <c r="A207" s="42"/>
      <c r="B207" s="43"/>
      <c r="C207" s="208" t="s">
        <v>135</v>
      </c>
      <c r="D207" s="208" t="s">
        <v>174</v>
      </c>
      <c r="E207" s="209" t="s">
        <v>299</v>
      </c>
      <c r="F207" s="210" t="s">
        <v>300</v>
      </c>
      <c r="G207" s="211" t="s">
        <v>194</v>
      </c>
      <c r="H207" s="212">
        <v>2.8999999999999999</v>
      </c>
      <c r="I207" s="213"/>
      <c r="J207" s="214">
        <f>ROUND(I207*H207,2)</f>
        <v>0</v>
      </c>
      <c r="K207" s="210" t="s">
        <v>178</v>
      </c>
      <c r="L207" s="48"/>
      <c r="M207" s="215" t="s">
        <v>41</v>
      </c>
      <c r="N207" s="216" t="s">
        <v>51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0.012</v>
      </c>
      <c r="T207" s="218">
        <f>S207*H207</f>
        <v>0.034799999999999998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295</v>
      </c>
      <c r="AT207" s="219" t="s">
        <v>174</v>
      </c>
      <c r="AU207" s="219" t="s">
        <v>90</v>
      </c>
      <c r="AY207" s="20" t="s">
        <v>171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88</v>
      </c>
      <c r="BK207" s="220">
        <f>ROUND(I207*H207,2)</f>
        <v>0</v>
      </c>
      <c r="BL207" s="20" t="s">
        <v>295</v>
      </c>
      <c r="BM207" s="219" t="s">
        <v>301</v>
      </c>
    </row>
    <row r="208" s="2" customFormat="1">
      <c r="A208" s="42"/>
      <c r="B208" s="43"/>
      <c r="C208" s="44"/>
      <c r="D208" s="221" t="s">
        <v>181</v>
      </c>
      <c r="E208" s="44"/>
      <c r="F208" s="222" t="s">
        <v>302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181</v>
      </c>
      <c r="AU208" s="20" t="s">
        <v>90</v>
      </c>
    </row>
    <row r="209" s="13" customFormat="1">
      <c r="A209" s="13"/>
      <c r="B209" s="226"/>
      <c r="C209" s="227"/>
      <c r="D209" s="228" t="s">
        <v>183</v>
      </c>
      <c r="E209" s="229" t="s">
        <v>41</v>
      </c>
      <c r="F209" s="230" t="s">
        <v>303</v>
      </c>
      <c r="G209" s="227"/>
      <c r="H209" s="229" t="s">
        <v>41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183</v>
      </c>
      <c r="AU209" s="236" t="s">
        <v>90</v>
      </c>
      <c r="AV209" s="13" t="s">
        <v>88</v>
      </c>
      <c r="AW209" s="13" t="s">
        <v>42</v>
      </c>
      <c r="AX209" s="13" t="s">
        <v>80</v>
      </c>
      <c r="AY209" s="236" t="s">
        <v>171</v>
      </c>
    </row>
    <row r="210" s="14" customFormat="1">
      <c r="A210" s="14"/>
      <c r="B210" s="237"/>
      <c r="C210" s="238"/>
      <c r="D210" s="228" t="s">
        <v>183</v>
      </c>
      <c r="E210" s="239" t="s">
        <v>41</v>
      </c>
      <c r="F210" s="240" t="s">
        <v>304</v>
      </c>
      <c r="G210" s="238"/>
      <c r="H210" s="241">
        <v>2.8999999999999999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183</v>
      </c>
      <c r="AU210" s="247" t="s">
        <v>90</v>
      </c>
      <c r="AV210" s="14" t="s">
        <v>90</v>
      </c>
      <c r="AW210" s="14" t="s">
        <v>42</v>
      </c>
      <c r="AX210" s="14" t="s">
        <v>80</v>
      </c>
      <c r="AY210" s="247" t="s">
        <v>171</v>
      </c>
    </row>
    <row r="211" s="15" customFormat="1">
      <c r="A211" s="15"/>
      <c r="B211" s="248"/>
      <c r="C211" s="249"/>
      <c r="D211" s="228" t="s">
        <v>183</v>
      </c>
      <c r="E211" s="250" t="s">
        <v>41</v>
      </c>
      <c r="F211" s="251" t="s">
        <v>189</v>
      </c>
      <c r="G211" s="249"/>
      <c r="H211" s="252">
        <v>2.8999999999999999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8" t="s">
        <v>183</v>
      </c>
      <c r="AU211" s="258" t="s">
        <v>90</v>
      </c>
      <c r="AV211" s="15" t="s">
        <v>179</v>
      </c>
      <c r="AW211" s="15" t="s">
        <v>42</v>
      </c>
      <c r="AX211" s="15" t="s">
        <v>88</v>
      </c>
      <c r="AY211" s="258" t="s">
        <v>171</v>
      </c>
    </row>
    <row r="212" s="2" customFormat="1" ht="16.5" customHeight="1">
      <c r="A212" s="42"/>
      <c r="B212" s="43"/>
      <c r="C212" s="208" t="s">
        <v>295</v>
      </c>
      <c r="D212" s="208" t="s">
        <v>174</v>
      </c>
      <c r="E212" s="209" t="s">
        <v>305</v>
      </c>
      <c r="F212" s="210" t="s">
        <v>306</v>
      </c>
      <c r="G212" s="211" t="s">
        <v>177</v>
      </c>
      <c r="H212" s="212">
        <v>18.832000000000001</v>
      </c>
      <c r="I212" s="213"/>
      <c r="J212" s="214">
        <f>ROUND(I212*H212,2)</f>
        <v>0</v>
      </c>
      <c r="K212" s="210" t="s">
        <v>178</v>
      </c>
      <c r="L212" s="48"/>
      <c r="M212" s="215" t="s">
        <v>41</v>
      </c>
      <c r="N212" s="216" t="s">
        <v>51</v>
      </c>
      <c r="O212" s="88"/>
      <c r="P212" s="217">
        <f>O212*H212</f>
        <v>0</v>
      </c>
      <c r="Q212" s="217">
        <v>0.0014</v>
      </c>
      <c r="R212" s="217">
        <f>Q212*H212</f>
        <v>0.026364800000000001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295</v>
      </c>
      <c r="AT212" s="219" t="s">
        <v>174</v>
      </c>
      <c r="AU212" s="219" t="s">
        <v>90</v>
      </c>
      <c r="AY212" s="20" t="s">
        <v>171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88</v>
      </c>
      <c r="BK212" s="220">
        <f>ROUND(I212*H212,2)</f>
        <v>0</v>
      </c>
      <c r="BL212" s="20" t="s">
        <v>295</v>
      </c>
      <c r="BM212" s="219" t="s">
        <v>307</v>
      </c>
    </row>
    <row r="213" s="2" customFormat="1">
      <c r="A213" s="42"/>
      <c r="B213" s="43"/>
      <c r="C213" s="44"/>
      <c r="D213" s="221" t="s">
        <v>181</v>
      </c>
      <c r="E213" s="44"/>
      <c r="F213" s="222" t="s">
        <v>308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181</v>
      </c>
      <c r="AU213" s="20" t="s">
        <v>90</v>
      </c>
    </row>
    <row r="214" s="2" customFormat="1" ht="37.8" customHeight="1">
      <c r="A214" s="42"/>
      <c r="B214" s="43"/>
      <c r="C214" s="208" t="s">
        <v>309</v>
      </c>
      <c r="D214" s="208" t="s">
        <v>174</v>
      </c>
      <c r="E214" s="209" t="s">
        <v>310</v>
      </c>
      <c r="F214" s="210" t="s">
        <v>311</v>
      </c>
      <c r="G214" s="211" t="s">
        <v>177</v>
      </c>
      <c r="H214" s="212">
        <v>20.792000000000002</v>
      </c>
      <c r="I214" s="213"/>
      <c r="J214" s="214">
        <f>ROUND(I214*H214,2)</f>
        <v>0</v>
      </c>
      <c r="K214" s="210" t="s">
        <v>178</v>
      </c>
      <c r="L214" s="48"/>
      <c r="M214" s="215" t="s">
        <v>41</v>
      </c>
      <c r="N214" s="216" t="s">
        <v>51</v>
      </c>
      <c r="O214" s="88"/>
      <c r="P214" s="217">
        <f>O214*H214</f>
        <v>0</v>
      </c>
      <c r="Q214" s="217">
        <v>0.01933</v>
      </c>
      <c r="R214" s="217">
        <f>Q214*H214</f>
        <v>0.40190936000000005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295</v>
      </c>
      <c r="AT214" s="219" t="s">
        <v>174</v>
      </c>
      <c r="AU214" s="219" t="s">
        <v>90</v>
      </c>
      <c r="AY214" s="20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88</v>
      </c>
      <c r="BK214" s="220">
        <f>ROUND(I214*H214,2)</f>
        <v>0</v>
      </c>
      <c r="BL214" s="20" t="s">
        <v>295</v>
      </c>
      <c r="BM214" s="219" t="s">
        <v>312</v>
      </c>
    </row>
    <row r="215" s="2" customFormat="1">
      <c r="A215" s="42"/>
      <c r="B215" s="43"/>
      <c r="C215" s="44"/>
      <c r="D215" s="221" t="s">
        <v>181</v>
      </c>
      <c r="E215" s="44"/>
      <c r="F215" s="222" t="s">
        <v>313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181</v>
      </c>
      <c r="AU215" s="20" t="s">
        <v>90</v>
      </c>
    </row>
    <row r="216" s="13" customFormat="1">
      <c r="A216" s="13"/>
      <c r="B216" s="226"/>
      <c r="C216" s="227"/>
      <c r="D216" s="228" t="s">
        <v>183</v>
      </c>
      <c r="E216" s="229" t="s">
        <v>41</v>
      </c>
      <c r="F216" s="230" t="s">
        <v>314</v>
      </c>
      <c r="G216" s="227"/>
      <c r="H216" s="229" t="s">
        <v>41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183</v>
      </c>
      <c r="AU216" s="236" t="s">
        <v>90</v>
      </c>
      <c r="AV216" s="13" t="s">
        <v>88</v>
      </c>
      <c r="AW216" s="13" t="s">
        <v>42</v>
      </c>
      <c r="AX216" s="13" t="s">
        <v>80</v>
      </c>
      <c r="AY216" s="236" t="s">
        <v>171</v>
      </c>
    </row>
    <row r="217" s="14" customFormat="1">
      <c r="A217" s="14"/>
      <c r="B217" s="237"/>
      <c r="C217" s="238"/>
      <c r="D217" s="228" t="s">
        <v>183</v>
      </c>
      <c r="E217" s="239" t="s">
        <v>41</v>
      </c>
      <c r="F217" s="240" t="s">
        <v>80</v>
      </c>
      <c r="G217" s="238"/>
      <c r="H217" s="241">
        <v>0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183</v>
      </c>
      <c r="AU217" s="247" t="s">
        <v>90</v>
      </c>
      <c r="AV217" s="14" t="s">
        <v>90</v>
      </c>
      <c r="AW217" s="14" t="s">
        <v>42</v>
      </c>
      <c r="AX217" s="14" t="s">
        <v>80</v>
      </c>
      <c r="AY217" s="247" t="s">
        <v>171</v>
      </c>
    </row>
    <row r="218" s="13" customFormat="1">
      <c r="A218" s="13"/>
      <c r="B218" s="226"/>
      <c r="C218" s="227"/>
      <c r="D218" s="228" t="s">
        <v>183</v>
      </c>
      <c r="E218" s="229" t="s">
        <v>41</v>
      </c>
      <c r="F218" s="230" t="s">
        <v>315</v>
      </c>
      <c r="G218" s="227"/>
      <c r="H218" s="229" t="s">
        <v>41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183</v>
      </c>
      <c r="AU218" s="236" t="s">
        <v>90</v>
      </c>
      <c r="AV218" s="13" t="s">
        <v>88</v>
      </c>
      <c r="AW218" s="13" t="s">
        <v>42</v>
      </c>
      <c r="AX218" s="13" t="s">
        <v>80</v>
      </c>
      <c r="AY218" s="236" t="s">
        <v>171</v>
      </c>
    </row>
    <row r="219" s="14" customFormat="1">
      <c r="A219" s="14"/>
      <c r="B219" s="237"/>
      <c r="C219" s="238"/>
      <c r="D219" s="228" t="s">
        <v>183</v>
      </c>
      <c r="E219" s="239" t="s">
        <v>41</v>
      </c>
      <c r="F219" s="240" t="s">
        <v>316</v>
      </c>
      <c r="G219" s="238"/>
      <c r="H219" s="241">
        <v>3.673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42</v>
      </c>
      <c r="AX219" s="14" t="s">
        <v>80</v>
      </c>
      <c r="AY219" s="247" t="s">
        <v>171</v>
      </c>
    </row>
    <row r="220" s="13" customFormat="1">
      <c r="A220" s="13"/>
      <c r="B220" s="226"/>
      <c r="C220" s="227"/>
      <c r="D220" s="228" t="s">
        <v>183</v>
      </c>
      <c r="E220" s="229" t="s">
        <v>41</v>
      </c>
      <c r="F220" s="230" t="s">
        <v>317</v>
      </c>
      <c r="G220" s="227"/>
      <c r="H220" s="229" t="s">
        <v>41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183</v>
      </c>
      <c r="AU220" s="236" t="s">
        <v>90</v>
      </c>
      <c r="AV220" s="13" t="s">
        <v>88</v>
      </c>
      <c r="AW220" s="13" t="s">
        <v>42</v>
      </c>
      <c r="AX220" s="13" t="s">
        <v>80</v>
      </c>
      <c r="AY220" s="236" t="s">
        <v>171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318</v>
      </c>
      <c r="G221" s="238"/>
      <c r="H221" s="241">
        <v>2.9900000000000002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3" customFormat="1">
      <c r="A222" s="13"/>
      <c r="B222" s="226"/>
      <c r="C222" s="227"/>
      <c r="D222" s="228" t="s">
        <v>183</v>
      </c>
      <c r="E222" s="229" t="s">
        <v>41</v>
      </c>
      <c r="F222" s="230" t="s">
        <v>319</v>
      </c>
      <c r="G222" s="227"/>
      <c r="H222" s="229" t="s">
        <v>41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183</v>
      </c>
      <c r="AU222" s="236" t="s">
        <v>90</v>
      </c>
      <c r="AV222" s="13" t="s">
        <v>88</v>
      </c>
      <c r="AW222" s="13" t="s">
        <v>42</v>
      </c>
      <c r="AX222" s="13" t="s">
        <v>80</v>
      </c>
      <c r="AY222" s="236" t="s">
        <v>171</v>
      </c>
    </row>
    <row r="223" s="14" customFormat="1">
      <c r="A223" s="14"/>
      <c r="B223" s="237"/>
      <c r="C223" s="238"/>
      <c r="D223" s="228" t="s">
        <v>183</v>
      </c>
      <c r="E223" s="239" t="s">
        <v>41</v>
      </c>
      <c r="F223" s="240" t="s">
        <v>80</v>
      </c>
      <c r="G223" s="238"/>
      <c r="H223" s="241">
        <v>0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183</v>
      </c>
      <c r="AU223" s="247" t="s">
        <v>90</v>
      </c>
      <c r="AV223" s="14" t="s">
        <v>90</v>
      </c>
      <c r="AW223" s="14" t="s">
        <v>42</v>
      </c>
      <c r="AX223" s="14" t="s">
        <v>80</v>
      </c>
      <c r="AY223" s="247" t="s">
        <v>171</v>
      </c>
    </row>
    <row r="224" s="13" customFormat="1">
      <c r="A224" s="13"/>
      <c r="B224" s="226"/>
      <c r="C224" s="227"/>
      <c r="D224" s="228" t="s">
        <v>183</v>
      </c>
      <c r="E224" s="229" t="s">
        <v>41</v>
      </c>
      <c r="F224" s="230" t="s">
        <v>320</v>
      </c>
      <c r="G224" s="227"/>
      <c r="H224" s="229" t="s">
        <v>41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183</v>
      </c>
      <c r="AU224" s="236" t="s">
        <v>90</v>
      </c>
      <c r="AV224" s="13" t="s">
        <v>88</v>
      </c>
      <c r="AW224" s="13" t="s">
        <v>42</v>
      </c>
      <c r="AX224" s="13" t="s">
        <v>80</v>
      </c>
      <c r="AY224" s="236" t="s">
        <v>171</v>
      </c>
    </row>
    <row r="225" s="14" customFormat="1">
      <c r="A225" s="14"/>
      <c r="B225" s="237"/>
      <c r="C225" s="238"/>
      <c r="D225" s="228" t="s">
        <v>183</v>
      </c>
      <c r="E225" s="239" t="s">
        <v>41</v>
      </c>
      <c r="F225" s="240" t="s">
        <v>321</v>
      </c>
      <c r="G225" s="238"/>
      <c r="H225" s="241">
        <v>1.4750000000000001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183</v>
      </c>
      <c r="AU225" s="247" t="s">
        <v>90</v>
      </c>
      <c r="AV225" s="14" t="s">
        <v>90</v>
      </c>
      <c r="AW225" s="14" t="s">
        <v>42</v>
      </c>
      <c r="AX225" s="14" t="s">
        <v>80</v>
      </c>
      <c r="AY225" s="247" t="s">
        <v>171</v>
      </c>
    </row>
    <row r="226" s="13" customFormat="1">
      <c r="A226" s="13"/>
      <c r="B226" s="226"/>
      <c r="C226" s="227"/>
      <c r="D226" s="228" t="s">
        <v>183</v>
      </c>
      <c r="E226" s="229" t="s">
        <v>41</v>
      </c>
      <c r="F226" s="230" t="s">
        <v>322</v>
      </c>
      <c r="G226" s="227"/>
      <c r="H226" s="229" t="s">
        <v>41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183</v>
      </c>
      <c r="AU226" s="236" t="s">
        <v>90</v>
      </c>
      <c r="AV226" s="13" t="s">
        <v>88</v>
      </c>
      <c r="AW226" s="13" t="s">
        <v>42</v>
      </c>
      <c r="AX226" s="13" t="s">
        <v>80</v>
      </c>
      <c r="AY226" s="236" t="s">
        <v>171</v>
      </c>
    </row>
    <row r="227" s="14" customFormat="1">
      <c r="A227" s="14"/>
      <c r="B227" s="237"/>
      <c r="C227" s="238"/>
      <c r="D227" s="228" t="s">
        <v>183</v>
      </c>
      <c r="E227" s="239" t="s">
        <v>41</v>
      </c>
      <c r="F227" s="240" t="s">
        <v>323</v>
      </c>
      <c r="G227" s="238"/>
      <c r="H227" s="241">
        <v>1.357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183</v>
      </c>
      <c r="AU227" s="247" t="s">
        <v>90</v>
      </c>
      <c r="AV227" s="14" t="s">
        <v>90</v>
      </c>
      <c r="AW227" s="14" t="s">
        <v>42</v>
      </c>
      <c r="AX227" s="14" t="s">
        <v>80</v>
      </c>
      <c r="AY227" s="247" t="s">
        <v>171</v>
      </c>
    </row>
    <row r="228" s="13" customFormat="1">
      <c r="A228" s="13"/>
      <c r="B228" s="226"/>
      <c r="C228" s="227"/>
      <c r="D228" s="228" t="s">
        <v>183</v>
      </c>
      <c r="E228" s="229" t="s">
        <v>41</v>
      </c>
      <c r="F228" s="230" t="s">
        <v>324</v>
      </c>
      <c r="G228" s="227"/>
      <c r="H228" s="229" t="s">
        <v>41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183</v>
      </c>
      <c r="AU228" s="236" t="s">
        <v>90</v>
      </c>
      <c r="AV228" s="13" t="s">
        <v>88</v>
      </c>
      <c r="AW228" s="13" t="s">
        <v>42</v>
      </c>
      <c r="AX228" s="13" t="s">
        <v>80</v>
      </c>
      <c r="AY228" s="236" t="s">
        <v>171</v>
      </c>
    </row>
    <row r="229" s="14" customFormat="1">
      <c r="A229" s="14"/>
      <c r="B229" s="237"/>
      <c r="C229" s="238"/>
      <c r="D229" s="228" t="s">
        <v>183</v>
      </c>
      <c r="E229" s="239" t="s">
        <v>41</v>
      </c>
      <c r="F229" s="240" t="s">
        <v>325</v>
      </c>
      <c r="G229" s="238"/>
      <c r="H229" s="241">
        <v>3.2000000000000002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183</v>
      </c>
      <c r="AU229" s="247" t="s">
        <v>90</v>
      </c>
      <c r="AV229" s="14" t="s">
        <v>90</v>
      </c>
      <c r="AW229" s="14" t="s">
        <v>42</v>
      </c>
      <c r="AX229" s="14" t="s">
        <v>80</v>
      </c>
      <c r="AY229" s="247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326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327</v>
      </c>
      <c r="G231" s="238"/>
      <c r="H231" s="241">
        <v>1.859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3" customFormat="1">
      <c r="A232" s="13"/>
      <c r="B232" s="226"/>
      <c r="C232" s="227"/>
      <c r="D232" s="228" t="s">
        <v>183</v>
      </c>
      <c r="E232" s="229" t="s">
        <v>41</v>
      </c>
      <c r="F232" s="230" t="s">
        <v>328</v>
      </c>
      <c r="G232" s="227"/>
      <c r="H232" s="229" t="s">
        <v>41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183</v>
      </c>
      <c r="AU232" s="236" t="s">
        <v>90</v>
      </c>
      <c r="AV232" s="13" t="s">
        <v>88</v>
      </c>
      <c r="AW232" s="13" t="s">
        <v>42</v>
      </c>
      <c r="AX232" s="13" t="s">
        <v>80</v>
      </c>
      <c r="AY232" s="236" t="s">
        <v>171</v>
      </c>
    </row>
    <row r="233" s="14" customFormat="1">
      <c r="A233" s="14"/>
      <c r="B233" s="237"/>
      <c r="C233" s="238"/>
      <c r="D233" s="228" t="s">
        <v>183</v>
      </c>
      <c r="E233" s="239" t="s">
        <v>41</v>
      </c>
      <c r="F233" s="240" t="s">
        <v>329</v>
      </c>
      <c r="G233" s="238"/>
      <c r="H233" s="241">
        <v>1.623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183</v>
      </c>
      <c r="AU233" s="247" t="s">
        <v>90</v>
      </c>
      <c r="AV233" s="14" t="s">
        <v>90</v>
      </c>
      <c r="AW233" s="14" t="s">
        <v>42</v>
      </c>
      <c r="AX233" s="14" t="s">
        <v>80</v>
      </c>
      <c r="AY233" s="247" t="s">
        <v>171</v>
      </c>
    </row>
    <row r="234" s="13" customFormat="1">
      <c r="A234" s="13"/>
      <c r="B234" s="226"/>
      <c r="C234" s="227"/>
      <c r="D234" s="228" t="s">
        <v>183</v>
      </c>
      <c r="E234" s="229" t="s">
        <v>41</v>
      </c>
      <c r="F234" s="230" t="s">
        <v>330</v>
      </c>
      <c r="G234" s="227"/>
      <c r="H234" s="229" t="s">
        <v>41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183</v>
      </c>
      <c r="AU234" s="236" t="s">
        <v>90</v>
      </c>
      <c r="AV234" s="13" t="s">
        <v>88</v>
      </c>
      <c r="AW234" s="13" t="s">
        <v>42</v>
      </c>
      <c r="AX234" s="13" t="s">
        <v>80</v>
      </c>
      <c r="AY234" s="236" t="s">
        <v>171</v>
      </c>
    </row>
    <row r="235" s="14" customFormat="1">
      <c r="A235" s="14"/>
      <c r="B235" s="237"/>
      <c r="C235" s="238"/>
      <c r="D235" s="228" t="s">
        <v>183</v>
      </c>
      <c r="E235" s="239" t="s">
        <v>41</v>
      </c>
      <c r="F235" s="240" t="s">
        <v>321</v>
      </c>
      <c r="G235" s="238"/>
      <c r="H235" s="241">
        <v>1.4750000000000001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183</v>
      </c>
      <c r="AU235" s="247" t="s">
        <v>90</v>
      </c>
      <c r="AV235" s="14" t="s">
        <v>90</v>
      </c>
      <c r="AW235" s="14" t="s">
        <v>42</v>
      </c>
      <c r="AX235" s="14" t="s">
        <v>80</v>
      </c>
      <c r="AY235" s="247" t="s">
        <v>171</v>
      </c>
    </row>
    <row r="236" s="13" customFormat="1">
      <c r="A236" s="13"/>
      <c r="B236" s="226"/>
      <c r="C236" s="227"/>
      <c r="D236" s="228" t="s">
        <v>183</v>
      </c>
      <c r="E236" s="229" t="s">
        <v>41</v>
      </c>
      <c r="F236" s="230" t="s">
        <v>331</v>
      </c>
      <c r="G236" s="227"/>
      <c r="H236" s="229" t="s">
        <v>41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183</v>
      </c>
      <c r="AU236" s="236" t="s">
        <v>90</v>
      </c>
      <c r="AV236" s="13" t="s">
        <v>88</v>
      </c>
      <c r="AW236" s="13" t="s">
        <v>42</v>
      </c>
      <c r="AX236" s="13" t="s">
        <v>80</v>
      </c>
      <c r="AY236" s="236" t="s">
        <v>171</v>
      </c>
    </row>
    <row r="237" s="14" customFormat="1">
      <c r="A237" s="14"/>
      <c r="B237" s="237"/>
      <c r="C237" s="238"/>
      <c r="D237" s="228" t="s">
        <v>183</v>
      </c>
      <c r="E237" s="239" t="s">
        <v>41</v>
      </c>
      <c r="F237" s="240" t="s">
        <v>332</v>
      </c>
      <c r="G237" s="238"/>
      <c r="H237" s="241">
        <v>1.1799999999999999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183</v>
      </c>
      <c r="AU237" s="247" t="s">
        <v>90</v>
      </c>
      <c r="AV237" s="14" t="s">
        <v>90</v>
      </c>
      <c r="AW237" s="14" t="s">
        <v>42</v>
      </c>
      <c r="AX237" s="14" t="s">
        <v>80</v>
      </c>
      <c r="AY237" s="247" t="s">
        <v>171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333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80</v>
      </c>
      <c r="G239" s="238"/>
      <c r="H239" s="241">
        <v>0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3" customFormat="1">
      <c r="A240" s="13"/>
      <c r="B240" s="226"/>
      <c r="C240" s="227"/>
      <c r="D240" s="228" t="s">
        <v>183</v>
      </c>
      <c r="E240" s="229" t="s">
        <v>41</v>
      </c>
      <c r="F240" s="230" t="s">
        <v>334</v>
      </c>
      <c r="G240" s="227"/>
      <c r="H240" s="229" t="s">
        <v>41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183</v>
      </c>
      <c r="AU240" s="236" t="s">
        <v>90</v>
      </c>
      <c r="AV240" s="13" t="s">
        <v>88</v>
      </c>
      <c r="AW240" s="13" t="s">
        <v>42</v>
      </c>
      <c r="AX240" s="13" t="s">
        <v>80</v>
      </c>
      <c r="AY240" s="236" t="s">
        <v>171</v>
      </c>
    </row>
    <row r="241" s="14" customFormat="1">
      <c r="A241" s="14"/>
      <c r="B241" s="237"/>
      <c r="C241" s="238"/>
      <c r="D241" s="228" t="s">
        <v>183</v>
      </c>
      <c r="E241" s="239" t="s">
        <v>41</v>
      </c>
      <c r="F241" s="240" t="s">
        <v>335</v>
      </c>
      <c r="G241" s="238"/>
      <c r="H241" s="241">
        <v>1.96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42</v>
      </c>
      <c r="AX241" s="14" t="s">
        <v>80</v>
      </c>
      <c r="AY241" s="247" t="s">
        <v>171</v>
      </c>
    </row>
    <row r="242" s="15" customFormat="1">
      <c r="A242" s="15"/>
      <c r="B242" s="248"/>
      <c r="C242" s="249"/>
      <c r="D242" s="228" t="s">
        <v>183</v>
      </c>
      <c r="E242" s="250" t="s">
        <v>41</v>
      </c>
      <c r="F242" s="251" t="s">
        <v>189</v>
      </c>
      <c r="G242" s="249"/>
      <c r="H242" s="252">
        <v>20.792000000000002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183</v>
      </c>
      <c r="AU242" s="258" t="s">
        <v>90</v>
      </c>
      <c r="AV242" s="15" t="s">
        <v>179</v>
      </c>
      <c r="AW242" s="15" t="s">
        <v>42</v>
      </c>
      <c r="AX242" s="15" t="s">
        <v>88</v>
      </c>
      <c r="AY242" s="258" t="s">
        <v>171</v>
      </c>
    </row>
    <row r="243" s="2" customFormat="1" ht="24.15" customHeight="1">
      <c r="A243" s="42"/>
      <c r="B243" s="43"/>
      <c r="C243" s="208" t="s">
        <v>336</v>
      </c>
      <c r="D243" s="208" t="s">
        <v>174</v>
      </c>
      <c r="E243" s="209" t="s">
        <v>337</v>
      </c>
      <c r="F243" s="210" t="s">
        <v>338</v>
      </c>
      <c r="G243" s="211" t="s">
        <v>177</v>
      </c>
      <c r="H243" s="212">
        <v>2.8999999999999999</v>
      </c>
      <c r="I243" s="213"/>
      <c r="J243" s="214">
        <f>ROUND(I243*H243,2)</f>
        <v>0</v>
      </c>
      <c r="K243" s="210" t="s">
        <v>178</v>
      </c>
      <c r="L243" s="48"/>
      <c r="M243" s="215" t="s">
        <v>41</v>
      </c>
      <c r="N243" s="216" t="s">
        <v>51</v>
      </c>
      <c r="O243" s="88"/>
      <c r="P243" s="217">
        <f>O243*H243</f>
        <v>0</v>
      </c>
      <c r="Q243" s="217">
        <v>0.013860000000000001</v>
      </c>
      <c r="R243" s="217">
        <f>Q243*H243</f>
        <v>0.040194000000000001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295</v>
      </c>
      <c r="AT243" s="219" t="s">
        <v>174</v>
      </c>
      <c r="AU243" s="219" t="s">
        <v>90</v>
      </c>
      <c r="AY243" s="20" t="s">
        <v>171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88</v>
      </c>
      <c r="BK243" s="220">
        <f>ROUND(I243*H243,2)</f>
        <v>0</v>
      </c>
      <c r="BL243" s="20" t="s">
        <v>295</v>
      </c>
      <c r="BM243" s="219" t="s">
        <v>339</v>
      </c>
    </row>
    <row r="244" s="2" customFormat="1">
      <c r="A244" s="42"/>
      <c r="B244" s="43"/>
      <c r="C244" s="44"/>
      <c r="D244" s="221" t="s">
        <v>181</v>
      </c>
      <c r="E244" s="44"/>
      <c r="F244" s="222" t="s">
        <v>340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181</v>
      </c>
      <c r="AU244" s="20" t="s">
        <v>90</v>
      </c>
    </row>
    <row r="245" s="13" customFormat="1">
      <c r="A245" s="13"/>
      <c r="B245" s="226"/>
      <c r="C245" s="227"/>
      <c r="D245" s="228" t="s">
        <v>183</v>
      </c>
      <c r="E245" s="229" t="s">
        <v>41</v>
      </c>
      <c r="F245" s="230" t="s">
        <v>303</v>
      </c>
      <c r="G245" s="227"/>
      <c r="H245" s="229" t="s">
        <v>41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183</v>
      </c>
      <c r="AU245" s="236" t="s">
        <v>90</v>
      </c>
      <c r="AV245" s="13" t="s">
        <v>88</v>
      </c>
      <c r="AW245" s="13" t="s">
        <v>42</v>
      </c>
      <c r="AX245" s="13" t="s">
        <v>80</v>
      </c>
      <c r="AY245" s="236" t="s">
        <v>171</v>
      </c>
    </row>
    <row r="246" s="14" customFormat="1">
      <c r="A246" s="14"/>
      <c r="B246" s="237"/>
      <c r="C246" s="238"/>
      <c r="D246" s="228" t="s">
        <v>183</v>
      </c>
      <c r="E246" s="239" t="s">
        <v>41</v>
      </c>
      <c r="F246" s="240" t="s">
        <v>304</v>
      </c>
      <c r="G246" s="238"/>
      <c r="H246" s="241">
        <v>2.8999999999999999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42</v>
      </c>
      <c r="AX246" s="14" t="s">
        <v>80</v>
      </c>
      <c r="AY246" s="247" t="s">
        <v>171</v>
      </c>
    </row>
    <row r="247" s="15" customFormat="1">
      <c r="A247" s="15"/>
      <c r="B247" s="248"/>
      <c r="C247" s="249"/>
      <c r="D247" s="228" t="s">
        <v>183</v>
      </c>
      <c r="E247" s="250" t="s">
        <v>41</v>
      </c>
      <c r="F247" s="251" t="s">
        <v>189</v>
      </c>
      <c r="G247" s="249"/>
      <c r="H247" s="252">
        <v>2.8999999999999999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8" t="s">
        <v>183</v>
      </c>
      <c r="AU247" s="258" t="s">
        <v>90</v>
      </c>
      <c r="AV247" s="15" t="s">
        <v>179</v>
      </c>
      <c r="AW247" s="15" t="s">
        <v>42</v>
      </c>
      <c r="AX247" s="15" t="s">
        <v>88</v>
      </c>
      <c r="AY247" s="258" t="s">
        <v>171</v>
      </c>
    </row>
    <row r="248" s="2" customFormat="1" ht="24.15" customHeight="1">
      <c r="A248" s="42"/>
      <c r="B248" s="43"/>
      <c r="C248" s="208" t="s">
        <v>341</v>
      </c>
      <c r="D248" s="208" t="s">
        <v>174</v>
      </c>
      <c r="E248" s="209" t="s">
        <v>342</v>
      </c>
      <c r="F248" s="210" t="s">
        <v>343</v>
      </c>
      <c r="G248" s="211" t="s">
        <v>177</v>
      </c>
      <c r="H248" s="212">
        <v>18</v>
      </c>
      <c r="I248" s="213"/>
      <c r="J248" s="214">
        <f>ROUND(I248*H248,2)</f>
        <v>0</v>
      </c>
      <c r="K248" s="210" t="s">
        <v>178</v>
      </c>
      <c r="L248" s="48"/>
      <c r="M248" s="215" t="s">
        <v>41</v>
      </c>
      <c r="N248" s="216" t="s">
        <v>51</v>
      </c>
      <c r="O248" s="88"/>
      <c r="P248" s="217">
        <f>O248*H248</f>
        <v>0</v>
      </c>
      <c r="Q248" s="217">
        <v>0.0126</v>
      </c>
      <c r="R248" s="217">
        <f>Q248*H248</f>
        <v>0.2268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295</v>
      </c>
      <c r="AT248" s="219" t="s">
        <v>174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295</v>
      </c>
      <c r="BM248" s="219" t="s">
        <v>344</v>
      </c>
    </row>
    <row r="249" s="2" customFormat="1">
      <c r="A249" s="42"/>
      <c r="B249" s="43"/>
      <c r="C249" s="44"/>
      <c r="D249" s="221" t="s">
        <v>181</v>
      </c>
      <c r="E249" s="44"/>
      <c r="F249" s="222" t="s">
        <v>345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181</v>
      </c>
      <c r="AU249" s="20" t="s">
        <v>90</v>
      </c>
    </row>
    <row r="250" s="13" customFormat="1">
      <c r="A250" s="13"/>
      <c r="B250" s="226"/>
      <c r="C250" s="227"/>
      <c r="D250" s="228" t="s">
        <v>183</v>
      </c>
      <c r="E250" s="229" t="s">
        <v>41</v>
      </c>
      <c r="F250" s="230" t="s">
        <v>346</v>
      </c>
      <c r="G250" s="227"/>
      <c r="H250" s="229" t="s">
        <v>41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183</v>
      </c>
      <c r="AU250" s="236" t="s">
        <v>90</v>
      </c>
      <c r="AV250" s="13" t="s">
        <v>88</v>
      </c>
      <c r="AW250" s="13" t="s">
        <v>42</v>
      </c>
      <c r="AX250" s="13" t="s">
        <v>80</v>
      </c>
      <c r="AY250" s="236" t="s">
        <v>171</v>
      </c>
    </row>
    <row r="251" s="13" customFormat="1">
      <c r="A251" s="13"/>
      <c r="B251" s="226"/>
      <c r="C251" s="227"/>
      <c r="D251" s="228" t="s">
        <v>183</v>
      </c>
      <c r="E251" s="229" t="s">
        <v>41</v>
      </c>
      <c r="F251" s="230" t="s">
        <v>347</v>
      </c>
      <c r="G251" s="227"/>
      <c r="H251" s="229" t="s">
        <v>41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183</v>
      </c>
      <c r="AU251" s="236" t="s">
        <v>90</v>
      </c>
      <c r="AV251" s="13" t="s">
        <v>88</v>
      </c>
      <c r="AW251" s="13" t="s">
        <v>42</v>
      </c>
      <c r="AX251" s="13" t="s">
        <v>80</v>
      </c>
      <c r="AY251" s="236" t="s">
        <v>171</v>
      </c>
    </row>
    <row r="252" s="14" customFormat="1">
      <c r="A252" s="14"/>
      <c r="B252" s="237"/>
      <c r="C252" s="238"/>
      <c r="D252" s="228" t="s">
        <v>183</v>
      </c>
      <c r="E252" s="239" t="s">
        <v>41</v>
      </c>
      <c r="F252" s="240" t="s">
        <v>348</v>
      </c>
      <c r="G252" s="238"/>
      <c r="H252" s="241">
        <v>18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183</v>
      </c>
      <c r="AU252" s="247" t="s">
        <v>90</v>
      </c>
      <c r="AV252" s="14" t="s">
        <v>90</v>
      </c>
      <c r="AW252" s="14" t="s">
        <v>42</v>
      </c>
      <c r="AX252" s="14" t="s">
        <v>80</v>
      </c>
      <c r="AY252" s="247" t="s">
        <v>171</v>
      </c>
    </row>
    <row r="253" s="15" customFormat="1">
      <c r="A253" s="15"/>
      <c r="B253" s="248"/>
      <c r="C253" s="249"/>
      <c r="D253" s="228" t="s">
        <v>183</v>
      </c>
      <c r="E253" s="250" t="s">
        <v>41</v>
      </c>
      <c r="F253" s="251" t="s">
        <v>189</v>
      </c>
      <c r="G253" s="249"/>
      <c r="H253" s="252">
        <v>18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8" t="s">
        <v>183</v>
      </c>
      <c r="AU253" s="258" t="s">
        <v>90</v>
      </c>
      <c r="AV253" s="15" t="s">
        <v>179</v>
      </c>
      <c r="AW253" s="15" t="s">
        <v>42</v>
      </c>
      <c r="AX253" s="15" t="s">
        <v>88</v>
      </c>
      <c r="AY253" s="258" t="s">
        <v>171</v>
      </c>
    </row>
    <row r="254" s="2" customFormat="1" ht="21.75" customHeight="1">
      <c r="A254" s="42"/>
      <c r="B254" s="43"/>
      <c r="C254" s="208" t="s">
        <v>298</v>
      </c>
      <c r="D254" s="208" t="s">
        <v>174</v>
      </c>
      <c r="E254" s="209" t="s">
        <v>349</v>
      </c>
      <c r="F254" s="210" t="s">
        <v>350</v>
      </c>
      <c r="G254" s="211" t="s">
        <v>177</v>
      </c>
      <c r="H254" s="212">
        <v>24.5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0.0016000000000000001</v>
      </c>
      <c r="R254" s="217">
        <f>Q254*H254</f>
        <v>0.039199999999999999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351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352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14" customFormat="1">
      <c r="A256" s="14"/>
      <c r="B256" s="237"/>
      <c r="C256" s="238"/>
      <c r="D256" s="228" t="s">
        <v>183</v>
      </c>
      <c r="E256" s="239" t="s">
        <v>41</v>
      </c>
      <c r="F256" s="240" t="s">
        <v>353</v>
      </c>
      <c r="G256" s="238"/>
      <c r="H256" s="241">
        <v>24.5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183</v>
      </c>
      <c r="AU256" s="247" t="s">
        <v>90</v>
      </c>
      <c r="AV256" s="14" t="s">
        <v>90</v>
      </c>
      <c r="AW256" s="14" t="s">
        <v>42</v>
      </c>
      <c r="AX256" s="14" t="s">
        <v>80</v>
      </c>
      <c r="AY256" s="247" t="s">
        <v>171</v>
      </c>
    </row>
    <row r="257" s="15" customFormat="1">
      <c r="A257" s="15"/>
      <c r="B257" s="248"/>
      <c r="C257" s="249"/>
      <c r="D257" s="228" t="s">
        <v>183</v>
      </c>
      <c r="E257" s="250" t="s">
        <v>41</v>
      </c>
      <c r="F257" s="251" t="s">
        <v>189</v>
      </c>
      <c r="G257" s="249"/>
      <c r="H257" s="252">
        <v>24.5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183</v>
      </c>
      <c r="AU257" s="258" t="s">
        <v>90</v>
      </c>
      <c r="AV257" s="15" t="s">
        <v>179</v>
      </c>
      <c r="AW257" s="15" t="s">
        <v>42</v>
      </c>
      <c r="AX257" s="15" t="s">
        <v>88</v>
      </c>
      <c r="AY257" s="258" t="s">
        <v>171</v>
      </c>
    </row>
    <row r="258" s="2" customFormat="1" ht="24.15" customHeight="1">
      <c r="A258" s="42"/>
      <c r="B258" s="43"/>
      <c r="C258" s="208" t="s">
        <v>7</v>
      </c>
      <c r="D258" s="208" t="s">
        <v>174</v>
      </c>
      <c r="E258" s="209" t="s">
        <v>354</v>
      </c>
      <c r="F258" s="210" t="s">
        <v>355</v>
      </c>
      <c r="G258" s="211" t="s">
        <v>177</v>
      </c>
      <c r="H258" s="212">
        <v>55.619999999999997</v>
      </c>
      <c r="I258" s="213"/>
      <c r="J258" s="214">
        <f>ROUND(I258*H258,2)</f>
        <v>0</v>
      </c>
      <c r="K258" s="210" t="s">
        <v>178</v>
      </c>
      <c r="L258" s="48"/>
      <c r="M258" s="215" t="s">
        <v>41</v>
      </c>
      <c r="N258" s="216" t="s">
        <v>51</v>
      </c>
      <c r="O258" s="88"/>
      <c r="P258" s="217">
        <f>O258*H258</f>
        <v>0</v>
      </c>
      <c r="Q258" s="217">
        <v>0.00125</v>
      </c>
      <c r="R258" s="217">
        <f>Q258*H258</f>
        <v>0.069525000000000003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295</v>
      </c>
      <c r="AT258" s="219" t="s">
        <v>174</v>
      </c>
      <c r="AU258" s="219" t="s">
        <v>90</v>
      </c>
      <c r="AY258" s="20" t="s">
        <v>171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88</v>
      </c>
      <c r="BK258" s="220">
        <f>ROUND(I258*H258,2)</f>
        <v>0</v>
      </c>
      <c r="BL258" s="20" t="s">
        <v>295</v>
      </c>
      <c r="BM258" s="219" t="s">
        <v>356</v>
      </c>
    </row>
    <row r="259" s="2" customFormat="1">
      <c r="A259" s="42"/>
      <c r="B259" s="43"/>
      <c r="C259" s="44"/>
      <c r="D259" s="221" t="s">
        <v>181</v>
      </c>
      <c r="E259" s="44"/>
      <c r="F259" s="222" t="s">
        <v>357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181</v>
      </c>
      <c r="AU259" s="20" t="s">
        <v>90</v>
      </c>
    </row>
    <row r="260" s="13" customFormat="1">
      <c r="A260" s="13"/>
      <c r="B260" s="226"/>
      <c r="C260" s="227"/>
      <c r="D260" s="228" t="s">
        <v>183</v>
      </c>
      <c r="E260" s="229" t="s">
        <v>41</v>
      </c>
      <c r="F260" s="230" t="s">
        <v>358</v>
      </c>
      <c r="G260" s="227"/>
      <c r="H260" s="229" t="s">
        <v>41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183</v>
      </c>
      <c r="AU260" s="236" t="s">
        <v>90</v>
      </c>
      <c r="AV260" s="13" t="s">
        <v>88</v>
      </c>
      <c r="AW260" s="13" t="s">
        <v>42</v>
      </c>
      <c r="AX260" s="13" t="s">
        <v>80</v>
      </c>
      <c r="AY260" s="236" t="s">
        <v>171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359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4" customFormat="1">
      <c r="A262" s="14"/>
      <c r="B262" s="237"/>
      <c r="C262" s="238"/>
      <c r="D262" s="228" t="s">
        <v>183</v>
      </c>
      <c r="E262" s="239" t="s">
        <v>41</v>
      </c>
      <c r="F262" s="240" t="s">
        <v>360</v>
      </c>
      <c r="G262" s="238"/>
      <c r="H262" s="241">
        <v>55.619999999999997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183</v>
      </c>
      <c r="AU262" s="247" t="s">
        <v>90</v>
      </c>
      <c r="AV262" s="14" t="s">
        <v>90</v>
      </c>
      <c r="AW262" s="14" t="s">
        <v>42</v>
      </c>
      <c r="AX262" s="14" t="s">
        <v>80</v>
      </c>
      <c r="AY262" s="247" t="s">
        <v>171</v>
      </c>
    </row>
    <row r="263" s="15" customFormat="1">
      <c r="A263" s="15"/>
      <c r="B263" s="248"/>
      <c r="C263" s="249"/>
      <c r="D263" s="228" t="s">
        <v>183</v>
      </c>
      <c r="E263" s="250" t="s">
        <v>41</v>
      </c>
      <c r="F263" s="251" t="s">
        <v>189</v>
      </c>
      <c r="G263" s="249"/>
      <c r="H263" s="252">
        <v>55.619999999999997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8" t="s">
        <v>183</v>
      </c>
      <c r="AU263" s="258" t="s">
        <v>90</v>
      </c>
      <c r="AV263" s="15" t="s">
        <v>179</v>
      </c>
      <c r="AW263" s="15" t="s">
        <v>42</v>
      </c>
      <c r="AX263" s="15" t="s">
        <v>88</v>
      </c>
      <c r="AY263" s="258" t="s">
        <v>171</v>
      </c>
    </row>
    <row r="264" s="2" customFormat="1" ht="16.5" customHeight="1">
      <c r="A264" s="42"/>
      <c r="B264" s="43"/>
      <c r="C264" s="208" t="s">
        <v>361</v>
      </c>
      <c r="D264" s="208" t="s">
        <v>174</v>
      </c>
      <c r="E264" s="209" t="s">
        <v>362</v>
      </c>
      <c r="F264" s="210" t="s">
        <v>363</v>
      </c>
      <c r="G264" s="211" t="s">
        <v>177</v>
      </c>
      <c r="H264" s="212">
        <v>55.619999999999997</v>
      </c>
      <c r="I264" s="213"/>
      <c r="J264" s="214">
        <f>ROUND(I264*H264,2)</f>
        <v>0</v>
      </c>
      <c r="K264" s="210" t="s">
        <v>178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0.0012099999999999999</v>
      </c>
      <c r="T264" s="218">
        <f>S264*H264</f>
        <v>0.067300199999999991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295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295</v>
      </c>
      <c r="BM264" s="219" t="s">
        <v>364</v>
      </c>
    </row>
    <row r="265" s="2" customFormat="1">
      <c r="A265" s="42"/>
      <c r="B265" s="43"/>
      <c r="C265" s="44"/>
      <c r="D265" s="221" t="s">
        <v>181</v>
      </c>
      <c r="E265" s="44"/>
      <c r="F265" s="222" t="s">
        <v>365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181</v>
      </c>
      <c r="AU265" s="20" t="s">
        <v>90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358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3" customFormat="1">
      <c r="A267" s="13"/>
      <c r="B267" s="226"/>
      <c r="C267" s="227"/>
      <c r="D267" s="228" t="s">
        <v>183</v>
      </c>
      <c r="E267" s="229" t="s">
        <v>41</v>
      </c>
      <c r="F267" s="230" t="s">
        <v>359</v>
      </c>
      <c r="G267" s="227"/>
      <c r="H267" s="229" t="s">
        <v>41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183</v>
      </c>
      <c r="AU267" s="236" t="s">
        <v>90</v>
      </c>
      <c r="AV267" s="13" t="s">
        <v>88</v>
      </c>
      <c r="AW267" s="13" t="s">
        <v>42</v>
      </c>
      <c r="AX267" s="13" t="s">
        <v>80</v>
      </c>
      <c r="AY267" s="236" t="s">
        <v>171</v>
      </c>
    </row>
    <row r="268" s="14" customFormat="1">
      <c r="A268" s="14"/>
      <c r="B268" s="237"/>
      <c r="C268" s="238"/>
      <c r="D268" s="228" t="s">
        <v>183</v>
      </c>
      <c r="E268" s="239" t="s">
        <v>41</v>
      </c>
      <c r="F268" s="240" t="s">
        <v>360</v>
      </c>
      <c r="G268" s="238"/>
      <c r="H268" s="241">
        <v>55.619999999999997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183</v>
      </c>
      <c r="AU268" s="247" t="s">
        <v>90</v>
      </c>
      <c r="AV268" s="14" t="s">
        <v>90</v>
      </c>
      <c r="AW268" s="14" t="s">
        <v>42</v>
      </c>
      <c r="AX268" s="14" t="s">
        <v>80</v>
      </c>
      <c r="AY268" s="247" t="s">
        <v>171</v>
      </c>
    </row>
    <row r="269" s="15" customFormat="1">
      <c r="A269" s="15"/>
      <c r="B269" s="248"/>
      <c r="C269" s="249"/>
      <c r="D269" s="228" t="s">
        <v>183</v>
      </c>
      <c r="E269" s="250" t="s">
        <v>41</v>
      </c>
      <c r="F269" s="251" t="s">
        <v>189</v>
      </c>
      <c r="G269" s="249"/>
      <c r="H269" s="252">
        <v>55.619999999999997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183</v>
      </c>
      <c r="AU269" s="258" t="s">
        <v>90</v>
      </c>
      <c r="AV269" s="15" t="s">
        <v>179</v>
      </c>
      <c r="AW269" s="15" t="s">
        <v>42</v>
      </c>
      <c r="AX269" s="15" t="s">
        <v>88</v>
      </c>
      <c r="AY269" s="258" t="s">
        <v>171</v>
      </c>
    </row>
    <row r="270" s="2" customFormat="1" ht="37.8" customHeight="1">
      <c r="A270" s="42"/>
      <c r="B270" s="43"/>
      <c r="C270" s="208" t="s">
        <v>366</v>
      </c>
      <c r="D270" s="208" t="s">
        <v>174</v>
      </c>
      <c r="E270" s="209" t="s">
        <v>367</v>
      </c>
      <c r="F270" s="210" t="s">
        <v>368</v>
      </c>
      <c r="G270" s="211" t="s">
        <v>264</v>
      </c>
      <c r="H270" s="212">
        <v>0.80400000000000005</v>
      </c>
      <c r="I270" s="213"/>
      <c r="J270" s="214">
        <f>ROUND(I270*H270,2)</f>
        <v>0</v>
      </c>
      <c r="K270" s="210" t="s">
        <v>178</v>
      </c>
      <c r="L270" s="48"/>
      <c r="M270" s="215" t="s">
        <v>41</v>
      </c>
      <c r="N270" s="216" t="s">
        <v>51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295</v>
      </c>
      <c r="AT270" s="219" t="s">
        <v>174</v>
      </c>
      <c r="AU270" s="219" t="s">
        <v>90</v>
      </c>
      <c r="AY270" s="20" t="s">
        <v>171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88</v>
      </c>
      <c r="BK270" s="220">
        <f>ROUND(I270*H270,2)</f>
        <v>0</v>
      </c>
      <c r="BL270" s="20" t="s">
        <v>295</v>
      </c>
      <c r="BM270" s="219" t="s">
        <v>369</v>
      </c>
    </row>
    <row r="271" s="2" customFormat="1">
      <c r="A271" s="42"/>
      <c r="B271" s="43"/>
      <c r="C271" s="44"/>
      <c r="D271" s="221" t="s">
        <v>181</v>
      </c>
      <c r="E271" s="44"/>
      <c r="F271" s="222" t="s">
        <v>370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181</v>
      </c>
      <c r="AU271" s="20" t="s">
        <v>90</v>
      </c>
    </row>
    <row r="272" s="2" customFormat="1" ht="49.05" customHeight="1">
      <c r="A272" s="42"/>
      <c r="B272" s="43"/>
      <c r="C272" s="208" t="s">
        <v>371</v>
      </c>
      <c r="D272" s="208" t="s">
        <v>174</v>
      </c>
      <c r="E272" s="209" t="s">
        <v>372</v>
      </c>
      <c r="F272" s="210" t="s">
        <v>373</v>
      </c>
      <c r="G272" s="211" t="s">
        <v>264</v>
      </c>
      <c r="H272" s="212">
        <v>0.80400000000000005</v>
      </c>
      <c r="I272" s="213"/>
      <c r="J272" s="214">
        <f>ROUND(I272*H272,2)</f>
        <v>0</v>
      </c>
      <c r="K272" s="210" t="s">
        <v>178</v>
      </c>
      <c r="L272" s="48"/>
      <c r="M272" s="215" t="s">
        <v>41</v>
      </c>
      <c r="N272" s="216" t="s">
        <v>51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295</v>
      </c>
      <c r="AT272" s="219" t="s">
        <v>174</v>
      </c>
      <c r="AU272" s="219" t="s">
        <v>90</v>
      </c>
      <c r="AY272" s="20" t="s">
        <v>171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88</v>
      </c>
      <c r="BK272" s="220">
        <f>ROUND(I272*H272,2)</f>
        <v>0</v>
      </c>
      <c r="BL272" s="20" t="s">
        <v>295</v>
      </c>
      <c r="BM272" s="219" t="s">
        <v>374</v>
      </c>
    </row>
    <row r="273" s="2" customFormat="1">
      <c r="A273" s="42"/>
      <c r="B273" s="43"/>
      <c r="C273" s="44"/>
      <c r="D273" s="221" t="s">
        <v>181</v>
      </c>
      <c r="E273" s="44"/>
      <c r="F273" s="222" t="s">
        <v>375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181</v>
      </c>
      <c r="AU273" s="20" t="s">
        <v>90</v>
      </c>
    </row>
    <row r="274" s="2" customFormat="1" ht="44.25" customHeight="1">
      <c r="A274" s="42"/>
      <c r="B274" s="43"/>
      <c r="C274" s="208" t="s">
        <v>376</v>
      </c>
      <c r="D274" s="208" t="s">
        <v>174</v>
      </c>
      <c r="E274" s="209" t="s">
        <v>377</v>
      </c>
      <c r="F274" s="210" t="s">
        <v>378</v>
      </c>
      <c r="G274" s="211" t="s">
        <v>264</v>
      </c>
      <c r="H274" s="212">
        <v>0.80400000000000005</v>
      </c>
      <c r="I274" s="213"/>
      <c r="J274" s="214">
        <f>ROUND(I274*H274,2)</f>
        <v>0</v>
      </c>
      <c r="K274" s="210" t="s">
        <v>178</v>
      </c>
      <c r="L274" s="48"/>
      <c r="M274" s="215" t="s">
        <v>41</v>
      </c>
      <c r="N274" s="216" t="s">
        <v>51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295</v>
      </c>
      <c r="AT274" s="219" t="s">
        <v>174</v>
      </c>
      <c r="AU274" s="219" t="s">
        <v>90</v>
      </c>
      <c r="AY274" s="20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88</v>
      </c>
      <c r="BK274" s="220">
        <f>ROUND(I274*H274,2)</f>
        <v>0</v>
      </c>
      <c r="BL274" s="20" t="s">
        <v>295</v>
      </c>
      <c r="BM274" s="219" t="s">
        <v>379</v>
      </c>
    </row>
    <row r="275" s="2" customFormat="1">
      <c r="A275" s="42"/>
      <c r="B275" s="43"/>
      <c r="C275" s="44"/>
      <c r="D275" s="221" t="s">
        <v>181</v>
      </c>
      <c r="E275" s="44"/>
      <c r="F275" s="222" t="s">
        <v>380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181</v>
      </c>
      <c r="AU275" s="20" t="s">
        <v>90</v>
      </c>
    </row>
    <row r="276" s="2" customFormat="1" ht="49.05" customHeight="1">
      <c r="A276" s="42"/>
      <c r="B276" s="43"/>
      <c r="C276" s="208" t="s">
        <v>381</v>
      </c>
      <c r="D276" s="208" t="s">
        <v>174</v>
      </c>
      <c r="E276" s="209" t="s">
        <v>382</v>
      </c>
      <c r="F276" s="210" t="s">
        <v>383</v>
      </c>
      <c r="G276" s="211" t="s">
        <v>264</v>
      </c>
      <c r="H276" s="212">
        <v>0.80400000000000005</v>
      </c>
      <c r="I276" s="213"/>
      <c r="J276" s="214">
        <f>ROUND(I276*H276,2)</f>
        <v>0</v>
      </c>
      <c r="K276" s="210" t="s">
        <v>178</v>
      </c>
      <c r="L276" s="48"/>
      <c r="M276" s="215" t="s">
        <v>41</v>
      </c>
      <c r="N276" s="216" t="s">
        <v>51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295</v>
      </c>
      <c r="AT276" s="219" t="s">
        <v>174</v>
      </c>
      <c r="AU276" s="219" t="s">
        <v>90</v>
      </c>
      <c r="AY276" s="20" t="s">
        <v>171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88</v>
      </c>
      <c r="BK276" s="220">
        <f>ROUND(I276*H276,2)</f>
        <v>0</v>
      </c>
      <c r="BL276" s="20" t="s">
        <v>295</v>
      </c>
      <c r="BM276" s="219" t="s">
        <v>384</v>
      </c>
    </row>
    <row r="277" s="2" customFormat="1">
      <c r="A277" s="42"/>
      <c r="B277" s="43"/>
      <c r="C277" s="44"/>
      <c r="D277" s="221" t="s">
        <v>181</v>
      </c>
      <c r="E277" s="44"/>
      <c r="F277" s="222" t="s">
        <v>385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181</v>
      </c>
      <c r="AU277" s="20" t="s">
        <v>90</v>
      </c>
    </row>
    <row r="278" s="12" customFormat="1" ht="22.8" customHeight="1">
      <c r="A278" s="12"/>
      <c r="B278" s="192"/>
      <c r="C278" s="193"/>
      <c r="D278" s="194" t="s">
        <v>79</v>
      </c>
      <c r="E278" s="206" t="s">
        <v>386</v>
      </c>
      <c r="F278" s="206" t="s">
        <v>387</v>
      </c>
      <c r="G278" s="193"/>
      <c r="H278" s="193"/>
      <c r="I278" s="196"/>
      <c r="J278" s="207">
        <f>BK278</f>
        <v>0</v>
      </c>
      <c r="K278" s="193"/>
      <c r="L278" s="198"/>
      <c r="M278" s="199"/>
      <c r="N278" s="200"/>
      <c r="O278" s="200"/>
      <c r="P278" s="201">
        <f>SUM(P279:P314)</f>
        <v>0</v>
      </c>
      <c r="Q278" s="200"/>
      <c r="R278" s="201">
        <f>SUM(R279:R314)</f>
        <v>0.18930443999999999</v>
      </c>
      <c r="S278" s="200"/>
      <c r="T278" s="202">
        <f>SUM(T279:T314)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3" t="s">
        <v>90</v>
      </c>
      <c r="AT278" s="204" t="s">
        <v>79</v>
      </c>
      <c r="AU278" s="204" t="s">
        <v>88</v>
      </c>
      <c r="AY278" s="203" t="s">
        <v>171</v>
      </c>
      <c r="BK278" s="205">
        <f>SUM(BK279:BK314)</f>
        <v>0</v>
      </c>
    </row>
    <row r="279" s="2" customFormat="1" ht="16.5" customHeight="1">
      <c r="A279" s="42"/>
      <c r="B279" s="43"/>
      <c r="C279" s="208" t="s">
        <v>388</v>
      </c>
      <c r="D279" s="208" t="s">
        <v>174</v>
      </c>
      <c r="E279" s="209" t="s">
        <v>389</v>
      </c>
      <c r="F279" s="210" t="s">
        <v>390</v>
      </c>
      <c r="G279" s="211" t="s">
        <v>202</v>
      </c>
      <c r="H279" s="212">
        <v>5.2000000000000002</v>
      </c>
      <c r="I279" s="213"/>
      <c r="J279" s="214">
        <f>ROUND(I279*H279,2)</f>
        <v>0</v>
      </c>
      <c r="K279" s="210" t="s">
        <v>178</v>
      </c>
      <c r="L279" s="48"/>
      <c r="M279" s="215" t="s">
        <v>41</v>
      </c>
      <c r="N279" s="216" t="s">
        <v>51</v>
      </c>
      <c r="O279" s="88"/>
      <c r="P279" s="217">
        <f>O279*H279</f>
        <v>0</v>
      </c>
      <c r="Q279" s="217">
        <v>8.0000000000000007E-05</v>
      </c>
      <c r="R279" s="217">
        <f>Q279*H279</f>
        <v>0.00041600000000000003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295</v>
      </c>
      <c r="AT279" s="219" t="s">
        <v>174</v>
      </c>
      <c r="AU279" s="219" t="s">
        <v>90</v>
      </c>
      <c r="AY279" s="20" t="s">
        <v>171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88</v>
      </c>
      <c r="BK279" s="220">
        <f>ROUND(I279*H279,2)</f>
        <v>0</v>
      </c>
      <c r="BL279" s="20" t="s">
        <v>295</v>
      </c>
      <c r="BM279" s="219" t="s">
        <v>391</v>
      </c>
    </row>
    <row r="280" s="2" customFormat="1">
      <c r="A280" s="42"/>
      <c r="B280" s="43"/>
      <c r="C280" s="44"/>
      <c r="D280" s="221" t="s">
        <v>181</v>
      </c>
      <c r="E280" s="44"/>
      <c r="F280" s="222" t="s">
        <v>392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181</v>
      </c>
      <c r="AU280" s="20" t="s">
        <v>90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393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394</v>
      </c>
      <c r="G282" s="238"/>
      <c r="H282" s="241">
        <v>5.2000000000000002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5" customFormat="1">
      <c r="A283" s="15"/>
      <c r="B283" s="248"/>
      <c r="C283" s="249"/>
      <c r="D283" s="228" t="s">
        <v>183</v>
      </c>
      <c r="E283" s="250" t="s">
        <v>41</v>
      </c>
      <c r="F283" s="251" t="s">
        <v>189</v>
      </c>
      <c r="G283" s="249"/>
      <c r="H283" s="252">
        <v>5.2000000000000002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8" t="s">
        <v>183</v>
      </c>
      <c r="AU283" s="258" t="s">
        <v>90</v>
      </c>
      <c r="AV283" s="15" t="s">
        <v>179</v>
      </c>
      <c r="AW283" s="15" t="s">
        <v>42</v>
      </c>
      <c r="AX283" s="15" t="s">
        <v>88</v>
      </c>
      <c r="AY283" s="258" t="s">
        <v>171</v>
      </c>
    </row>
    <row r="284" s="2" customFormat="1" ht="21.75" customHeight="1">
      <c r="A284" s="42"/>
      <c r="B284" s="43"/>
      <c r="C284" s="208" t="s">
        <v>395</v>
      </c>
      <c r="D284" s="208" t="s">
        <v>174</v>
      </c>
      <c r="E284" s="209" t="s">
        <v>396</v>
      </c>
      <c r="F284" s="210" t="s">
        <v>397</v>
      </c>
      <c r="G284" s="211" t="s">
        <v>177</v>
      </c>
      <c r="H284" s="212">
        <v>2.3319999999999999</v>
      </c>
      <c r="I284" s="213"/>
      <c r="J284" s="214">
        <f>ROUND(I284*H284,2)</f>
        <v>0</v>
      </c>
      <c r="K284" s="210" t="s">
        <v>178</v>
      </c>
      <c r="L284" s="48"/>
      <c r="M284" s="215" t="s">
        <v>41</v>
      </c>
      <c r="N284" s="216" t="s">
        <v>51</v>
      </c>
      <c r="O284" s="88"/>
      <c r="P284" s="217">
        <f>O284*H284</f>
        <v>0</v>
      </c>
      <c r="Q284" s="217">
        <v>0.00067000000000000002</v>
      </c>
      <c r="R284" s="217">
        <f>Q284*H284</f>
        <v>0.00156244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295</v>
      </c>
      <c r="AT284" s="219" t="s">
        <v>174</v>
      </c>
      <c r="AU284" s="219" t="s">
        <v>90</v>
      </c>
      <c r="AY284" s="20" t="s">
        <v>171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88</v>
      </c>
      <c r="BK284" s="220">
        <f>ROUND(I284*H284,2)</f>
        <v>0</v>
      </c>
      <c r="BL284" s="20" t="s">
        <v>295</v>
      </c>
      <c r="BM284" s="219" t="s">
        <v>398</v>
      </c>
    </row>
    <row r="285" s="2" customFormat="1">
      <c r="A285" s="42"/>
      <c r="B285" s="43"/>
      <c r="C285" s="44"/>
      <c r="D285" s="221" t="s">
        <v>181</v>
      </c>
      <c r="E285" s="44"/>
      <c r="F285" s="222" t="s">
        <v>399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181</v>
      </c>
      <c r="AU285" s="20" t="s">
        <v>90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400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401</v>
      </c>
      <c r="G287" s="238"/>
      <c r="H287" s="241">
        <v>2.3319999999999999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2.3319999999999999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16.5" customHeight="1">
      <c r="A289" s="42"/>
      <c r="B289" s="43"/>
      <c r="C289" s="270" t="s">
        <v>402</v>
      </c>
      <c r="D289" s="270" t="s">
        <v>403</v>
      </c>
      <c r="E289" s="271" t="s">
        <v>404</v>
      </c>
      <c r="F289" s="272" t="s">
        <v>405</v>
      </c>
      <c r="G289" s="273" t="s">
        <v>194</v>
      </c>
      <c r="H289" s="274">
        <v>2.3319999999999999</v>
      </c>
      <c r="I289" s="275"/>
      <c r="J289" s="276">
        <f>ROUND(I289*H289,2)</f>
        <v>0</v>
      </c>
      <c r="K289" s="272" t="s">
        <v>178</v>
      </c>
      <c r="L289" s="277"/>
      <c r="M289" s="278" t="s">
        <v>41</v>
      </c>
      <c r="N289" s="279" t="s">
        <v>51</v>
      </c>
      <c r="O289" s="88"/>
      <c r="P289" s="217">
        <f>O289*H289</f>
        <v>0</v>
      </c>
      <c r="Q289" s="217">
        <v>0.0115</v>
      </c>
      <c r="R289" s="217">
        <f>Q289*H289</f>
        <v>0.026817999999999998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406</v>
      </c>
      <c r="AT289" s="219" t="s">
        <v>403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295</v>
      </c>
      <c r="BM289" s="219" t="s">
        <v>407</v>
      </c>
    </row>
    <row r="290" s="2" customFormat="1" ht="16.5" customHeight="1">
      <c r="A290" s="42"/>
      <c r="B290" s="43"/>
      <c r="C290" s="208" t="s">
        <v>408</v>
      </c>
      <c r="D290" s="208" t="s">
        <v>174</v>
      </c>
      <c r="E290" s="209" t="s">
        <v>409</v>
      </c>
      <c r="F290" s="210" t="s">
        <v>410</v>
      </c>
      <c r="G290" s="211" t="s">
        <v>202</v>
      </c>
      <c r="H290" s="212">
        <v>0.53000000000000003</v>
      </c>
      <c r="I290" s="213"/>
      <c r="J290" s="214">
        <f>ROUND(I290*H290,2)</f>
        <v>0</v>
      </c>
      <c r="K290" s="210" t="s">
        <v>178</v>
      </c>
      <c r="L290" s="48"/>
      <c r="M290" s="215" t="s">
        <v>41</v>
      </c>
      <c r="N290" s="216" t="s">
        <v>51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295</v>
      </c>
      <c r="AT290" s="219" t="s">
        <v>174</v>
      </c>
      <c r="AU290" s="219" t="s">
        <v>90</v>
      </c>
      <c r="AY290" s="20" t="s">
        <v>171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88</v>
      </c>
      <c r="BK290" s="220">
        <f>ROUND(I290*H290,2)</f>
        <v>0</v>
      </c>
      <c r="BL290" s="20" t="s">
        <v>295</v>
      </c>
      <c r="BM290" s="219" t="s">
        <v>411</v>
      </c>
    </row>
    <row r="291" s="2" customFormat="1">
      <c r="A291" s="42"/>
      <c r="B291" s="43"/>
      <c r="C291" s="44"/>
      <c r="D291" s="221" t="s">
        <v>181</v>
      </c>
      <c r="E291" s="44"/>
      <c r="F291" s="222" t="s">
        <v>412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181</v>
      </c>
      <c r="AU291" s="20" t="s">
        <v>90</v>
      </c>
    </row>
    <row r="292" s="2" customFormat="1" ht="16.5" customHeight="1">
      <c r="A292" s="42"/>
      <c r="B292" s="43"/>
      <c r="C292" s="208" t="s">
        <v>413</v>
      </c>
      <c r="D292" s="208" t="s">
        <v>174</v>
      </c>
      <c r="E292" s="209" t="s">
        <v>414</v>
      </c>
      <c r="F292" s="210" t="s">
        <v>415</v>
      </c>
      <c r="G292" s="211" t="s">
        <v>416</v>
      </c>
      <c r="H292" s="212">
        <v>28</v>
      </c>
      <c r="I292" s="213"/>
      <c r="J292" s="214">
        <f>ROUND(I292*H292,2)</f>
        <v>0</v>
      </c>
      <c r="K292" s="210" t="s">
        <v>178</v>
      </c>
      <c r="L292" s="48"/>
      <c r="M292" s="215" t="s">
        <v>41</v>
      </c>
      <c r="N292" s="216" t="s">
        <v>51</v>
      </c>
      <c r="O292" s="88"/>
      <c r="P292" s="217">
        <f>O292*H292</f>
        <v>0</v>
      </c>
      <c r="Q292" s="217">
        <v>6.9999999999999994E-05</v>
      </c>
      <c r="R292" s="217">
        <f>Q292*H292</f>
        <v>0.0019599999999999999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295</v>
      </c>
      <c r="AT292" s="219" t="s">
        <v>174</v>
      </c>
      <c r="AU292" s="219" t="s">
        <v>90</v>
      </c>
      <c r="AY292" s="20" t="s">
        <v>171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88</v>
      </c>
      <c r="BK292" s="220">
        <f>ROUND(I292*H292,2)</f>
        <v>0</v>
      </c>
      <c r="BL292" s="20" t="s">
        <v>295</v>
      </c>
      <c r="BM292" s="219" t="s">
        <v>417</v>
      </c>
    </row>
    <row r="293" s="2" customFormat="1">
      <c r="A293" s="42"/>
      <c r="B293" s="43"/>
      <c r="C293" s="44"/>
      <c r="D293" s="221" t="s">
        <v>181</v>
      </c>
      <c r="E293" s="44"/>
      <c r="F293" s="222" t="s">
        <v>418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181</v>
      </c>
      <c r="AU293" s="20" t="s">
        <v>90</v>
      </c>
    </row>
    <row r="294" s="13" customFormat="1">
      <c r="A294" s="13"/>
      <c r="B294" s="226"/>
      <c r="C294" s="227"/>
      <c r="D294" s="228" t="s">
        <v>183</v>
      </c>
      <c r="E294" s="229" t="s">
        <v>41</v>
      </c>
      <c r="F294" s="230" t="s">
        <v>419</v>
      </c>
      <c r="G294" s="227"/>
      <c r="H294" s="229" t="s">
        <v>41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183</v>
      </c>
      <c r="AU294" s="236" t="s">
        <v>90</v>
      </c>
      <c r="AV294" s="13" t="s">
        <v>88</v>
      </c>
      <c r="AW294" s="13" t="s">
        <v>42</v>
      </c>
      <c r="AX294" s="13" t="s">
        <v>80</v>
      </c>
      <c r="AY294" s="236" t="s">
        <v>171</v>
      </c>
    </row>
    <row r="295" s="14" customFormat="1">
      <c r="A295" s="14"/>
      <c r="B295" s="237"/>
      <c r="C295" s="238"/>
      <c r="D295" s="228" t="s">
        <v>183</v>
      </c>
      <c r="E295" s="239" t="s">
        <v>41</v>
      </c>
      <c r="F295" s="240" t="s">
        <v>420</v>
      </c>
      <c r="G295" s="238"/>
      <c r="H295" s="241">
        <v>28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183</v>
      </c>
      <c r="AU295" s="247" t="s">
        <v>90</v>
      </c>
      <c r="AV295" s="14" t="s">
        <v>90</v>
      </c>
      <c r="AW295" s="14" t="s">
        <v>42</v>
      </c>
      <c r="AX295" s="14" t="s">
        <v>80</v>
      </c>
      <c r="AY295" s="247" t="s">
        <v>171</v>
      </c>
    </row>
    <row r="296" s="15" customFormat="1">
      <c r="A296" s="15"/>
      <c r="B296" s="248"/>
      <c r="C296" s="249"/>
      <c r="D296" s="228" t="s">
        <v>183</v>
      </c>
      <c r="E296" s="250" t="s">
        <v>41</v>
      </c>
      <c r="F296" s="251" t="s">
        <v>189</v>
      </c>
      <c r="G296" s="249"/>
      <c r="H296" s="252">
        <v>28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183</v>
      </c>
      <c r="AU296" s="258" t="s">
        <v>90</v>
      </c>
      <c r="AV296" s="15" t="s">
        <v>179</v>
      </c>
      <c r="AW296" s="15" t="s">
        <v>42</v>
      </c>
      <c r="AX296" s="15" t="s">
        <v>88</v>
      </c>
      <c r="AY296" s="258" t="s">
        <v>171</v>
      </c>
    </row>
    <row r="297" s="2" customFormat="1" ht="16.5" customHeight="1">
      <c r="A297" s="42"/>
      <c r="B297" s="43"/>
      <c r="C297" s="270" t="s">
        <v>406</v>
      </c>
      <c r="D297" s="270" t="s">
        <v>403</v>
      </c>
      <c r="E297" s="271" t="s">
        <v>421</v>
      </c>
      <c r="F297" s="272" t="s">
        <v>422</v>
      </c>
      <c r="G297" s="273" t="s">
        <v>194</v>
      </c>
      <c r="H297" s="274">
        <v>28</v>
      </c>
      <c r="I297" s="275"/>
      <c r="J297" s="276">
        <f>ROUND(I297*H297,2)</f>
        <v>0</v>
      </c>
      <c r="K297" s="272" t="s">
        <v>41</v>
      </c>
      <c r="L297" s="277"/>
      <c r="M297" s="278" t="s">
        <v>41</v>
      </c>
      <c r="N297" s="279" t="s">
        <v>51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406</v>
      </c>
      <c r="AT297" s="219" t="s">
        <v>403</v>
      </c>
      <c r="AU297" s="219" t="s">
        <v>90</v>
      </c>
      <c r="AY297" s="20" t="s">
        <v>171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88</v>
      </c>
      <c r="BK297" s="220">
        <f>ROUND(I297*H297,2)</f>
        <v>0</v>
      </c>
      <c r="BL297" s="20" t="s">
        <v>295</v>
      </c>
      <c r="BM297" s="219" t="s">
        <v>423</v>
      </c>
    </row>
    <row r="298" s="2" customFormat="1" ht="16.5" customHeight="1">
      <c r="A298" s="42"/>
      <c r="B298" s="43"/>
      <c r="C298" s="208" t="s">
        <v>424</v>
      </c>
      <c r="D298" s="208" t="s">
        <v>174</v>
      </c>
      <c r="E298" s="209" t="s">
        <v>425</v>
      </c>
      <c r="F298" s="210" t="s">
        <v>426</v>
      </c>
      <c r="G298" s="211" t="s">
        <v>416</v>
      </c>
      <c r="H298" s="212">
        <v>150.96000000000001</v>
      </c>
      <c r="I298" s="213"/>
      <c r="J298" s="214">
        <f>ROUND(I298*H298,2)</f>
        <v>0</v>
      </c>
      <c r="K298" s="210" t="s">
        <v>178</v>
      </c>
      <c r="L298" s="48"/>
      <c r="M298" s="215" t="s">
        <v>41</v>
      </c>
      <c r="N298" s="216" t="s">
        <v>51</v>
      </c>
      <c r="O298" s="88"/>
      <c r="P298" s="217">
        <f>O298*H298</f>
        <v>0</v>
      </c>
      <c r="Q298" s="217">
        <v>5.0000000000000002E-05</v>
      </c>
      <c r="R298" s="217">
        <f>Q298*H298</f>
        <v>0.0075480000000000009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295</v>
      </c>
      <c r="AT298" s="219" t="s">
        <v>174</v>
      </c>
      <c r="AU298" s="219" t="s">
        <v>90</v>
      </c>
      <c r="AY298" s="20" t="s">
        <v>171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88</v>
      </c>
      <c r="BK298" s="220">
        <f>ROUND(I298*H298,2)</f>
        <v>0</v>
      </c>
      <c r="BL298" s="20" t="s">
        <v>295</v>
      </c>
      <c r="BM298" s="219" t="s">
        <v>427</v>
      </c>
    </row>
    <row r="299" s="2" customFormat="1">
      <c r="A299" s="42"/>
      <c r="B299" s="43"/>
      <c r="C299" s="44"/>
      <c r="D299" s="221" t="s">
        <v>181</v>
      </c>
      <c r="E299" s="44"/>
      <c r="F299" s="222" t="s">
        <v>428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181</v>
      </c>
      <c r="AU299" s="20" t="s">
        <v>90</v>
      </c>
    </row>
    <row r="300" s="13" customFormat="1">
      <c r="A300" s="13"/>
      <c r="B300" s="226"/>
      <c r="C300" s="227"/>
      <c r="D300" s="228" t="s">
        <v>183</v>
      </c>
      <c r="E300" s="229" t="s">
        <v>41</v>
      </c>
      <c r="F300" s="230" t="s">
        <v>429</v>
      </c>
      <c r="G300" s="227"/>
      <c r="H300" s="229" t="s">
        <v>41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183</v>
      </c>
      <c r="AU300" s="236" t="s">
        <v>90</v>
      </c>
      <c r="AV300" s="13" t="s">
        <v>88</v>
      </c>
      <c r="AW300" s="13" t="s">
        <v>42</v>
      </c>
      <c r="AX300" s="13" t="s">
        <v>80</v>
      </c>
      <c r="AY300" s="236" t="s">
        <v>171</v>
      </c>
    </row>
    <row r="301" s="14" customFormat="1">
      <c r="A301" s="14"/>
      <c r="B301" s="237"/>
      <c r="C301" s="238"/>
      <c r="D301" s="228" t="s">
        <v>183</v>
      </c>
      <c r="E301" s="239" t="s">
        <v>41</v>
      </c>
      <c r="F301" s="240" t="s">
        <v>430</v>
      </c>
      <c r="G301" s="238"/>
      <c r="H301" s="241">
        <v>74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183</v>
      </c>
      <c r="AU301" s="247" t="s">
        <v>90</v>
      </c>
      <c r="AV301" s="14" t="s">
        <v>90</v>
      </c>
      <c r="AW301" s="14" t="s">
        <v>42</v>
      </c>
      <c r="AX301" s="14" t="s">
        <v>80</v>
      </c>
      <c r="AY301" s="247" t="s">
        <v>171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431</v>
      </c>
      <c r="G302" s="238"/>
      <c r="H302" s="241">
        <v>65.120000000000005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4" customFormat="1">
      <c r="A303" s="14"/>
      <c r="B303" s="237"/>
      <c r="C303" s="238"/>
      <c r="D303" s="228" t="s">
        <v>183</v>
      </c>
      <c r="E303" s="239" t="s">
        <v>41</v>
      </c>
      <c r="F303" s="240" t="s">
        <v>432</v>
      </c>
      <c r="G303" s="238"/>
      <c r="H303" s="241">
        <v>11.84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183</v>
      </c>
      <c r="AU303" s="247" t="s">
        <v>90</v>
      </c>
      <c r="AV303" s="14" t="s">
        <v>90</v>
      </c>
      <c r="AW303" s="14" t="s">
        <v>42</v>
      </c>
      <c r="AX303" s="14" t="s">
        <v>80</v>
      </c>
      <c r="AY303" s="247" t="s">
        <v>171</v>
      </c>
    </row>
    <row r="304" s="15" customFormat="1">
      <c r="A304" s="15"/>
      <c r="B304" s="248"/>
      <c r="C304" s="249"/>
      <c r="D304" s="228" t="s">
        <v>183</v>
      </c>
      <c r="E304" s="250" t="s">
        <v>41</v>
      </c>
      <c r="F304" s="251" t="s">
        <v>189</v>
      </c>
      <c r="G304" s="249"/>
      <c r="H304" s="252">
        <v>150.96000000000001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183</v>
      </c>
      <c r="AU304" s="258" t="s">
        <v>90</v>
      </c>
      <c r="AV304" s="15" t="s">
        <v>179</v>
      </c>
      <c r="AW304" s="15" t="s">
        <v>42</v>
      </c>
      <c r="AX304" s="15" t="s">
        <v>88</v>
      </c>
      <c r="AY304" s="258" t="s">
        <v>171</v>
      </c>
    </row>
    <row r="305" s="2" customFormat="1" ht="16.5" customHeight="1">
      <c r="A305" s="42"/>
      <c r="B305" s="43"/>
      <c r="C305" s="270" t="s">
        <v>433</v>
      </c>
      <c r="D305" s="270" t="s">
        <v>403</v>
      </c>
      <c r="E305" s="271" t="s">
        <v>434</v>
      </c>
      <c r="F305" s="272" t="s">
        <v>435</v>
      </c>
      <c r="G305" s="273" t="s">
        <v>264</v>
      </c>
      <c r="H305" s="274">
        <v>0.151</v>
      </c>
      <c r="I305" s="275"/>
      <c r="J305" s="276">
        <f>ROUND(I305*H305,2)</f>
        <v>0</v>
      </c>
      <c r="K305" s="272" t="s">
        <v>178</v>
      </c>
      <c r="L305" s="277"/>
      <c r="M305" s="278" t="s">
        <v>41</v>
      </c>
      <c r="N305" s="279" t="s">
        <v>51</v>
      </c>
      <c r="O305" s="88"/>
      <c r="P305" s="217">
        <f>O305*H305</f>
        <v>0</v>
      </c>
      <c r="Q305" s="217">
        <v>1</v>
      </c>
      <c r="R305" s="217">
        <f>Q305*H305</f>
        <v>0.151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406</v>
      </c>
      <c r="AT305" s="219" t="s">
        <v>403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295</v>
      </c>
      <c r="BM305" s="219" t="s">
        <v>436</v>
      </c>
    </row>
    <row r="306" s="14" customFormat="1">
      <c r="A306" s="14"/>
      <c r="B306" s="237"/>
      <c r="C306" s="238"/>
      <c r="D306" s="228" t="s">
        <v>183</v>
      </c>
      <c r="E306" s="238"/>
      <c r="F306" s="240" t="s">
        <v>437</v>
      </c>
      <c r="G306" s="238"/>
      <c r="H306" s="241">
        <v>0.151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</v>
      </c>
      <c r="AX306" s="14" t="s">
        <v>88</v>
      </c>
      <c r="AY306" s="247" t="s">
        <v>171</v>
      </c>
    </row>
    <row r="307" s="2" customFormat="1" ht="33" customHeight="1">
      <c r="A307" s="42"/>
      <c r="B307" s="43"/>
      <c r="C307" s="208" t="s">
        <v>438</v>
      </c>
      <c r="D307" s="208" t="s">
        <v>174</v>
      </c>
      <c r="E307" s="209" t="s">
        <v>439</v>
      </c>
      <c r="F307" s="210" t="s">
        <v>440</v>
      </c>
      <c r="G307" s="211" t="s">
        <v>264</v>
      </c>
      <c r="H307" s="212">
        <v>0.189</v>
      </c>
      <c r="I307" s="213"/>
      <c r="J307" s="214">
        <f>ROUND(I307*H307,2)</f>
        <v>0</v>
      </c>
      <c r="K307" s="210" t="s">
        <v>178</v>
      </c>
      <c r="L307" s="48"/>
      <c r="M307" s="215" t="s">
        <v>41</v>
      </c>
      <c r="N307" s="216" t="s">
        <v>51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295</v>
      </c>
      <c r="AT307" s="219" t="s">
        <v>174</v>
      </c>
      <c r="AU307" s="219" t="s">
        <v>90</v>
      </c>
      <c r="AY307" s="20" t="s">
        <v>171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88</v>
      </c>
      <c r="BK307" s="220">
        <f>ROUND(I307*H307,2)</f>
        <v>0</v>
      </c>
      <c r="BL307" s="20" t="s">
        <v>295</v>
      </c>
      <c r="BM307" s="219" t="s">
        <v>441</v>
      </c>
    </row>
    <row r="308" s="2" customFormat="1">
      <c r="A308" s="42"/>
      <c r="B308" s="43"/>
      <c r="C308" s="44"/>
      <c r="D308" s="221" t="s">
        <v>181</v>
      </c>
      <c r="E308" s="44"/>
      <c r="F308" s="222" t="s">
        <v>442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181</v>
      </c>
      <c r="AU308" s="20" t="s">
        <v>90</v>
      </c>
    </row>
    <row r="309" s="2" customFormat="1" ht="37.8" customHeight="1">
      <c r="A309" s="42"/>
      <c r="B309" s="43"/>
      <c r="C309" s="208" t="s">
        <v>443</v>
      </c>
      <c r="D309" s="208" t="s">
        <v>174</v>
      </c>
      <c r="E309" s="209" t="s">
        <v>444</v>
      </c>
      <c r="F309" s="210" t="s">
        <v>445</v>
      </c>
      <c r="G309" s="211" t="s">
        <v>264</v>
      </c>
      <c r="H309" s="212">
        <v>0.189</v>
      </c>
      <c r="I309" s="213"/>
      <c r="J309" s="214">
        <f>ROUND(I309*H309,2)</f>
        <v>0</v>
      </c>
      <c r="K309" s="210" t="s">
        <v>178</v>
      </c>
      <c r="L309" s="48"/>
      <c r="M309" s="215" t="s">
        <v>41</v>
      </c>
      <c r="N309" s="216" t="s">
        <v>51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295</v>
      </c>
      <c r="AT309" s="219" t="s">
        <v>174</v>
      </c>
      <c r="AU309" s="219" t="s">
        <v>90</v>
      </c>
      <c r="AY309" s="20" t="s">
        <v>171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88</v>
      </c>
      <c r="BK309" s="220">
        <f>ROUND(I309*H309,2)</f>
        <v>0</v>
      </c>
      <c r="BL309" s="20" t="s">
        <v>295</v>
      </c>
      <c r="BM309" s="219" t="s">
        <v>446</v>
      </c>
    </row>
    <row r="310" s="2" customFormat="1">
      <c r="A310" s="42"/>
      <c r="B310" s="43"/>
      <c r="C310" s="44"/>
      <c r="D310" s="221" t="s">
        <v>181</v>
      </c>
      <c r="E310" s="44"/>
      <c r="F310" s="222" t="s">
        <v>447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181</v>
      </c>
      <c r="AU310" s="20" t="s">
        <v>90</v>
      </c>
    </row>
    <row r="311" s="2" customFormat="1" ht="37.8" customHeight="1">
      <c r="A311" s="42"/>
      <c r="B311" s="43"/>
      <c r="C311" s="208" t="s">
        <v>448</v>
      </c>
      <c r="D311" s="208" t="s">
        <v>174</v>
      </c>
      <c r="E311" s="209" t="s">
        <v>449</v>
      </c>
      <c r="F311" s="210" t="s">
        <v>450</v>
      </c>
      <c r="G311" s="211" t="s">
        <v>264</v>
      </c>
      <c r="H311" s="212">
        <v>0.189</v>
      </c>
      <c r="I311" s="213"/>
      <c r="J311" s="214">
        <f>ROUND(I311*H311,2)</f>
        <v>0</v>
      </c>
      <c r="K311" s="210" t="s">
        <v>178</v>
      </c>
      <c r="L311" s="48"/>
      <c r="M311" s="215" t="s">
        <v>41</v>
      </c>
      <c r="N311" s="216" t="s">
        <v>51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295</v>
      </c>
      <c r="AT311" s="219" t="s">
        <v>174</v>
      </c>
      <c r="AU311" s="219" t="s">
        <v>90</v>
      </c>
      <c r="AY311" s="20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88</v>
      </c>
      <c r="BK311" s="220">
        <f>ROUND(I311*H311,2)</f>
        <v>0</v>
      </c>
      <c r="BL311" s="20" t="s">
        <v>295</v>
      </c>
      <c r="BM311" s="219" t="s">
        <v>451</v>
      </c>
    </row>
    <row r="312" s="2" customFormat="1">
      <c r="A312" s="42"/>
      <c r="B312" s="43"/>
      <c r="C312" s="44"/>
      <c r="D312" s="221" t="s">
        <v>181</v>
      </c>
      <c r="E312" s="44"/>
      <c r="F312" s="222" t="s">
        <v>452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181</v>
      </c>
      <c r="AU312" s="20" t="s">
        <v>90</v>
      </c>
    </row>
    <row r="313" s="2" customFormat="1" ht="37.8" customHeight="1">
      <c r="A313" s="42"/>
      <c r="B313" s="43"/>
      <c r="C313" s="208" t="s">
        <v>453</v>
      </c>
      <c r="D313" s="208" t="s">
        <v>174</v>
      </c>
      <c r="E313" s="209" t="s">
        <v>454</v>
      </c>
      <c r="F313" s="210" t="s">
        <v>455</v>
      </c>
      <c r="G313" s="211" t="s">
        <v>264</v>
      </c>
      <c r="H313" s="212">
        <v>0.189</v>
      </c>
      <c r="I313" s="213"/>
      <c r="J313" s="214">
        <f>ROUND(I313*H313,2)</f>
        <v>0</v>
      </c>
      <c r="K313" s="210" t="s">
        <v>178</v>
      </c>
      <c r="L313" s="48"/>
      <c r="M313" s="215" t="s">
        <v>41</v>
      </c>
      <c r="N313" s="216" t="s">
        <v>51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295</v>
      </c>
      <c r="AT313" s="219" t="s">
        <v>174</v>
      </c>
      <c r="AU313" s="219" t="s">
        <v>90</v>
      </c>
      <c r="AY313" s="20" t="s">
        <v>171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88</v>
      </c>
      <c r="BK313" s="220">
        <f>ROUND(I313*H313,2)</f>
        <v>0</v>
      </c>
      <c r="BL313" s="20" t="s">
        <v>295</v>
      </c>
      <c r="BM313" s="219" t="s">
        <v>456</v>
      </c>
    </row>
    <row r="314" s="2" customFormat="1">
      <c r="A314" s="42"/>
      <c r="B314" s="43"/>
      <c r="C314" s="44"/>
      <c r="D314" s="221" t="s">
        <v>181</v>
      </c>
      <c r="E314" s="44"/>
      <c r="F314" s="222" t="s">
        <v>457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181</v>
      </c>
      <c r="AU314" s="20" t="s">
        <v>90</v>
      </c>
    </row>
    <row r="315" s="12" customFormat="1" ht="22.8" customHeight="1">
      <c r="A315" s="12"/>
      <c r="B315" s="192"/>
      <c r="C315" s="193"/>
      <c r="D315" s="194" t="s">
        <v>79</v>
      </c>
      <c r="E315" s="206" t="s">
        <v>458</v>
      </c>
      <c r="F315" s="206" t="s">
        <v>459</v>
      </c>
      <c r="G315" s="193"/>
      <c r="H315" s="193"/>
      <c r="I315" s="196"/>
      <c r="J315" s="207">
        <f>BK315</f>
        <v>0</v>
      </c>
      <c r="K315" s="193"/>
      <c r="L315" s="198"/>
      <c r="M315" s="199"/>
      <c r="N315" s="200"/>
      <c r="O315" s="200"/>
      <c r="P315" s="201">
        <f>SUM(P316:P356)</f>
        <v>0</v>
      </c>
      <c r="Q315" s="200"/>
      <c r="R315" s="201">
        <f>SUM(R316:R356)</f>
        <v>0.135294</v>
      </c>
      <c r="S315" s="200"/>
      <c r="T315" s="202">
        <f>SUM(T316:T356)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3" t="s">
        <v>90</v>
      </c>
      <c r="AT315" s="204" t="s">
        <v>79</v>
      </c>
      <c r="AU315" s="204" t="s">
        <v>88</v>
      </c>
      <c r="AY315" s="203" t="s">
        <v>171</v>
      </c>
      <c r="BK315" s="205">
        <f>SUM(BK316:BK356)</f>
        <v>0</v>
      </c>
    </row>
    <row r="316" s="2" customFormat="1" ht="16.5" customHeight="1">
      <c r="A316" s="42"/>
      <c r="B316" s="43"/>
      <c r="C316" s="208" t="s">
        <v>460</v>
      </c>
      <c r="D316" s="208" t="s">
        <v>174</v>
      </c>
      <c r="E316" s="209" t="s">
        <v>461</v>
      </c>
      <c r="F316" s="210" t="s">
        <v>462</v>
      </c>
      <c r="G316" s="211" t="s">
        <v>177</v>
      </c>
      <c r="H316" s="212">
        <v>3.54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0.00029999999999999997</v>
      </c>
      <c r="R316" s="217">
        <f>Q316*H316</f>
        <v>0.001062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295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463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464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3" customFormat="1">
      <c r="A318" s="13"/>
      <c r="B318" s="226"/>
      <c r="C318" s="227"/>
      <c r="D318" s="228" t="s">
        <v>183</v>
      </c>
      <c r="E318" s="229" t="s">
        <v>41</v>
      </c>
      <c r="F318" s="230" t="s">
        <v>465</v>
      </c>
      <c r="G318" s="227"/>
      <c r="H318" s="229" t="s">
        <v>41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183</v>
      </c>
      <c r="AU318" s="236" t="s">
        <v>90</v>
      </c>
      <c r="AV318" s="13" t="s">
        <v>88</v>
      </c>
      <c r="AW318" s="13" t="s">
        <v>42</v>
      </c>
      <c r="AX318" s="13" t="s">
        <v>80</v>
      </c>
      <c r="AY318" s="236" t="s">
        <v>171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466</v>
      </c>
      <c r="G319" s="238"/>
      <c r="H319" s="241">
        <v>3.54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3.54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24.15" customHeight="1">
      <c r="A321" s="42"/>
      <c r="B321" s="43"/>
      <c r="C321" s="208" t="s">
        <v>467</v>
      </c>
      <c r="D321" s="208" t="s">
        <v>174</v>
      </c>
      <c r="E321" s="209" t="s">
        <v>468</v>
      </c>
      <c r="F321" s="210" t="s">
        <v>469</v>
      </c>
      <c r="G321" s="211" t="s">
        <v>177</v>
      </c>
      <c r="H321" s="212">
        <v>22.372</v>
      </c>
      <c r="I321" s="213"/>
      <c r="J321" s="214">
        <f>ROUND(I321*H321,2)</f>
        <v>0</v>
      </c>
      <c r="K321" s="210" t="s">
        <v>41</v>
      </c>
      <c r="L321" s="48"/>
      <c r="M321" s="215" t="s">
        <v>41</v>
      </c>
      <c r="N321" s="216" t="s">
        <v>51</v>
      </c>
      <c r="O321" s="88"/>
      <c r="P321" s="217">
        <f>O321*H321</f>
        <v>0</v>
      </c>
      <c r="Q321" s="217">
        <v>0.0060000000000000001</v>
      </c>
      <c r="R321" s="217">
        <f>Q321*H321</f>
        <v>0.13423199999999999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295</v>
      </c>
      <c r="AT321" s="219" t="s">
        <v>174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295</v>
      </c>
      <c r="BM321" s="219" t="s">
        <v>470</v>
      </c>
    </row>
    <row r="322" s="13" customFormat="1">
      <c r="A322" s="13"/>
      <c r="B322" s="226"/>
      <c r="C322" s="227"/>
      <c r="D322" s="228" t="s">
        <v>183</v>
      </c>
      <c r="E322" s="229" t="s">
        <v>41</v>
      </c>
      <c r="F322" s="230" t="s">
        <v>465</v>
      </c>
      <c r="G322" s="227"/>
      <c r="H322" s="229" t="s">
        <v>41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183</v>
      </c>
      <c r="AU322" s="236" t="s">
        <v>90</v>
      </c>
      <c r="AV322" s="13" t="s">
        <v>88</v>
      </c>
      <c r="AW322" s="13" t="s">
        <v>42</v>
      </c>
      <c r="AX322" s="13" t="s">
        <v>80</v>
      </c>
      <c r="AY322" s="236" t="s">
        <v>171</v>
      </c>
    </row>
    <row r="323" s="14" customFormat="1">
      <c r="A323" s="14"/>
      <c r="B323" s="237"/>
      <c r="C323" s="238"/>
      <c r="D323" s="228" t="s">
        <v>183</v>
      </c>
      <c r="E323" s="239" t="s">
        <v>41</v>
      </c>
      <c r="F323" s="240" t="s">
        <v>466</v>
      </c>
      <c r="G323" s="238"/>
      <c r="H323" s="241">
        <v>3.54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42</v>
      </c>
      <c r="AX323" s="14" t="s">
        <v>80</v>
      </c>
      <c r="AY323" s="247" t="s">
        <v>171</v>
      </c>
    </row>
    <row r="324" s="13" customFormat="1">
      <c r="A324" s="13"/>
      <c r="B324" s="226"/>
      <c r="C324" s="227"/>
      <c r="D324" s="228" t="s">
        <v>183</v>
      </c>
      <c r="E324" s="229" t="s">
        <v>41</v>
      </c>
      <c r="F324" s="230" t="s">
        <v>314</v>
      </c>
      <c r="G324" s="227"/>
      <c r="H324" s="229" t="s">
        <v>41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183</v>
      </c>
      <c r="AU324" s="236" t="s">
        <v>90</v>
      </c>
      <c r="AV324" s="13" t="s">
        <v>88</v>
      </c>
      <c r="AW324" s="13" t="s">
        <v>42</v>
      </c>
      <c r="AX324" s="13" t="s">
        <v>80</v>
      </c>
      <c r="AY324" s="236" t="s">
        <v>171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80</v>
      </c>
      <c r="G325" s="238"/>
      <c r="H325" s="241">
        <v>0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315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316</v>
      </c>
      <c r="G327" s="238"/>
      <c r="H327" s="241">
        <v>3.673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3" customFormat="1">
      <c r="A328" s="13"/>
      <c r="B328" s="226"/>
      <c r="C328" s="227"/>
      <c r="D328" s="228" t="s">
        <v>183</v>
      </c>
      <c r="E328" s="229" t="s">
        <v>41</v>
      </c>
      <c r="F328" s="230" t="s">
        <v>317</v>
      </c>
      <c r="G328" s="227"/>
      <c r="H328" s="229" t="s">
        <v>41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183</v>
      </c>
      <c r="AU328" s="236" t="s">
        <v>90</v>
      </c>
      <c r="AV328" s="13" t="s">
        <v>88</v>
      </c>
      <c r="AW328" s="13" t="s">
        <v>42</v>
      </c>
      <c r="AX328" s="13" t="s">
        <v>80</v>
      </c>
      <c r="AY328" s="236" t="s">
        <v>171</v>
      </c>
    </row>
    <row r="329" s="14" customFormat="1">
      <c r="A329" s="14"/>
      <c r="B329" s="237"/>
      <c r="C329" s="238"/>
      <c r="D329" s="228" t="s">
        <v>183</v>
      </c>
      <c r="E329" s="239" t="s">
        <v>41</v>
      </c>
      <c r="F329" s="240" t="s">
        <v>318</v>
      </c>
      <c r="G329" s="238"/>
      <c r="H329" s="241">
        <v>2.9900000000000002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42</v>
      </c>
      <c r="AX329" s="14" t="s">
        <v>80</v>
      </c>
      <c r="AY329" s="247" t="s">
        <v>171</v>
      </c>
    </row>
    <row r="330" s="13" customFormat="1">
      <c r="A330" s="13"/>
      <c r="B330" s="226"/>
      <c r="C330" s="227"/>
      <c r="D330" s="228" t="s">
        <v>183</v>
      </c>
      <c r="E330" s="229" t="s">
        <v>41</v>
      </c>
      <c r="F330" s="230" t="s">
        <v>319</v>
      </c>
      <c r="G330" s="227"/>
      <c r="H330" s="229" t="s">
        <v>41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183</v>
      </c>
      <c r="AU330" s="236" t="s">
        <v>90</v>
      </c>
      <c r="AV330" s="13" t="s">
        <v>88</v>
      </c>
      <c r="AW330" s="13" t="s">
        <v>42</v>
      </c>
      <c r="AX330" s="13" t="s">
        <v>80</v>
      </c>
      <c r="AY330" s="236" t="s">
        <v>171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80</v>
      </c>
      <c r="G331" s="238"/>
      <c r="H331" s="241">
        <v>0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3" customFormat="1">
      <c r="A332" s="13"/>
      <c r="B332" s="226"/>
      <c r="C332" s="227"/>
      <c r="D332" s="228" t="s">
        <v>183</v>
      </c>
      <c r="E332" s="229" t="s">
        <v>41</v>
      </c>
      <c r="F332" s="230" t="s">
        <v>320</v>
      </c>
      <c r="G332" s="227"/>
      <c r="H332" s="229" t="s">
        <v>41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183</v>
      </c>
      <c r="AU332" s="236" t="s">
        <v>90</v>
      </c>
      <c r="AV332" s="13" t="s">
        <v>88</v>
      </c>
      <c r="AW332" s="13" t="s">
        <v>42</v>
      </c>
      <c r="AX332" s="13" t="s">
        <v>80</v>
      </c>
      <c r="AY332" s="236" t="s">
        <v>171</v>
      </c>
    </row>
    <row r="333" s="14" customFormat="1">
      <c r="A333" s="14"/>
      <c r="B333" s="237"/>
      <c r="C333" s="238"/>
      <c r="D333" s="228" t="s">
        <v>183</v>
      </c>
      <c r="E333" s="239" t="s">
        <v>41</v>
      </c>
      <c r="F333" s="240" t="s">
        <v>321</v>
      </c>
      <c r="G333" s="238"/>
      <c r="H333" s="241">
        <v>1.4750000000000001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183</v>
      </c>
      <c r="AU333" s="247" t="s">
        <v>90</v>
      </c>
      <c r="AV333" s="14" t="s">
        <v>90</v>
      </c>
      <c r="AW333" s="14" t="s">
        <v>42</v>
      </c>
      <c r="AX333" s="14" t="s">
        <v>80</v>
      </c>
      <c r="AY333" s="247" t="s">
        <v>171</v>
      </c>
    </row>
    <row r="334" s="13" customFormat="1">
      <c r="A334" s="13"/>
      <c r="B334" s="226"/>
      <c r="C334" s="227"/>
      <c r="D334" s="228" t="s">
        <v>183</v>
      </c>
      <c r="E334" s="229" t="s">
        <v>41</v>
      </c>
      <c r="F334" s="230" t="s">
        <v>322</v>
      </c>
      <c r="G334" s="227"/>
      <c r="H334" s="229" t="s">
        <v>41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183</v>
      </c>
      <c r="AU334" s="236" t="s">
        <v>90</v>
      </c>
      <c r="AV334" s="13" t="s">
        <v>88</v>
      </c>
      <c r="AW334" s="13" t="s">
        <v>42</v>
      </c>
      <c r="AX334" s="13" t="s">
        <v>80</v>
      </c>
      <c r="AY334" s="236" t="s">
        <v>171</v>
      </c>
    </row>
    <row r="335" s="14" customFormat="1">
      <c r="A335" s="14"/>
      <c r="B335" s="237"/>
      <c r="C335" s="238"/>
      <c r="D335" s="228" t="s">
        <v>183</v>
      </c>
      <c r="E335" s="239" t="s">
        <v>41</v>
      </c>
      <c r="F335" s="240" t="s">
        <v>323</v>
      </c>
      <c r="G335" s="238"/>
      <c r="H335" s="241">
        <v>1.357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42</v>
      </c>
      <c r="AX335" s="14" t="s">
        <v>80</v>
      </c>
      <c r="AY335" s="247" t="s">
        <v>171</v>
      </c>
    </row>
    <row r="336" s="13" customFormat="1">
      <c r="A336" s="13"/>
      <c r="B336" s="226"/>
      <c r="C336" s="227"/>
      <c r="D336" s="228" t="s">
        <v>183</v>
      </c>
      <c r="E336" s="229" t="s">
        <v>41</v>
      </c>
      <c r="F336" s="230" t="s">
        <v>324</v>
      </c>
      <c r="G336" s="227"/>
      <c r="H336" s="229" t="s">
        <v>41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183</v>
      </c>
      <c r="AU336" s="236" t="s">
        <v>90</v>
      </c>
      <c r="AV336" s="13" t="s">
        <v>88</v>
      </c>
      <c r="AW336" s="13" t="s">
        <v>42</v>
      </c>
      <c r="AX336" s="13" t="s">
        <v>80</v>
      </c>
      <c r="AY336" s="236" t="s">
        <v>171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325</v>
      </c>
      <c r="G337" s="238"/>
      <c r="H337" s="241">
        <v>3.2000000000000002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3" customFormat="1">
      <c r="A338" s="13"/>
      <c r="B338" s="226"/>
      <c r="C338" s="227"/>
      <c r="D338" s="228" t="s">
        <v>183</v>
      </c>
      <c r="E338" s="229" t="s">
        <v>41</v>
      </c>
      <c r="F338" s="230" t="s">
        <v>326</v>
      </c>
      <c r="G338" s="227"/>
      <c r="H338" s="229" t="s">
        <v>41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183</v>
      </c>
      <c r="AU338" s="236" t="s">
        <v>90</v>
      </c>
      <c r="AV338" s="13" t="s">
        <v>88</v>
      </c>
      <c r="AW338" s="13" t="s">
        <v>42</v>
      </c>
      <c r="AX338" s="13" t="s">
        <v>80</v>
      </c>
      <c r="AY338" s="236" t="s">
        <v>171</v>
      </c>
    </row>
    <row r="339" s="14" customFormat="1">
      <c r="A339" s="14"/>
      <c r="B339" s="237"/>
      <c r="C339" s="238"/>
      <c r="D339" s="228" t="s">
        <v>183</v>
      </c>
      <c r="E339" s="239" t="s">
        <v>41</v>
      </c>
      <c r="F339" s="240" t="s">
        <v>327</v>
      </c>
      <c r="G339" s="238"/>
      <c r="H339" s="241">
        <v>1.859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42</v>
      </c>
      <c r="AX339" s="14" t="s">
        <v>80</v>
      </c>
      <c r="AY339" s="247" t="s">
        <v>171</v>
      </c>
    </row>
    <row r="340" s="13" customFormat="1">
      <c r="A340" s="13"/>
      <c r="B340" s="226"/>
      <c r="C340" s="227"/>
      <c r="D340" s="228" t="s">
        <v>183</v>
      </c>
      <c r="E340" s="229" t="s">
        <v>41</v>
      </c>
      <c r="F340" s="230" t="s">
        <v>328</v>
      </c>
      <c r="G340" s="227"/>
      <c r="H340" s="229" t="s">
        <v>41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183</v>
      </c>
      <c r="AU340" s="236" t="s">
        <v>90</v>
      </c>
      <c r="AV340" s="13" t="s">
        <v>88</v>
      </c>
      <c r="AW340" s="13" t="s">
        <v>42</v>
      </c>
      <c r="AX340" s="13" t="s">
        <v>80</v>
      </c>
      <c r="AY340" s="236" t="s">
        <v>171</v>
      </c>
    </row>
    <row r="341" s="14" customFormat="1">
      <c r="A341" s="14"/>
      <c r="B341" s="237"/>
      <c r="C341" s="238"/>
      <c r="D341" s="228" t="s">
        <v>183</v>
      </c>
      <c r="E341" s="239" t="s">
        <v>41</v>
      </c>
      <c r="F341" s="240" t="s">
        <v>329</v>
      </c>
      <c r="G341" s="238"/>
      <c r="H341" s="241">
        <v>1.623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183</v>
      </c>
      <c r="AU341" s="247" t="s">
        <v>90</v>
      </c>
      <c r="AV341" s="14" t="s">
        <v>90</v>
      </c>
      <c r="AW341" s="14" t="s">
        <v>42</v>
      </c>
      <c r="AX341" s="14" t="s">
        <v>80</v>
      </c>
      <c r="AY341" s="247" t="s">
        <v>171</v>
      </c>
    </row>
    <row r="342" s="13" customFormat="1">
      <c r="A342" s="13"/>
      <c r="B342" s="226"/>
      <c r="C342" s="227"/>
      <c r="D342" s="228" t="s">
        <v>183</v>
      </c>
      <c r="E342" s="229" t="s">
        <v>41</v>
      </c>
      <c r="F342" s="230" t="s">
        <v>330</v>
      </c>
      <c r="G342" s="227"/>
      <c r="H342" s="229" t="s">
        <v>41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183</v>
      </c>
      <c r="AU342" s="236" t="s">
        <v>90</v>
      </c>
      <c r="AV342" s="13" t="s">
        <v>88</v>
      </c>
      <c r="AW342" s="13" t="s">
        <v>42</v>
      </c>
      <c r="AX342" s="13" t="s">
        <v>80</v>
      </c>
      <c r="AY342" s="236" t="s">
        <v>171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321</v>
      </c>
      <c r="G343" s="238"/>
      <c r="H343" s="241">
        <v>1.4750000000000001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3" customFormat="1">
      <c r="A344" s="13"/>
      <c r="B344" s="226"/>
      <c r="C344" s="227"/>
      <c r="D344" s="228" t="s">
        <v>183</v>
      </c>
      <c r="E344" s="229" t="s">
        <v>41</v>
      </c>
      <c r="F344" s="230" t="s">
        <v>331</v>
      </c>
      <c r="G344" s="227"/>
      <c r="H344" s="229" t="s">
        <v>41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183</v>
      </c>
      <c r="AU344" s="236" t="s">
        <v>90</v>
      </c>
      <c r="AV344" s="13" t="s">
        <v>88</v>
      </c>
      <c r="AW344" s="13" t="s">
        <v>42</v>
      </c>
      <c r="AX344" s="13" t="s">
        <v>80</v>
      </c>
      <c r="AY344" s="236" t="s">
        <v>171</v>
      </c>
    </row>
    <row r="345" s="14" customFormat="1">
      <c r="A345" s="14"/>
      <c r="B345" s="237"/>
      <c r="C345" s="238"/>
      <c r="D345" s="228" t="s">
        <v>183</v>
      </c>
      <c r="E345" s="239" t="s">
        <v>41</v>
      </c>
      <c r="F345" s="240" t="s">
        <v>332</v>
      </c>
      <c r="G345" s="238"/>
      <c r="H345" s="241">
        <v>1.1799999999999999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183</v>
      </c>
      <c r="AU345" s="247" t="s">
        <v>90</v>
      </c>
      <c r="AV345" s="14" t="s">
        <v>90</v>
      </c>
      <c r="AW345" s="14" t="s">
        <v>42</v>
      </c>
      <c r="AX345" s="14" t="s">
        <v>80</v>
      </c>
      <c r="AY345" s="247" t="s">
        <v>171</v>
      </c>
    </row>
    <row r="346" s="13" customFormat="1">
      <c r="A346" s="13"/>
      <c r="B346" s="226"/>
      <c r="C346" s="227"/>
      <c r="D346" s="228" t="s">
        <v>183</v>
      </c>
      <c r="E346" s="229" t="s">
        <v>41</v>
      </c>
      <c r="F346" s="230" t="s">
        <v>333</v>
      </c>
      <c r="G346" s="227"/>
      <c r="H346" s="229" t="s">
        <v>41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183</v>
      </c>
      <c r="AU346" s="236" t="s">
        <v>90</v>
      </c>
      <c r="AV346" s="13" t="s">
        <v>88</v>
      </c>
      <c r="AW346" s="13" t="s">
        <v>42</v>
      </c>
      <c r="AX346" s="13" t="s">
        <v>80</v>
      </c>
      <c r="AY346" s="236" t="s">
        <v>171</v>
      </c>
    </row>
    <row r="347" s="14" customFormat="1">
      <c r="A347" s="14"/>
      <c r="B347" s="237"/>
      <c r="C347" s="238"/>
      <c r="D347" s="228" t="s">
        <v>183</v>
      </c>
      <c r="E347" s="239" t="s">
        <v>41</v>
      </c>
      <c r="F347" s="240" t="s">
        <v>80</v>
      </c>
      <c r="G347" s="238"/>
      <c r="H347" s="241">
        <v>0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42</v>
      </c>
      <c r="AX347" s="14" t="s">
        <v>80</v>
      </c>
      <c r="AY347" s="247" t="s">
        <v>171</v>
      </c>
    </row>
    <row r="348" s="15" customFormat="1">
      <c r="A348" s="15"/>
      <c r="B348" s="248"/>
      <c r="C348" s="249"/>
      <c r="D348" s="228" t="s">
        <v>183</v>
      </c>
      <c r="E348" s="250" t="s">
        <v>41</v>
      </c>
      <c r="F348" s="251" t="s">
        <v>189</v>
      </c>
      <c r="G348" s="249"/>
      <c r="H348" s="252">
        <v>22.372000000000003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183</v>
      </c>
      <c r="AU348" s="258" t="s">
        <v>90</v>
      </c>
      <c r="AV348" s="15" t="s">
        <v>179</v>
      </c>
      <c r="AW348" s="15" t="s">
        <v>42</v>
      </c>
      <c r="AX348" s="15" t="s">
        <v>88</v>
      </c>
      <c r="AY348" s="258" t="s">
        <v>171</v>
      </c>
    </row>
    <row r="349" s="2" customFormat="1" ht="24.15" customHeight="1">
      <c r="A349" s="42"/>
      <c r="B349" s="43"/>
      <c r="C349" s="208" t="s">
        <v>471</v>
      </c>
      <c r="D349" s="208" t="s">
        <v>174</v>
      </c>
      <c r="E349" s="209" t="s">
        <v>472</v>
      </c>
      <c r="F349" s="210" t="s">
        <v>473</v>
      </c>
      <c r="G349" s="211" t="s">
        <v>264</v>
      </c>
      <c r="H349" s="212">
        <v>0.13500000000000001</v>
      </c>
      <c r="I349" s="213"/>
      <c r="J349" s="214">
        <f>ROUND(I349*H349,2)</f>
        <v>0</v>
      </c>
      <c r="K349" s="210" t="s">
        <v>178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295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295</v>
      </c>
      <c r="BM349" s="219" t="s">
        <v>474</v>
      </c>
    </row>
    <row r="350" s="2" customFormat="1">
      <c r="A350" s="42"/>
      <c r="B350" s="43"/>
      <c r="C350" s="44"/>
      <c r="D350" s="221" t="s">
        <v>181</v>
      </c>
      <c r="E350" s="44"/>
      <c r="F350" s="222" t="s">
        <v>475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181</v>
      </c>
      <c r="AU350" s="20" t="s">
        <v>90</v>
      </c>
    </row>
    <row r="351" s="2" customFormat="1" ht="37.8" customHeight="1">
      <c r="A351" s="42"/>
      <c r="B351" s="43"/>
      <c r="C351" s="208" t="s">
        <v>476</v>
      </c>
      <c r="D351" s="208" t="s">
        <v>174</v>
      </c>
      <c r="E351" s="209" t="s">
        <v>477</v>
      </c>
      <c r="F351" s="210" t="s">
        <v>478</v>
      </c>
      <c r="G351" s="211" t="s">
        <v>264</v>
      </c>
      <c r="H351" s="212">
        <v>0.13500000000000001</v>
      </c>
      <c r="I351" s="213"/>
      <c r="J351" s="214">
        <f>ROUND(I351*H351,2)</f>
        <v>0</v>
      </c>
      <c r="K351" s="210" t="s">
        <v>178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295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479</v>
      </c>
    </row>
    <row r="352" s="2" customFormat="1">
      <c r="A352" s="42"/>
      <c r="B352" s="43"/>
      <c r="C352" s="44"/>
      <c r="D352" s="221" t="s">
        <v>181</v>
      </c>
      <c r="E352" s="44"/>
      <c r="F352" s="222" t="s">
        <v>480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181</v>
      </c>
      <c r="AU352" s="20" t="s">
        <v>90</v>
      </c>
    </row>
    <row r="353" s="2" customFormat="1" ht="37.8" customHeight="1">
      <c r="A353" s="42"/>
      <c r="B353" s="43"/>
      <c r="C353" s="208" t="s">
        <v>481</v>
      </c>
      <c r="D353" s="208" t="s">
        <v>174</v>
      </c>
      <c r="E353" s="209" t="s">
        <v>482</v>
      </c>
      <c r="F353" s="210" t="s">
        <v>483</v>
      </c>
      <c r="G353" s="211" t="s">
        <v>264</v>
      </c>
      <c r="H353" s="212">
        <v>0.13500000000000001</v>
      </c>
      <c r="I353" s="213"/>
      <c r="J353" s="214">
        <f>ROUND(I353*H353,2)</f>
        <v>0</v>
      </c>
      <c r="K353" s="210" t="s">
        <v>178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295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484</v>
      </c>
    </row>
    <row r="354" s="2" customFormat="1">
      <c r="A354" s="42"/>
      <c r="B354" s="43"/>
      <c r="C354" s="44"/>
      <c r="D354" s="221" t="s">
        <v>181</v>
      </c>
      <c r="E354" s="44"/>
      <c r="F354" s="222" t="s">
        <v>485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181</v>
      </c>
      <c r="AU354" s="20" t="s">
        <v>90</v>
      </c>
    </row>
    <row r="355" s="2" customFormat="1" ht="37.8" customHeight="1">
      <c r="A355" s="42"/>
      <c r="B355" s="43"/>
      <c r="C355" s="208" t="s">
        <v>486</v>
      </c>
      <c r="D355" s="208" t="s">
        <v>174</v>
      </c>
      <c r="E355" s="209" t="s">
        <v>487</v>
      </c>
      <c r="F355" s="210" t="s">
        <v>488</v>
      </c>
      <c r="G355" s="211" t="s">
        <v>264</v>
      </c>
      <c r="H355" s="212">
        <v>0.13500000000000001</v>
      </c>
      <c r="I355" s="213"/>
      <c r="J355" s="214">
        <f>ROUND(I355*H355,2)</f>
        <v>0</v>
      </c>
      <c r="K355" s="210" t="s">
        <v>178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489</v>
      </c>
    </row>
    <row r="356" s="2" customFormat="1">
      <c r="A356" s="42"/>
      <c r="B356" s="43"/>
      <c r="C356" s="44"/>
      <c r="D356" s="221" t="s">
        <v>181</v>
      </c>
      <c r="E356" s="44"/>
      <c r="F356" s="222" t="s">
        <v>490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181</v>
      </c>
      <c r="AU356" s="20" t="s">
        <v>90</v>
      </c>
    </row>
    <row r="357" s="12" customFormat="1" ht="22.8" customHeight="1">
      <c r="A357" s="12"/>
      <c r="B357" s="192"/>
      <c r="C357" s="193"/>
      <c r="D357" s="194" t="s">
        <v>79</v>
      </c>
      <c r="E357" s="206" t="s">
        <v>491</v>
      </c>
      <c r="F357" s="206" t="s">
        <v>492</v>
      </c>
      <c r="G357" s="193"/>
      <c r="H357" s="193"/>
      <c r="I357" s="196"/>
      <c r="J357" s="207">
        <f>BK357</f>
        <v>0</v>
      </c>
      <c r="K357" s="193"/>
      <c r="L357" s="198"/>
      <c r="M357" s="199"/>
      <c r="N357" s="200"/>
      <c r="O357" s="200"/>
      <c r="P357" s="201">
        <f>SUM(P358:P479)</f>
        <v>0</v>
      </c>
      <c r="Q357" s="200"/>
      <c r="R357" s="201">
        <f>SUM(R358:R479)</f>
        <v>0.06557433</v>
      </c>
      <c r="S357" s="200"/>
      <c r="T357" s="202">
        <f>SUM(T358:T479)</f>
        <v>0.008013000000000001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3" t="s">
        <v>90</v>
      </c>
      <c r="AT357" s="204" t="s">
        <v>79</v>
      </c>
      <c r="AU357" s="204" t="s">
        <v>88</v>
      </c>
      <c r="AY357" s="203" t="s">
        <v>171</v>
      </c>
      <c r="BK357" s="205">
        <f>SUM(BK358:BK479)</f>
        <v>0</v>
      </c>
    </row>
    <row r="358" s="2" customFormat="1" ht="16.5" customHeight="1">
      <c r="A358" s="42"/>
      <c r="B358" s="43"/>
      <c r="C358" s="208" t="s">
        <v>493</v>
      </c>
      <c r="D358" s="208" t="s">
        <v>174</v>
      </c>
      <c r="E358" s="209" t="s">
        <v>494</v>
      </c>
      <c r="F358" s="210" t="s">
        <v>495</v>
      </c>
      <c r="G358" s="211" t="s">
        <v>177</v>
      </c>
      <c r="H358" s="212">
        <v>48.332000000000001</v>
      </c>
      <c r="I358" s="213"/>
      <c r="J358" s="214">
        <f>ROUND(I358*H358,2)</f>
        <v>0</v>
      </c>
      <c r="K358" s="210" t="s">
        <v>178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1.0000000000000001E-05</v>
      </c>
      <c r="R358" s="217">
        <f>Q358*H358</f>
        <v>0.00048332000000000003</v>
      </c>
      <c r="S358" s="217">
        <v>0.00012</v>
      </c>
      <c r="T358" s="218">
        <f>S358*H358</f>
        <v>0.0057998400000000006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295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295</v>
      </c>
      <c r="BM358" s="219" t="s">
        <v>496</v>
      </c>
    </row>
    <row r="359" s="2" customFormat="1">
      <c r="A359" s="42"/>
      <c r="B359" s="43"/>
      <c r="C359" s="44"/>
      <c r="D359" s="221" t="s">
        <v>181</v>
      </c>
      <c r="E359" s="44"/>
      <c r="F359" s="222" t="s">
        <v>497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181</v>
      </c>
      <c r="AU359" s="20" t="s">
        <v>90</v>
      </c>
    </row>
    <row r="360" s="13" customFormat="1">
      <c r="A360" s="13"/>
      <c r="B360" s="226"/>
      <c r="C360" s="227"/>
      <c r="D360" s="228" t="s">
        <v>183</v>
      </c>
      <c r="E360" s="229" t="s">
        <v>41</v>
      </c>
      <c r="F360" s="230" t="s">
        <v>498</v>
      </c>
      <c r="G360" s="227"/>
      <c r="H360" s="229" t="s">
        <v>41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183</v>
      </c>
      <c r="AU360" s="236" t="s">
        <v>90</v>
      </c>
      <c r="AV360" s="13" t="s">
        <v>88</v>
      </c>
      <c r="AW360" s="13" t="s">
        <v>42</v>
      </c>
      <c r="AX360" s="13" t="s">
        <v>80</v>
      </c>
      <c r="AY360" s="236" t="s">
        <v>171</v>
      </c>
    </row>
    <row r="361" s="14" customFormat="1">
      <c r="A361" s="14"/>
      <c r="B361" s="237"/>
      <c r="C361" s="238"/>
      <c r="D361" s="228" t="s">
        <v>183</v>
      </c>
      <c r="E361" s="239" t="s">
        <v>41</v>
      </c>
      <c r="F361" s="240" t="s">
        <v>499</v>
      </c>
      <c r="G361" s="238"/>
      <c r="H361" s="241">
        <v>18.832000000000001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183</v>
      </c>
      <c r="AU361" s="247" t="s">
        <v>90</v>
      </c>
      <c r="AV361" s="14" t="s">
        <v>90</v>
      </c>
      <c r="AW361" s="14" t="s">
        <v>42</v>
      </c>
      <c r="AX361" s="14" t="s">
        <v>80</v>
      </c>
      <c r="AY361" s="247" t="s">
        <v>171</v>
      </c>
    </row>
    <row r="362" s="13" customFormat="1">
      <c r="A362" s="13"/>
      <c r="B362" s="226"/>
      <c r="C362" s="227"/>
      <c r="D362" s="228" t="s">
        <v>183</v>
      </c>
      <c r="E362" s="229" t="s">
        <v>41</v>
      </c>
      <c r="F362" s="230" t="s">
        <v>500</v>
      </c>
      <c r="G362" s="227"/>
      <c r="H362" s="229" t="s">
        <v>41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183</v>
      </c>
      <c r="AU362" s="236" t="s">
        <v>90</v>
      </c>
      <c r="AV362" s="13" t="s">
        <v>88</v>
      </c>
      <c r="AW362" s="13" t="s">
        <v>42</v>
      </c>
      <c r="AX362" s="13" t="s">
        <v>80</v>
      </c>
      <c r="AY362" s="236" t="s">
        <v>171</v>
      </c>
    </row>
    <row r="363" s="14" customFormat="1">
      <c r="A363" s="14"/>
      <c r="B363" s="237"/>
      <c r="C363" s="238"/>
      <c r="D363" s="228" t="s">
        <v>183</v>
      </c>
      <c r="E363" s="239" t="s">
        <v>41</v>
      </c>
      <c r="F363" s="240" t="s">
        <v>242</v>
      </c>
      <c r="G363" s="238"/>
      <c r="H363" s="241">
        <v>5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90</v>
      </c>
      <c r="AV363" s="14" t="s">
        <v>90</v>
      </c>
      <c r="AW363" s="14" t="s">
        <v>42</v>
      </c>
      <c r="AX363" s="14" t="s">
        <v>80</v>
      </c>
      <c r="AY363" s="247" t="s">
        <v>171</v>
      </c>
    </row>
    <row r="364" s="13" customFormat="1">
      <c r="A364" s="13"/>
      <c r="B364" s="226"/>
      <c r="C364" s="227"/>
      <c r="D364" s="228" t="s">
        <v>183</v>
      </c>
      <c r="E364" s="229" t="s">
        <v>41</v>
      </c>
      <c r="F364" s="230" t="s">
        <v>501</v>
      </c>
      <c r="G364" s="227"/>
      <c r="H364" s="229" t="s">
        <v>41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183</v>
      </c>
      <c r="AU364" s="236" t="s">
        <v>90</v>
      </c>
      <c r="AV364" s="13" t="s">
        <v>88</v>
      </c>
      <c r="AW364" s="13" t="s">
        <v>42</v>
      </c>
      <c r="AX364" s="13" t="s">
        <v>80</v>
      </c>
      <c r="AY364" s="236" t="s">
        <v>171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502</v>
      </c>
      <c r="G365" s="238"/>
      <c r="H365" s="241">
        <v>24.5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48.332000000000001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16.5" customHeight="1">
      <c r="A367" s="42"/>
      <c r="B367" s="43"/>
      <c r="C367" s="208" t="s">
        <v>503</v>
      </c>
      <c r="D367" s="208" t="s">
        <v>174</v>
      </c>
      <c r="E367" s="209" t="s">
        <v>504</v>
      </c>
      <c r="F367" s="210" t="s">
        <v>505</v>
      </c>
      <c r="G367" s="211" t="s">
        <v>202</v>
      </c>
      <c r="H367" s="212">
        <v>17.289999999999999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1.0000000000000001E-05</v>
      </c>
      <c r="R367" s="217">
        <f>Q367*H367</f>
        <v>0.0001729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506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507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3" customFormat="1">
      <c r="A369" s="13"/>
      <c r="B369" s="226"/>
      <c r="C369" s="227"/>
      <c r="D369" s="228" t="s">
        <v>183</v>
      </c>
      <c r="E369" s="229" t="s">
        <v>41</v>
      </c>
      <c r="F369" s="230" t="s">
        <v>314</v>
      </c>
      <c r="G369" s="227"/>
      <c r="H369" s="229" t="s">
        <v>41</v>
      </c>
      <c r="I369" s="231"/>
      <c r="J369" s="227"/>
      <c r="K369" s="227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183</v>
      </c>
      <c r="AU369" s="236" t="s">
        <v>90</v>
      </c>
      <c r="AV369" s="13" t="s">
        <v>88</v>
      </c>
      <c r="AW369" s="13" t="s">
        <v>42</v>
      </c>
      <c r="AX369" s="13" t="s">
        <v>80</v>
      </c>
      <c r="AY369" s="236" t="s">
        <v>171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80</v>
      </c>
      <c r="G370" s="238"/>
      <c r="H370" s="241">
        <v>0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3" customFormat="1">
      <c r="A371" s="13"/>
      <c r="B371" s="226"/>
      <c r="C371" s="227"/>
      <c r="D371" s="228" t="s">
        <v>183</v>
      </c>
      <c r="E371" s="229" t="s">
        <v>41</v>
      </c>
      <c r="F371" s="230" t="s">
        <v>508</v>
      </c>
      <c r="G371" s="227"/>
      <c r="H371" s="229" t="s">
        <v>41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183</v>
      </c>
      <c r="AU371" s="236" t="s">
        <v>90</v>
      </c>
      <c r="AV371" s="13" t="s">
        <v>88</v>
      </c>
      <c r="AW371" s="13" t="s">
        <v>42</v>
      </c>
      <c r="AX371" s="13" t="s">
        <v>80</v>
      </c>
      <c r="AY371" s="236" t="s">
        <v>171</v>
      </c>
    </row>
    <row r="372" s="14" customFormat="1">
      <c r="A372" s="14"/>
      <c r="B372" s="237"/>
      <c r="C372" s="238"/>
      <c r="D372" s="228" t="s">
        <v>183</v>
      </c>
      <c r="E372" s="239" t="s">
        <v>41</v>
      </c>
      <c r="F372" s="240" t="s">
        <v>509</v>
      </c>
      <c r="G372" s="238"/>
      <c r="H372" s="241">
        <v>4.9000000000000004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42</v>
      </c>
      <c r="AX372" s="14" t="s">
        <v>80</v>
      </c>
      <c r="AY372" s="247" t="s">
        <v>171</v>
      </c>
    </row>
    <row r="373" s="13" customFormat="1">
      <c r="A373" s="13"/>
      <c r="B373" s="226"/>
      <c r="C373" s="227"/>
      <c r="D373" s="228" t="s">
        <v>183</v>
      </c>
      <c r="E373" s="229" t="s">
        <v>41</v>
      </c>
      <c r="F373" s="230" t="s">
        <v>315</v>
      </c>
      <c r="G373" s="227"/>
      <c r="H373" s="229" t="s">
        <v>41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183</v>
      </c>
      <c r="AU373" s="236" t="s">
        <v>90</v>
      </c>
      <c r="AV373" s="13" t="s">
        <v>88</v>
      </c>
      <c r="AW373" s="13" t="s">
        <v>42</v>
      </c>
      <c r="AX373" s="13" t="s">
        <v>80</v>
      </c>
      <c r="AY373" s="236" t="s">
        <v>171</v>
      </c>
    </row>
    <row r="374" s="14" customFormat="1">
      <c r="A374" s="14"/>
      <c r="B374" s="237"/>
      <c r="C374" s="238"/>
      <c r="D374" s="228" t="s">
        <v>183</v>
      </c>
      <c r="E374" s="239" t="s">
        <v>41</v>
      </c>
      <c r="F374" s="240" t="s">
        <v>510</v>
      </c>
      <c r="G374" s="238"/>
      <c r="H374" s="241">
        <v>1.1299999999999999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183</v>
      </c>
      <c r="AU374" s="247" t="s">
        <v>90</v>
      </c>
      <c r="AV374" s="14" t="s">
        <v>90</v>
      </c>
      <c r="AW374" s="14" t="s">
        <v>42</v>
      </c>
      <c r="AX374" s="14" t="s">
        <v>80</v>
      </c>
      <c r="AY374" s="247" t="s">
        <v>171</v>
      </c>
    </row>
    <row r="375" s="13" customFormat="1">
      <c r="A375" s="13"/>
      <c r="B375" s="226"/>
      <c r="C375" s="227"/>
      <c r="D375" s="228" t="s">
        <v>183</v>
      </c>
      <c r="E375" s="229" t="s">
        <v>41</v>
      </c>
      <c r="F375" s="230" t="s">
        <v>317</v>
      </c>
      <c r="G375" s="227"/>
      <c r="H375" s="229" t="s">
        <v>41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183</v>
      </c>
      <c r="AU375" s="236" t="s">
        <v>90</v>
      </c>
      <c r="AV375" s="13" t="s">
        <v>88</v>
      </c>
      <c r="AW375" s="13" t="s">
        <v>42</v>
      </c>
      <c r="AX375" s="13" t="s">
        <v>80</v>
      </c>
      <c r="AY375" s="236" t="s">
        <v>171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511</v>
      </c>
      <c r="G376" s="238"/>
      <c r="H376" s="241">
        <v>0.92000000000000004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3" customFormat="1">
      <c r="A377" s="13"/>
      <c r="B377" s="226"/>
      <c r="C377" s="227"/>
      <c r="D377" s="228" t="s">
        <v>183</v>
      </c>
      <c r="E377" s="229" t="s">
        <v>41</v>
      </c>
      <c r="F377" s="230" t="s">
        <v>319</v>
      </c>
      <c r="G377" s="227"/>
      <c r="H377" s="229" t="s">
        <v>41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183</v>
      </c>
      <c r="AU377" s="236" t="s">
        <v>90</v>
      </c>
      <c r="AV377" s="13" t="s">
        <v>88</v>
      </c>
      <c r="AW377" s="13" t="s">
        <v>42</v>
      </c>
      <c r="AX377" s="13" t="s">
        <v>80</v>
      </c>
      <c r="AY377" s="236" t="s">
        <v>171</v>
      </c>
    </row>
    <row r="378" s="14" customFormat="1">
      <c r="A378" s="14"/>
      <c r="B378" s="237"/>
      <c r="C378" s="238"/>
      <c r="D378" s="228" t="s">
        <v>183</v>
      </c>
      <c r="E378" s="239" t="s">
        <v>41</v>
      </c>
      <c r="F378" s="240" t="s">
        <v>80</v>
      </c>
      <c r="G378" s="238"/>
      <c r="H378" s="241">
        <v>0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183</v>
      </c>
      <c r="AU378" s="247" t="s">
        <v>90</v>
      </c>
      <c r="AV378" s="14" t="s">
        <v>90</v>
      </c>
      <c r="AW378" s="14" t="s">
        <v>42</v>
      </c>
      <c r="AX378" s="14" t="s">
        <v>80</v>
      </c>
      <c r="AY378" s="247" t="s">
        <v>171</v>
      </c>
    </row>
    <row r="379" s="13" customFormat="1">
      <c r="A379" s="13"/>
      <c r="B379" s="226"/>
      <c r="C379" s="227"/>
      <c r="D379" s="228" t="s">
        <v>183</v>
      </c>
      <c r="E379" s="229" t="s">
        <v>41</v>
      </c>
      <c r="F379" s="230" t="s">
        <v>320</v>
      </c>
      <c r="G379" s="227"/>
      <c r="H379" s="229" t="s">
        <v>41</v>
      </c>
      <c r="I379" s="231"/>
      <c r="J379" s="227"/>
      <c r="K379" s="227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183</v>
      </c>
      <c r="AU379" s="236" t="s">
        <v>90</v>
      </c>
      <c r="AV379" s="13" t="s">
        <v>88</v>
      </c>
      <c r="AW379" s="13" t="s">
        <v>42</v>
      </c>
      <c r="AX379" s="13" t="s">
        <v>80</v>
      </c>
      <c r="AY379" s="236" t="s">
        <v>171</v>
      </c>
    </row>
    <row r="380" s="14" customFormat="1">
      <c r="A380" s="14"/>
      <c r="B380" s="237"/>
      <c r="C380" s="238"/>
      <c r="D380" s="228" t="s">
        <v>183</v>
      </c>
      <c r="E380" s="239" t="s">
        <v>41</v>
      </c>
      <c r="F380" s="240" t="s">
        <v>512</v>
      </c>
      <c r="G380" s="238"/>
      <c r="H380" s="241">
        <v>0.5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183</v>
      </c>
      <c r="AU380" s="247" t="s">
        <v>90</v>
      </c>
      <c r="AV380" s="14" t="s">
        <v>90</v>
      </c>
      <c r="AW380" s="14" t="s">
        <v>42</v>
      </c>
      <c r="AX380" s="14" t="s">
        <v>80</v>
      </c>
      <c r="AY380" s="247" t="s">
        <v>171</v>
      </c>
    </row>
    <row r="381" s="13" customFormat="1">
      <c r="A381" s="13"/>
      <c r="B381" s="226"/>
      <c r="C381" s="227"/>
      <c r="D381" s="228" t="s">
        <v>183</v>
      </c>
      <c r="E381" s="229" t="s">
        <v>41</v>
      </c>
      <c r="F381" s="230" t="s">
        <v>322</v>
      </c>
      <c r="G381" s="227"/>
      <c r="H381" s="229" t="s">
        <v>41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183</v>
      </c>
      <c r="AU381" s="236" t="s">
        <v>90</v>
      </c>
      <c r="AV381" s="13" t="s">
        <v>88</v>
      </c>
      <c r="AW381" s="13" t="s">
        <v>42</v>
      </c>
      <c r="AX381" s="13" t="s">
        <v>80</v>
      </c>
      <c r="AY381" s="236" t="s">
        <v>171</v>
      </c>
    </row>
    <row r="382" s="14" customFormat="1">
      <c r="A382" s="14"/>
      <c r="B382" s="237"/>
      <c r="C382" s="238"/>
      <c r="D382" s="228" t="s">
        <v>183</v>
      </c>
      <c r="E382" s="239" t="s">
        <v>41</v>
      </c>
      <c r="F382" s="240" t="s">
        <v>513</v>
      </c>
      <c r="G382" s="238"/>
      <c r="H382" s="241">
        <v>0.46000000000000002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183</v>
      </c>
      <c r="AU382" s="247" t="s">
        <v>90</v>
      </c>
      <c r="AV382" s="14" t="s">
        <v>90</v>
      </c>
      <c r="AW382" s="14" t="s">
        <v>42</v>
      </c>
      <c r="AX382" s="14" t="s">
        <v>80</v>
      </c>
      <c r="AY382" s="247" t="s">
        <v>171</v>
      </c>
    </row>
    <row r="383" s="13" customFormat="1">
      <c r="A383" s="13"/>
      <c r="B383" s="226"/>
      <c r="C383" s="227"/>
      <c r="D383" s="228" t="s">
        <v>183</v>
      </c>
      <c r="E383" s="229" t="s">
        <v>41</v>
      </c>
      <c r="F383" s="230" t="s">
        <v>324</v>
      </c>
      <c r="G383" s="227"/>
      <c r="H383" s="229" t="s">
        <v>41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183</v>
      </c>
      <c r="AU383" s="236" t="s">
        <v>90</v>
      </c>
      <c r="AV383" s="13" t="s">
        <v>88</v>
      </c>
      <c r="AW383" s="13" t="s">
        <v>42</v>
      </c>
      <c r="AX383" s="13" t="s">
        <v>80</v>
      </c>
      <c r="AY383" s="236" t="s">
        <v>171</v>
      </c>
    </row>
    <row r="384" s="14" customFormat="1">
      <c r="A384" s="14"/>
      <c r="B384" s="237"/>
      <c r="C384" s="238"/>
      <c r="D384" s="228" t="s">
        <v>183</v>
      </c>
      <c r="E384" s="239" t="s">
        <v>41</v>
      </c>
      <c r="F384" s="240" t="s">
        <v>514</v>
      </c>
      <c r="G384" s="238"/>
      <c r="H384" s="241">
        <v>1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7" t="s">
        <v>183</v>
      </c>
      <c r="AU384" s="247" t="s">
        <v>90</v>
      </c>
      <c r="AV384" s="14" t="s">
        <v>90</v>
      </c>
      <c r="AW384" s="14" t="s">
        <v>42</v>
      </c>
      <c r="AX384" s="14" t="s">
        <v>80</v>
      </c>
      <c r="AY384" s="247" t="s">
        <v>171</v>
      </c>
    </row>
    <row r="385" s="13" customFormat="1">
      <c r="A385" s="13"/>
      <c r="B385" s="226"/>
      <c r="C385" s="227"/>
      <c r="D385" s="228" t="s">
        <v>183</v>
      </c>
      <c r="E385" s="229" t="s">
        <v>41</v>
      </c>
      <c r="F385" s="230" t="s">
        <v>326</v>
      </c>
      <c r="G385" s="227"/>
      <c r="H385" s="229" t="s">
        <v>41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183</v>
      </c>
      <c r="AU385" s="236" t="s">
        <v>90</v>
      </c>
      <c r="AV385" s="13" t="s">
        <v>88</v>
      </c>
      <c r="AW385" s="13" t="s">
        <v>42</v>
      </c>
      <c r="AX385" s="13" t="s">
        <v>80</v>
      </c>
      <c r="AY385" s="236" t="s">
        <v>171</v>
      </c>
    </row>
    <row r="386" s="14" customFormat="1">
      <c r="A386" s="14"/>
      <c r="B386" s="237"/>
      <c r="C386" s="238"/>
      <c r="D386" s="228" t="s">
        <v>183</v>
      </c>
      <c r="E386" s="239" t="s">
        <v>41</v>
      </c>
      <c r="F386" s="240" t="s">
        <v>515</v>
      </c>
      <c r="G386" s="238"/>
      <c r="H386" s="241">
        <v>0.63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183</v>
      </c>
      <c r="AU386" s="247" t="s">
        <v>90</v>
      </c>
      <c r="AV386" s="14" t="s">
        <v>90</v>
      </c>
      <c r="AW386" s="14" t="s">
        <v>42</v>
      </c>
      <c r="AX386" s="14" t="s">
        <v>80</v>
      </c>
      <c r="AY386" s="247" t="s">
        <v>171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328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516</v>
      </c>
      <c r="G388" s="238"/>
      <c r="H388" s="241">
        <v>0.55000000000000004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3" customFormat="1">
      <c r="A389" s="13"/>
      <c r="B389" s="226"/>
      <c r="C389" s="227"/>
      <c r="D389" s="228" t="s">
        <v>183</v>
      </c>
      <c r="E389" s="229" t="s">
        <v>41</v>
      </c>
      <c r="F389" s="230" t="s">
        <v>330</v>
      </c>
      <c r="G389" s="227"/>
      <c r="H389" s="229" t="s">
        <v>41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183</v>
      </c>
      <c r="AU389" s="236" t="s">
        <v>90</v>
      </c>
      <c r="AV389" s="13" t="s">
        <v>88</v>
      </c>
      <c r="AW389" s="13" t="s">
        <v>42</v>
      </c>
      <c r="AX389" s="13" t="s">
        <v>80</v>
      </c>
      <c r="AY389" s="236" t="s">
        <v>171</v>
      </c>
    </row>
    <row r="390" s="14" customFormat="1">
      <c r="A390" s="14"/>
      <c r="B390" s="237"/>
      <c r="C390" s="238"/>
      <c r="D390" s="228" t="s">
        <v>183</v>
      </c>
      <c r="E390" s="239" t="s">
        <v>41</v>
      </c>
      <c r="F390" s="240" t="s">
        <v>512</v>
      </c>
      <c r="G390" s="238"/>
      <c r="H390" s="241">
        <v>0.5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183</v>
      </c>
      <c r="AU390" s="247" t="s">
        <v>90</v>
      </c>
      <c r="AV390" s="14" t="s">
        <v>90</v>
      </c>
      <c r="AW390" s="14" t="s">
        <v>42</v>
      </c>
      <c r="AX390" s="14" t="s">
        <v>80</v>
      </c>
      <c r="AY390" s="247" t="s">
        <v>171</v>
      </c>
    </row>
    <row r="391" s="13" customFormat="1">
      <c r="A391" s="13"/>
      <c r="B391" s="226"/>
      <c r="C391" s="227"/>
      <c r="D391" s="228" t="s">
        <v>183</v>
      </c>
      <c r="E391" s="229" t="s">
        <v>41</v>
      </c>
      <c r="F391" s="230" t="s">
        <v>331</v>
      </c>
      <c r="G391" s="227"/>
      <c r="H391" s="229" t="s">
        <v>41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183</v>
      </c>
      <c r="AU391" s="236" t="s">
        <v>90</v>
      </c>
      <c r="AV391" s="13" t="s">
        <v>88</v>
      </c>
      <c r="AW391" s="13" t="s">
        <v>42</v>
      </c>
      <c r="AX391" s="13" t="s">
        <v>80</v>
      </c>
      <c r="AY391" s="236" t="s">
        <v>171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517</v>
      </c>
      <c r="G392" s="238"/>
      <c r="H392" s="241">
        <v>0.40000000000000002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3" customFormat="1">
      <c r="A393" s="13"/>
      <c r="B393" s="226"/>
      <c r="C393" s="227"/>
      <c r="D393" s="228" t="s">
        <v>183</v>
      </c>
      <c r="E393" s="229" t="s">
        <v>41</v>
      </c>
      <c r="F393" s="230" t="s">
        <v>333</v>
      </c>
      <c r="G393" s="227"/>
      <c r="H393" s="229" t="s">
        <v>41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183</v>
      </c>
      <c r="AU393" s="236" t="s">
        <v>90</v>
      </c>
      <c r="AV393" s="13" t="s">
        <v>88</v>
      </c>
      <c r="AW393" s="13" t="s">
        <v>42</v>
      </c>
      <c r="AX393" s="13" t="s">
        <v>80</v>
      </c>
      <c r="AY393" s="236" t="s">
        <v>171</v>
      </c>
    </row>
    <row r="394" s="14" customFormat="1">
      <c r="A394" s="14"/>
      <c r="B394" s="237"/>
      <c r="C394" s="238"/>
      <c r="D394" s="228" t="s">
        <v>183</v>
      </c>
      <c r="E394" s="239" t="s">
        <v>41</v>
      </c>
      <c r="F394" s="240" t="s">
        <v>80</v>
      </c>
      <c r="G394" s="238"/>
      <c r="H394" s="241">
        <v>0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183</v>
      </c>
      <c r="AU394" s="247" t="s">
        <v>90</v>
      </c>
      <c r="AV394" s="14" t="s">
        <v>90</v>
      </c>
      <c r="AW394" s="14" t="s">
        <v>42</v>
      </c>
      <c r="AX394" s="14" t="s">
        <v>80</v>
      </c>
      <c r="AY394" s="247" t="s">
        <v>171</v>
      </c>
    </row>
    <row r="395" s="13" customFormat="1">
      <c r="A395" s="13"/>
      <c r="B395" s="226"/>
      <c r="C395" s="227"/>
      <c r="D395" s="228" t="s">
        <v>183</v>
      </c>
      <c r="E395" s="229" t="s">
        <v>41</v>
      </c>
      <c r="F395" s="230" t="s">
        <v>518</v>
      </c>
      <c r="G395" s="227"/>
      <c r="H395" s="229" t="s">
        <v>41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183</v>
      </c>
      <c r="AU395" s="236" t="s">
        <v>90</v>
      </c>
      <c r="AV395" s="13" t="s">
        <v>88</v>
      </c>
      <c r="AW395" s="13" t="s">
        <v>42</v>
      </c>
      <c r="AX395" s="13" t="s">
        <v>80</v>
      </c>
      <c r="AY395" s="236" t="s">
        <v>171</v>
      </c>
    </row>
    <row r="396" s="14" customFormat="1">
      <c r="A396" s="14"/>
      <c r="B396" s="237"/>
      <c r="C396" s="238"/>
      <c r="D396" s="228" t="s">
        <v>183</v>
      </c>
      <c r="E396" s="239" t="s">
        <v>41</v>
      </c>
      <c r="F396" s="240" t="s">
        <v>519</v>
      </c>
      <c r="G396" s="238"/>
      <c r="H396" s="241">
        <v>6.2999999999999998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183</v>
      </c>
      <c r="AU396" s="247" t="s">
        <v>90</v>
      </c>
      <c r="AV396" s="14" t="s">
        <v>90</v>
      </c>
      <c r="AW396" s="14" t="s">
        <v>42</v>
      </c>
      <c r="AX396" s="14" t="s">
        <v>80</v>
      </c>
      <c r="AY396" s="247" t="s">
        <v>171</v>
      </c>
    </row>
    <row r="397" s="15" customFormat="1">
      <c r="A397" s="15"/>
      <c r="B397" s="248"/>
      <c r="C397" s="249"/>
      <c r="D397" s="228" t="s">
        <v>183</v>
      </c>
      <c r="E397" s="250" t="s">
        <v>41</v>
      </c>
      <c r="F397" s="251" t="s">
        <v>189</v>
      </c>
      <c r="G397" s="249"/>
      <c r="H397" s="252">
        <v>17.290000000000003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183</v>
      </c>
      <c r="AU397" s="258" t="s">
        <v>90</v>
      </c>
      <c r="AV397" s="15" t="s">
        <v>179</v>
      </c>
      <c r="AW397" s="15" t="s">
        <v>42</v>
      </c>
      <c r="AX397" s="15" t="s">
        <v>88</v>
      </c>
      <c r="AY397" s="258" t="s">
        <v>171</v>
      </c>
    </row>
    <row r="398" s="2" customFormat="1" ht="16.5" customHeight="1">
      <c r="A398" s="42"/>
      <c r="B398" s="43"/>
      <c r="C398" s="208" t="s">
        <v>520</v>
      </c>
      <c r="D398" s="208" t="s">
        <v>174</v>
      </c>
      <c r="E398" s="209" t="s">
        <v>521</v>
      </c>
      <c r="F398" s="210" t="s">
        <v>522</v>
      </c>
      <c r="G398" s="211" t="s">
        <v>202</v>
      </c>
      <c r="H398" s="212">
        <v>133.18000000000001</v>
      </c>
      <c r="I398" s="213"/>
      <c r="J398" s="214">
        <f>ROUND(I398*H398,2)</f>
        <v>0</v>
      </c>
      <c r="K398" s="210" t="s">
        <v>178</v>
      </c>
      <c r="L398" s="48"/>
      <c r="M398" s="215" t="s">
        <v>41</v>
      </c>
      <c r="N398" s="216" t="s">
        <v>51</v>
      </c>
      <c r="O398" s="88"/>
      <c r="P398" s="217">
        <f>O398*H398</f>
        <v>0</v>
      </c>
      <c r="Q398" s="217">
        <v>8.0000000000000007E-05</v>
      </c>
      <c r="R398" s="217">
        <f>Q398*H398</f>
        <v>0.010654400000000001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295</v>
      </c>
      <c r="AT398" s="219" t="s">
        <v>174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295</v>
      </c>
      <c r="BM398" s="219" t="s">
        <v>523</v>
      </c>
    </row>
    <row r="399" s="2" customFormat="1">
      <c r="A399" s="42"/>
      <c r="B399" s="43"/>
      <c r="C399" s="44"/>
      <c r="D399" s="221" t="s">
        <v>181</v>
      </c>
      <c r="E399" s="44"/>
      <c r="F399" s="222" t="s">
        <v>524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181</v>
      </c>
      <c r="AU399" s="20" t="s">
        <v>90</v>
      </c>
    </row>
    <row r="400" s="13" customFormat="1">
      <c r="A400" s="13"/>
      <c r="B400" s="226"/>
      <c r="C400" s="227"/>
      <c r="D400" s="228" t="s">
        <v>183</v>
      </c>
      <c r="E400" s="229" t="s">
        <v>41</v>
      </c>
      <c r="F400" s="230" t="s">
        <v>314</v>
      </c>
      <c r="G400" s="227"/>
      <c r="H400" s="229" t="s">
        <v>41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183</v>
      </c>
      <c r="AU400" s="236" t="s">
        <v>90</v>
      </c>
      <c r="AV400" s="13" t="s">
        <v>88</v>
      </c>
      <c r="AW400" s="13" t="s">
        <v>42</v>
      </c>
      <c r="AX400" s="13" t="s">
        <v>80</v>
      </c>
      <c r="AY400" s="236" t="s">
        <v>171</v>
      </c>
    </row>
    <row r="401" s="14" customFormat="1">
      <c r="A401" s="14"/>
      <c r="B401" s="237"/>
      <c r="C401" s="238"/>
      <c r="D401" s="228" t="s">
        <v>183</v>
      </c>
      <c r="E401" s="239" t="s">
        <v>41</v>
      </c>
      <c r="F401" s="240" t="s">
        <v>80</v>
      </c>
      <c r="G401" s="238"/>
      <c r="H401" s="241">
        <v>0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7" t="s">
        <v>183</v>
      </c>
      <c r="AU401" s="247" t="s">
        <v>90</v>
      </c>
      <c r="AV401" s="14" t="s">
        <v>90</v>
      </c>
      <c r="AW401" s="14" t="s">
        <v>42</v>
      </c>
      <c r="AX401" s="14" t="s">
        <v>80</v>
      </c>
      <c r="AY401" s="247" t="s">
        <v>171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525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509</v>
      </c>
      <c r="G403" s="238"/>
      <c r="H403" s="241">
        <v>4.9000000000000004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3" customFormat="1">
      <c r="A404" s="13"/>
      <c r="B404" s="226"/>
      <c r="C404" s="227"/>
      <c r="D404" s="228" t="s">
        <v>183</v>
      </c>
      <c r="E404" s="229" t="s">
        <v>41</v>
      </c>
      <c r="F404" s="230" t="s">
        <v>315</v>
      </c>
      <c r="G404" s="227"/>
      <c r="H404" s="229" t="s">
        <v>41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183</v>
      </c>
      <c r="AU404" s="236" t="s">
        <v>90</v>
      </c>
      <c r="AV404" s="13" t="s">
        <v>88</v>
      </c>
      <c r="AW404" s="13" t="s">
        <v>42</v>
      </c>
      <c r="AX404" s="13" t="s">
        <v>80</v>
      </c>
      <c r="AY404" s="236" t="s">
        <v>171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526</v>
      </c>
      <c r="G405" s="238"/>
      <c r="H405" s="241">
        <v>21.760000000000002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317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527</v>
      </c>
      <c r="G407" s="238"/>
      <c r="H407" s="241">
        <v>21.34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3" customFormat="1">
      <c r="A408" s="13"/>
      <c r="B408" s="226"/>
      <c r="C408" s="227"/>
      <c r="D408" s="228" t="s">
        <v>183</v>
      </c>
      <c r="E408" s="229" t="s">
        <v>41</v>
      </c>
      <c r="F408" s="230" t="s">
        <v>319</v>
      </c>
      <c r="G408" s="227"/>
      <c r="H408" s="229" t="s">
        <v>41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183</v>
      </c>
      <c r="AU408" s="236" t="s">
        <v>90</v>
      </c>
      <c r="AV408" s="13" t="s">
        <v>88</v>
      </c>
      <c r="AW408" s="13" t="s">
        <v>42</v>
      </c>
      <c r="AX408" s="13" t="s">
        <v>80</v>
      </c>
      <c r="AY408" s="236" t="s">
        <v>171</v>
      </c>
    </row>
    <row r="409" s="14" customFormat="1">
      <c r="A409" s="14"/>
      <c r="B409" s="237"/>
      <c r="C409" s="238"/>
      <c r="D409" s="228" t="s">
        <v>183</v>
      </c>
      <c r="E409" s="239" t="s">
        <v>41</v>
      </c>
      <c r="F409" s="240" t="s">
        <v>80</v>
      </c>
      <c r="G409" s="238"/>
      <c r="H409" s="241">
        <v>0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183</v>
      </c>
      <c r="AU409" s="247" t="s">
        <v>90</v>
      </c>
      <c r="AV409" s="14" t="s">
        <v>90</v>
      </c>
      <c r="AW409" s="14" t="s">
        <v>42</v>
      </c>
      <c r="AX409" s="14" t="s">
        <v>80</v>
      </c>
      <c r="AY409" s="247" t="s">
        <v>171</v>
      </c>
    </row>
    <row r="410" s="13" customFormat="1">
      <c r="A410" s="13"/>
      <c r="B410" s="226"/>
      <c r="C410" s="227"/>
      <c r="D410" s="228" t="s">
        <v>183</v>
      </c>
      <c r="E410" s="229" t="s">
        <v>41</v>
      </c>
      <c r="F410" s="230" t="s">
        <v>320</v>
      </c>
      <c r="G410" s="227"/>
      <c r="H410" s="229" t="s">
        <v>41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183</v>
      </c>
      <c r="AU410" s="236" t="s">
        <v>90</v>
      </c>
      <c r="AV410" s="13" t="s">
        <v>88</v>
      </c>
      <c r="AW410" s="13" t="s">
        <v>42</v>
      </c>
      <c r="AX410" s="13" t="s">
        <v>80</v>
      </c>
      <c r="AY410" s="236" t="s">
        <v>171</v>
      </c>
    </row>
    <row r="411" s="14" customFormat="1">
      <c r="A411" s="14"/>
      <c r="B411" s="237"/>
      <c r="C411" s="238"/>
      <c r="D411" s="228" t="s">
        <v>183</v>
      </c>
      <c r="E411" s="239" t="s">
        <v>41</v>
      </c>
      <c r="F411" s="240" t="s">
        <v>528</v>
      </c>
      <c r="G411" s="238"/>
      <c r="H411" s="241">
        <v>9.8499999999999996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183</v>
      </c>
      <c r="AU411" s="247" t="s">
        <v>90</v>
      </c>
      <c r="AV411" s="14" t="s">
        <v>90</v>
      </c>
      <c r="AW411" s="14" t="s">
        <v>42</v>
      </c>
      <c r="AX411" s="14" t="s">
        <v>80</v>
      </c>
      <c r="AY411" s="247" t="s">
        <v>171</v>
      </c>
    </row>
    <row r="412" s="13" customFormat="1">
      <c r="A412" s="13"/>
      <c r="B412" s="226"/>
      <c r="C412" s="227"/>
      <c r="D412" s="228" t="s">
        <v>183</v>
      </c>
      <c r="E412" s="229" t="s">
        <v>41</v>
      </c>
      <c r="F412" s="230" t="s">
        <v>322</v>
      </c>
      <c r="G412" s="227"/>
      <c r="H412" s="229" t="s">
        <v>41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183</v>
      </c>
      <c r="AU412" s="236" t="s">
        <v>90</v>
      </c>
      <c r="AV412" s="13" t="s">
        <v>88</v>
      </c>
      <c r="AW412" s="13" t="s">
        <v>42</v>
      </c>
      <c r="AX412" s="13" t="s">
        <v>80</v>
      </c>
      <c r="AY412" s="236" t="s">
        <v>171</v>
      </c>
    </row>
    <row r="413" s="14" customFormat="1">
      <c r="A413" s="14"/>
      <c r="B413" s="237"/>
      <c r="C413" s="238"/>
      <c r="D413" s="228" t="s">
        <v>183</v>
      </c>
      <c r="E413" s="239" t="s">
        <v>41</v>
      </c>
      <c r="F413" s="240" t="s">
        <v>529</v>
      </c>
      <c r="G413" s="238"/>
      <c r="H413" s="241">
        <v>9.7699999999999996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183</v>
      </c>
      <c r="AU413" s="247" t="s">
        <v>90</v>
      </c>
      <c r="AV413" s="14" t="s">
        <v>90</v>
      </c>
      <c r="AW413" s="14" t="s">
        <v>42</v>
      </c>
      <c r="AX413" s="14" t="s">
        <v>80</v>
      </c>
      <c r="AY413" s="247" t="s">
        <v>171</v>
      </c>
    </row>
    <row r="414" s="13" customFormat="1">
      <c r="A414" s="13"/>
      <c r="B414" s="226"/>
      <c r="C414" s="227"/>
      <c r="D414" s="228" t="s">
        <v>183</v>
      </c>
      <c r="E414" s="229" t="s">
        <v>41</v>
      </c>
      <c r="F414" s="230" t="s">
        <v>324</v>
      </c>
      <c r="G414" s="227"/>
      <c r="H414" s="229" t="s">
        <v>41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183</v>
      </c>
      <c r="AU414" s="236" t="s">
        <v>90</v>
      </c>
      <c r="AV414" s="13" t="s">
        <v>88</v>
      </c>
      <c r="AW414" s="13" t="s">
        <v>42</v>
      </c>
      <c r="AX414" s="13" t="s">
        <v>80</v>
      </c>
      <c r="AY414" s="236" t="s">
        <v>171</v>
      </c>
    </row>
    <row r="415" s="14" customFormat="1">
      <c r="A415" s="14"/>
      <c r="B415" s="237"/>
      <c r="C415" s="238"/>
      <c r="D415" s="228" t="s">
        <v>183</v>
      </c>
      <c r="E415" s="239" t="s">
        <v>41</v>
      </c>
      <c r="F415" s="240" t="s">
        <v>530</v>
      </c>
      <c r="G415" s="238"/>
      <c r="H415" s="241">
        <v>14.800000000000001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183</v>
      </c>
      <c r="AU415" s="247" t="s">
        <v>90</v>
      </c>
      <c r="AV415" s="14" t="s">
        <v>90</v>
      </c>
      <c r="AW415" s="14" t="s">
        <v>42</v>
      </c>
      <c r="AX415" s="14" t="s">
        <v>80</v>
      </c>
      <c r="AY415" s="247" t="s">
        <v>171</v>
      </c>
    </row>
    <row r="416" s="13" customFormat="1">
      <c r="A416" s="13"/>
      <c r="B416" s="226"/>
      <c r="C416" s="227"/>
      <c r="D416" s="228" t="s">
        <v>183</v>
      </c>
      <c r="E416" s="229" t="s">
        <v>41</v>
      </c>
      <c r="F416" s="230" t="s">
        <v>326</v>
      </c>
      <c r="G416" s="227"/>
      <c r="H416" s="229" t="s">
        <v>41</v>
      </c>
      <c r="I416" s="231"/>
      <c r="J416" s="227"/>
      <c r="K416" s="227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183</v>
      </c>
      <c r="AU416" s="236" t="s">
        <v>90</v>
      </c>
      <c r="AV416" s="13" t="s">
        <v>88</v>
      </c>
      <c r="AW416" s="13" t="s">
        <v>42</v>
      </c>
      <c r="AX416" s="13" t="s">
        <v>80</v>
      </c>
      <c r="AY416" s="236" t="s">
        <v>171</v>
      </c>
    </row>
    <row r="417" s="14" customFormat="1">
      <c r="A417" s="14"/>
      <c r="B417" s="237"/>
      <c r="C417" s="238"/>
      <c r="D417" s="228" t="s">
        <v>183</v>
      </c>
      <c r="E417" s="239" t="s">
        <v>41</v>
      </c>
      <c r="F417" s="240" t="s">
        <v>531</v>
      </c>
      <c r="G417" s="238"/>
      <c r="H417" s="241">
        <v>10.109999999999999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90</v>
      </c>
      <c r="AV417" s="14" t="s">
        <v>90</v>
      </c>
      <c r="AW417" s="14" t="s">
        <v>42</v>
      </c>
      <c r="AX417" s="14" t="s">
        <v>80</v>
      </c>
      <c r="AY417" s="247" t="s">
        <v>171</v>
      </c>
    </row>
    <row r="418" s="13" customFormat="1">
      <c r="A418" s="13"/>
      <c r="B418" s="226"/>
      <c r="C418" s="227"/>
      <c r="D418" s="228" t="s">
        <v>183</v>
      </c>
      <c r="E418" s="229" t="s">
        <v>41</v>
      </c>
      <c r="F418" s="230" t="s">
        <v>328</v>
      </c>
      <c r="G418" s="227"/>
      <c r="H418" s="229" t="s">
        <v>41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183</v>
      </c>
      <c r="AU418" s="236" t="s">
        <v>90</v>
      </c>
      <c r="AV418" s="13" t="s">
        <v>88</v>
      </c>
      <c r="AW418" s="13" t="s">
        <v>42</v>
      </c>
      <c r="AX418" s="13" t="s">
        <v>80</v>
      </c>
      <c r="AY418" s="236" t="s">
        <v>171</v>
      </c>
    </row>
    <row r="419" s="14" customFormat="1">
      <c r="A419" s="14"/>
      <c r="B419" s="237"/>
      <c r="C419" s="238"/>
      <c r="D419" s="228" t="s">
        <v>183</v>
      </c>
      <c r="E419" s="239" t="s">
        <v>41</v>
      </c>
      <c r="F419" s="240" t="s">
        <v>532</v>
      </c>
      <c r="G419" s="238"/>
      <c r="H419" s="241">
        <v>9.9499999999999993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183</v>
      </c>
      <c r="AU419" s="247" t="s">
        <v>90</v>
      </c>
      <c r="AV419" s="14" t="s">
        <v>90</v>
      </c>
      <c r="AW419" s="14" t="s">
        <v>42</v>
      </c>
      <c r="AX419" s="14" t="s">
        <v>80</v>
      </c>
      <c r="AY419" s="247" t="s">
        <v>171</v>
      </c>
    </row>
    <row r="420" s="13" customFormat="1">
      <c r="A420" s="13"/>
      <c r="B420" s="226"/>
      <c r="C420" s="227"/>
      <c r="D420" s="228" t="s">
        <v>183</v>
      </c>
      <c r="E420" s="229" t="s">
        <v>41</v>
      </c>
      <c r="F420" s="230" t="s">
        <v>330</v>
      </c>
      <c r="G420" s="227"/>
      <c r="H420" s="229" t="s">
        <v>41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183</v>
      </c>
      <c r="AU420" s="236" t="s">
        <v>90</v>
      </c>
      <c r="AV420" s="13" t="s">
        <v>88</v>
      </c>
      <c r="AW420" s="13" t="s">
        <v>42</v>
      </c>
      <c r="AX420" s="13" t="s">
        <v>80</v>
      </c>
      <c r="AY420" s="236" t="s">
        <v>171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528</v>
      </c>
      <c r="G421" s="238"/>
      <c r="H421" s="241">
        <v>9.8499999999999996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3" customFormat="1">
      <c r="A422" s="13"/>
      <c r="B422" s="226"/>
      <c r="C422" s="227"/>
      <c r="D422" s="228" t="s">
        <v>183</v>
      </c>
      <c r="E422" s="229" t="s">
        <v>41</v>
      </c>
      <c r="F422" s="230" t="s">
        <v>331</v>
      </c>
      <c r="G422" s="227"/>
      <c r="H422" s="229" t="s">
        <v>41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183</v>
      </c>
      <c r="AU422" s="236" t="s">
        <v>90</v>
      </c>
      <c r="AV422" s="13" t="s">
        <v>88</v>
      </c>
      <c r="AW422" s="13" t="s">
        <v>42</v>
      </c>
      <c r="AX422" s="13" t="s">
        <v>80</v>
      </c>
      <c r="AY422" s="236" t="s">
        <v>171</v>
      </c>
    </row>
    <row r="423" s="14" customFormat="1">
      <c r="A423" s="14"/>
      <c r="B423" s="237"/>
      <c r="C423" s="238"/>
      <c r="D423" s="228" t="s">
        <v>183</v>
      </c>
      <c r="E423" s="239" t="s">
        <v>41</v>
      </c>
      <c r="F423" s="240" t="s">
        <v>533</v>
      </c>
      <c r="G423" s="238"/>
      <c r="H423" s="241">
        <v>9.6500000000000004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183</v>
      </c>
      <c r="AU423" s="247" t="s">
        <v>90</v>
      </c>
      <c r="AV423" s="14" t="s">
        <v>90</v>
      </c>
      <c r="AW423" s="14" t="s">
        <v>42</v>
      </c>
      <c r="AX423" s="14" t="s">
        <v>80</v>
      </c>
      <c r="AY423" s="247" t="s">
        <v>171</v>
      </c>
    </row>
    <row r="424" s="13" customFormat="1">
      <c r="A424" s="13"/>
      <c r="B424" s="226"/>
      <c r="C424" s="227"/>
      <c r="D424" s="228" t="s">
        <v>183</v>
      </c>
      <c r="E424" s="229" t="s">
        <v>41</v>
      </c>
      <c r="F424" s="230" t="s">
        <v>333</v>
      </c>
      <c r="G424" s="227"/>
      <c r="H424" s="229" t="s">
        <v>41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183</v>
      </c>
      <c r="AU424" s="236" t="s">
        <v>90</v>
      </c>
      <c r="AV424" s="13" t="s">
        <v>88</v>
      </c>
      <c r="AW424" s="13" t="s">
        <v>42</v>
      </c>
      <c r="AX424" s="13" t="s">
        <v>80</v>
      </c>
      <c r="AY424" s="236" t="s">
        <v>171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80</v>
      </c>
      <c r="G425" s="238"/>
      <c r="H425" s="241">
        <v>0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3" customFormat="1">
      <c r="A426" s="13"/>
      <c r="B426" s="226"/>
      <c r="C426" s="227"/>
      <c r="D426" s="228" t="s">
        <v>183</v>
      </c>
      <c r="E426" s="229" t="s">
        <v>41</v>
      </c>
      <c r="F426" s="230" t="s">
        <v>534</v>
      </c>
      <c r="G426" s="227"/>
      <c r="H426" s="229" t="s">
        <v>41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183</v>
      </c>
      <c r="AU426" s="236" t="s">
        <v>90</v>
      </c>
      <c r="AV426" s="13" t="s">
        <v>88</v>
      </c>
      <c r="AW426" s="13" t="s">
        <v>42</v>
      </c>
      <c r="AX426" s="13" t="s">
        <v>80</v>
      </c>
      <c r="AY426" s="236" t="s">
        <v>171</v>
      </c>
    </row>
    <row r="427" s="14" customFormat="1">
      <c r="A427" s="14"/>
      <c r="B427" s="237"/>
      <c r="C427" s="238"/>
      <c r="D427" s="228" t="s">
        <v>183</v>
      </c>
      <c r="E427" s="239" t="s">
        <v>41</v>
      </c>
      <c r="F427" s="240" t="s">
        <v>535</v>
      </c>
      <c r="G427" s="238"/>
      <c r="H427" s="241">
        <v>11.199999999999999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183</v>
      </c>
      <c r="AU427" s="247" t="s">
        <v>90</v>
      </c>
      <c r="AV427" s="14" t="s">
        <v>90</v>
      </c>
      <c r="AW427" s="14" t="s">
        <v>42</v>
      </c>
      <c r="AX427" s="14" t="s">
        <v>80</v>
      </c>
      <c r="AY427" s="247" t="s">
        <v>171</v>
      </c>
    </row>
    <row r="428" s="15" customFormat="1">
      <c r="A428" s="15"/>
      <c r="B428" s="248"/>
      <c r="C428" s="249"/>
      <c r="D428" s="228" t="s">
        <v>183</v>
      </c>
      <c r="E428" s="250" t="s">
        <v>41</v>
      </c>
      <c r="F428" s="251" t="s">
        <v>189</v>
      </c>
      <c r="G428" s="249"/>
      <c r="H428" s="252">
        <v>133.18000000000001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8" t="s">
        <v>183</v>
      </c>
      <c r="AU428" s="258" t="s">
        <v>90</v>
      </c>
      <c r="AV428" s="15" t="s">
        <v>179</v>
      </c>
      <c r="AW428" s="15" t="s">
        <v>42</v>
      </c>
      <c r="AX428" s="15" t="s">
        <v>88</v>
      </c>
      <c r="AY428" s="258" t="s">
        <v>171</v>
      </c>
    </row>
    <row r="429" s="2" customFormat="1" ht="16.5" customHeight="1">
      <c r="A429" s="42"/>
      <c r="B429" s="43"/>
      <c r="C429" s="270" t="s">
        <v>536</v>
      </c>
      <c r="D429" s="270" t="s">
        <v>403</v>
      </c>
      <c r="E429" s="271" t="s">
        <v>537</v>
      </c>
      <c r="F429" s="272" t="s">
        <v>538</v>
      </c>
      <c r="G429" s="273" t="s">
        <v>202</v>
      </c>
      <c r="H429" s="274">
        <v>139.839</v>
      </c>
      <c r="I429" s="275"/>
      <c r="J429" s="276">
        <f>ROUND(I429*H429,2)</f>
        <v>0</v>
      </c>
      <c r="K429" s="272" t="s">
        <v>178</v>
      </c>
      <c r="L429" s="277"/>
      <c r="M429" s="278" t="s">
        <v>41</v>
      </c>
      <c r="N429" s="279" t="s">
        <v>51</v>
      </c>
      <c r="O429" s="88"/>
      <c r="P429" s="217">
        <f>O429*H429</f>
        <v>0</v>
      </c>
      <c r="Q429" s="217">
        <v>1.0000000000000001E-05</v>
      </c>
      <c r="R429" s="217">
        <f>Q429*H429</f>
        <v>0.00139839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406</v>
      </c>
      <c r="AT429" s="219" t="s">
        <v>403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295</v>
      </c>
      <c r="BM429" s="219" t="s">
        <v>539</v>
      </c>
    </row>
    <row r="430" s="14" customFormat="1">
      <c r="A430" s="14"/>
      <c r="B430" s="237"/>
      <c r="C430" s="238"/>
      <c r="D430" s="228" t="s">
        <v>183</v>
      </c>
      <c r="E430" s="238"/>
      <c r="F430" s="240" t="s">
        <v>540</v>
      </c>
      <c r="G430" s="238"/>
      <c r="H430" s="241">
        <v>139.839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</v>
      </c>
      <c r="AX430" s="14" t="s">
        <v>88</v>
      </c>
      <c r="AY430" s="247" t="s">
        <v>171</v>
      </c>
    </row>
    <row r="431" s="2" customFormat="1" ht="16.5" customHeight="1">
      <c r="A431" s="42"/>
      <c r="B431" s="43"/>
      <c r="C431" s="208" t="s">
        <v>541</v>
      </c>
      <c r="D431" s="208" t="s">
        <v>174</v>
      </c>
      <c r="E431" s="209" t="s">
        <v>542</v>
      </c>
      <c r="F431" s="210" t="s">
        <v>543</v>
      </c>
      <c r="G431" s="211" t="s">
        <v>177</v>
      </c>
      <c r="H431" s="212">
        <v>73.772000000000006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3.0000000000000001E-05</v>
      </c>
      <c r="T431" s="218">
        <f>S431*H431</f>
        <v>0.00221316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295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544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545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3" customFormat="1">
      <c r="A433" s="13"/>
      <c r="B433" s="226"/>
      <c r="C433" s="227"/>
      <c r="D433" s="228" t="s">
        <v>183</v>
      </c>
      <c r="E433" s="229" t="s">
        <v>41</v>
      </c>
      <c r="F433" s="230" t="s">
        <v>546</v>
      </c>
      <c r="G433" s="227"/>
      <c r="H433" s="229" t="s">
        <v>41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183</v>
      </c>
      <c r="AU433" s="236" t="s">
        <v>90</v>
      </c>
      <c r="AV433" s="13" t="s">
        <v>88</v>
      </c>
      <c r="AW433" s="13" t="s">
        <v>42</v>
      </c>
      <c r="AX433" s="13" t="s">
        <v>80</v>
      </c>
      <c r="AY433" s="236" t="s">
        <v>171</v>
      </c>
    </row>
    <row r="434" s="13" customFormat="1">
      <c r="A434" s="13"/>
      <c r="B434" s="226"/>
      <c r="C434" s="227"/>
      <c r="D434" s="228" t="s">
        <v>183</v>
      </c>
      <c r="E434" s="229" t="s">
        <v>41</v>
      </c>
      <c r="F434" s="230" t="s">
        <v>547</v>
      </c>
      <c r="G434" s="227"/>
      <c r="H434" s="229" t="s">
        <v>41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183</v>
      </c>
      <c r="AU434" s="236" t="s">
        <v>90</v>
      </c>
      <c r="AV434" s="13" t="s">
        <v>88</v>
      </c>
      <c r="AW434" s="13" t="s">
        <v>42</v>
      </c>
      <c r="AX434" s="13" t="s">
        <v>80</v>
      </c>
      <c r="AY434" s="236" t="s">
        <v>171</v>
      </c>
    </row>
    <row r="435" s="14" customFormat="1">
      <c r="A435" s="14"/>
      <c r="B435" s="237"/>
      <c r="C435" s="238"/>
      <c r="D435" s="228" t="s">
        <v>183</v>
      </c>
      <c r="E435" s="239" t="s">
        <v>41</v>
      </c>
      <c r="F435" s="240" t="s">
        <v>548</v>
      </c>
      <c r="G435" s="238"/>
      <c r="H435" s="241">
        <v>2.952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42</v>
      </c>
      <c r="AX435" s="14" t="s">
        <v>80</v>
      </c>
      <c r="AY435" s="247" t="s">
        <v>171</v>
      </c>
    </row>
    <row r="436" s="13" customFormat="1">
      <c r="A436" s="13"/>
      <c r="B436" s="226"/>
      <c r="C436" s="227"/>
      <c r="D436" s="228" t="s">
        <v>183</v>
      </c>
      <c r="E436" s="229" t="s">
        <v>41</v>
      </c>
      <c r="F436" s="230" t="s">
        <v>549</v>
      </c>
      <c r="G436" s="227"/>
      <c r="H436" s="229" t="s">
        <v>41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183</v>
      </c>
      <c r="AU436" s="236" t="s">
        <v>90</v>
      </c>
      <c r="AV436" s="13" t="s">
        <v>88</v>
      </c>
      <c r="AW436" s="13" t="s">
        <v>42</v>
      </c>
      <c r="AX436" s="13" t="s">
        <v>80</v>
      </c>
      <c r="AY436" s="236" t="s">
        <v>171</v>
      </c>
    </row>
    <row r="437" s="14" customFormat="1">
      <c r="A437" s="14"/>
      <c r="B437" s="237"/>
      <c r="C437" s="238"/>
      <c r="D437" s="228" t="s">
        <v>183</v>
      </c>
      <c r="E437" s="239" t="s">
        <v>41</v>
      </c>
      <c r="F437" s="240" t="s">
        <v>550</v>
      </c>
      <c r="G437" s="238"/>
      <c r="H437" s="241">
        <v>5.3899999999999997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183</v>
      </c>
      <c r="AU437" s="247" t="s">
        <v>90</v>
      </c>
      <c r="AV437" s="14" t="s">
        <v>90</v>
      </c>
      <c r="AW437" s="14" t="s">
        <v>42</v>
      </c>
      <c r="AX437" s="14" t="s">
        <v>80</v>
      </c>
      <c r="AY437" s="247" t="s">
        <v>171</v>
      </c>
    </row>
    <row r="438" s="13" customFormat="1">
      <c r="A438" s="13"/>
      <c r="B438" s="226"/>
      <c r="C438" s="227"/>
      <c r="D438" s="228" t="s">
        <v>183</v>
      </c>
      <c r="E438" s="229" t="s">
        <v>41</v>
      </c>
      <c r="F438" s="230" t="s">
        <v>551</v>
      </c>
      <c r="G438" s="227"/>
      <c r="H438" s="229" t="s">
        <v>41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183</v>
      </c>
      <c r="AU438" s="236" t="s">
        <v>90</v>
      </c>
      <c r="AV438" s="13" t="s">
        <v>88</v>
      </c>
      <c r="AW438" s="13" t="s">
        <v>42</v>
      </c>
      <c r="AX438" s="13" t="s">
        <v>80</v>
      </c>
      <c r="AY438" s="236" t="s">
        <v>171</v>
      </c>
    </row>
    <row r="439" s="14" customFormat="1">
      <c r="A439" s="14"/>
      <c r="B439" s="237"/>
      <c r="C439" s="238"/>
      <c r="D439" s="228" t="s">
        <v>183</v>
      </c>
      <c r="E439" s="239" t="s">
        <v>41</v>
      </c>
      <c r="F439" s="240" t="s">
        <v>552</v>
      </c>
      <c r="G439" s="238"/>
      <c r="H439" s="241">
        <v>2.3199999999999998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183</v>
      </c>
      <c r="AU439" s="247" t="s">
        <v>90</v>
      </c>
      <c r="AV439" s="14" t="s">
        <v>90</v>
      </c>
      <c r="AW439" s="14" t="s">
        <v>42</v>
      </c>
      <c r="AX439" s="14" t="s">
        <v>80</v>
      </c>
      <c r="AY439" s="247" t="s">
        <v>171</v>
      </c>
    </row>
    <row r="440" s="13" customFormat="1">
      <c r="A440" s="13"/>
      <c r="B440" s="226"/>
      <c r="C440" s="227"/>
      <c r="D440" s="228" t="s">
        <v>183</v>
      </c>
      <c r="E440" s="229" t="s">
        <v>41</v>
      </c>
      <c r="F440" s="230" t="s">
        <v>553</v>
      </c>
      <c r="G440" s="227"/>
      <c r="H440" s="229" t="s">
        <v>41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183</v>
      </c>
      <c r="AU440" s="236" t="s">
        <v>90</v>
      </c>
      <c r="AV440" s="13" t="s">
        <v>88</v>
      </c>
      <c r="AW440" s="13" t="s">
        <v>42</v>
      </c>
      <c r="AX440" s="13" t="s">
        <v>80</v>
      </c>
      <c r="AY440" s="236" t="s">
        <v>171</v>
      </c>
    </row>
    <row r="441" s="14" customFormat="1">
      <c r="A441" s="14"/>
      <c r="B441" s="237"/>
      <c r="C441" s="238"/>
      <c r="D441" s="228" t="s">
        <v>183</v>
      </c>
      <c r="E441" s="239" t="s">
        <v>41</v>
      </c>
      <c r="F441" s="240" t="s">
        <v>554</v>
      </c>
      <c r="G441" s="238"/>
      <c r="H441" s="241">
        <v>2.2599999999999998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183</v>
      </c>
      <c r="AU441" s="247" t="s">
        <v>90</v>
      </c>
      <c r="AV441" s="14" t="s">
        <v>90</v>
      </c>
      <c r="AW441" s="14" t="s">
        <v>42</v>
      </c>
      <c r="AX441" s="14" t="s">
        <v>80</v>
      </c>
      <c r="AY441" s="247" t="s">
        <v>171</v>
      </c>
    </row>
    <row r="442" s="13" customFormat="1">
      <c r="A442" s="13"/>
      <c r="B442" s="226"/>
      <c r="C442" s="227"/>
      <c r="D442" s="228" t="s">
        <v>183</v>
      </c>
      <c r="E442" s="229" t="s">
        <v>41</v>
      </c>
      <c r="F442" s="230" t="s">
        <v>555</v>
      </c>
      <c r="G442" s="227"/>
      <c r="H442" s="229" t="s">
        <v>41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183</v>
      </c>
      <c r="AU442" s="236" t="s">
        <v>90</v>
      </c>
      <c r="AV442" s="13" t="s">
        <v>88</v>
      </c>
      <c r="AW442" s="13" t="s">
        <v>42</v>
      </c>
      <c r="AX442" s="13" t="s">
        <v>80</v>
      </c>
      <c r="AY442" s="236" t="s">
        <v>171</v>
      </c>
    </row>
    <row r="443" s="14" customFormat="1">
      <c r="A443" s="14"/>
      <c r="B443" s="237"/>
      <c r="C443" s="238"/>
      <c r="D443" s="228" t="s">
        <v>183</v>
      </c>
      <c r="E443" s="239" t="s">
        <v>41</v>
      </c>
      <c r="F443" s="240" t="s">
        <v>556</v>
      </c>
      <c r="G443" s="238"/>
      <c r="H443" s="241">
        <v>6.8399999999999999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42</v>
      </c>
      <c r="AX443" s="14" t="s">
        <v>80</v>
      </c>
      <c r="AY443" s="247" t="s">
        <v>171</v>
      </c>
    </row>
    <row r="444" s="13" customFormat="1">
      <c r="A444" s="13"/>
      <c r="B444" s="226"/>
      <c r="C444" s="227"/>
      <c r="D444" s="228" t="s">
        <v>183</v>
      </c>
      <c r="E444" s="229" t="s">
        <v>41</v>
      </c>
      <c r="F444" s="230" t="s">
        <v>557</v>
      </c>
      <c r="G444" s="227"/>
      <c r="H444" s="229" t="s">
        <v>41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183</v>
      </c>
      <c r="AU444" s="236" t="s">
        <v>90</v>
      </c>
      <c r="AV444" s="13" t="s">
        <v>88</v>
      </c>
      <c r="AW444" s="13" t="s">
        <v>42</v>
      </c>
      <c r="AX444" s="13" t="s">
        <v>80</v>
      </c>
      <c r="AY444" s="236" t="s">
        <v>171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558</v>
      </c>
      <c r="G445" s="238"/>
      <c r="H445" s="241">
        <v>28.41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3" customFormat="1">
      <c r="A446" s="13"/>
      <c r="B446" s="226"/>
      <c r="C446" s="227"/>
      <c r="D446" s="228" t="s">
        <v>183</v>
      </c>
      <c r="E446" s="229" t="s">
        <v>41</v>
      </c>
      <c r="F446" s="230" t="s">
        <v>501</v>
      </c>
      <c r="G446" s="227"/>
      <c r="H446" s="229" t="s">
        <v>41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183</v>
      </c>
      <c r="AU446" s="236" t="s">
        <v>90</v>
      </c>
      <c r="AV446" s="13" t="s">
        <v>88</v>
      </c>
      <c r="AW446" s="13" t="s">
        <v>42</v>
      </c>
      <c r="AX446" s="13" t="s">
        <v>80</v>
      </c>
      <c r="AY446" s="236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559</v>
      </c>
      <c r="G447" s="238"/>
      <c r="H447" s="241">
        <v>25.600000000000001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5" customFormat="1">
      <c r="A448" s="15"/>
      <c r="B448" s="248"/>
      <c r="C448" s="249"/>
      <c r="D448" s="228" t="s">
        <v>183</v>
      </c>
      <c r="E448" s="250" t="s">
        <v>41</v>
      </c>
      <c r="F448" s="251" t="s">
        <v>189</v>
      </c>
      <c r="G448" s="249"/>
      <c r="H448" s="252">
        <v>73.771999999999991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8" t="s">
        <v>183</v>
      </c>
      <c r="AU448" s="258" t="s">
        <v>90</v>
      </c>
      <c r="AV448" s="15" t="s">
        <v>179</v>
      </c>
      <c r="AW448" s="15" t="s">
        <v>42</v>
      </c>
      <c r="AX448" s="15" t="s">
        <v>88</v>
      </c>
      <c r="AY448" s="258" t="s">
        <v>171</v>
      </c>
    </row>
    <row r="449" s="2" customFormat="1" ht="16.5" customHeight="1">
      <c r="A449" s="42"/>
      <c r="B449" s="43"/>
      <c r="C449" s="270" t="s">
        <v>560</v>
      </c>
      <c r="D449" s="270" t="s">
        <v>403</v>
      </c>
      <c r="E449" s="271" t="s">
        <v>561</v>
      </c>
      <c r="F449" s="272" t="s">
        <v>562</v>
      </c>
      <c r="G449" s="273" t="s">
        <v>177</v>
      </c>
      <c r="H449" s="274">
        <v>77.460999999999999</v>
      </c>
      <c r="I449" s="275"/>
      <c r="J449" s="276">
        <f>ROUND(I449*H449,2)</f>
        <v>0</v>
      </c>
      <c r="K449" s="272" t="s">
        <v>178</v>
      </c>
      <c r="L449" s="277"/>
      <c r="M449" s="278" t="s">
        <v>41</v>
      </c>
      <c r="N449" s="279" t="s">
        <v>51</v>
      </c>
      <c r="O449" s="88"/>
      <c r="P449" s="217">
        <f>O449*H449</f>
        <v>0</v>
      </c>
      <c r="Q449" s="217">
        <v>0.00020000000000000001</v>
      </c>
      <c r="R449" s="217">
        <f>Q449*H449</f>
        <v>0.015492200000000001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406</v>
      </c>
      <c r="AT449" s="219" t="s">
        <v>403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295</v>
      </c>
      <c r="BM449" s="219" t="s">
        <v>563</v>
      </c>
    </row>
    <row r="450" s="14" customFormat="1">
      <c r="A450" s="14"/>
      <c r="B450" s="237"/>
      <c r="C450" s="238"/>
      <c r="D450" s="228" t="s">
        <v>183</v>
      </c>
      <c r="E450" s="238"/>
      <c r="F450" s="240" t="s">
        <v>564</v>
      </c>
      <c r="G450" s="238"/>
      <c r="H450" s="241">
        <v>77.460999999999999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</v>
      </c>
      <c r="AX450" s="14" t="s">
        <v>88</v>
      </c>
      <c r="AY450" s="247" t="s">
        <v>171</v>
      </c>
    </row>
    <row r="451" s="2" customFormat="1" ht="16.5" customHeight="1">
      <c r="A451" s="42"/>
      <c r="B451" s="43"/>
      <c r="C451" s="208" t="s">
        <v>565</v>
      </c>
      <c r="D451" s="208" t="s">
        <v>174</v>
      </c>
      <c r="E451" s="209" t="s">
        <v>566</v>
      </c>
      <c r="F451" s="210" t="s">
        <v>567</v>
      </c>
      <c r="G451" s="211" t="s">
        <v>177</v>
      </c>
      <c r="H451" s="212">
        <v>90.563999999999993</v>
      </c>
      <c r="I451" s="213"/>
      <c r="J451" s="214">
        <f>ROUND(I451*H451,2)</f>
        <v>0</v>
      </c>
      <c r="K451" s="210" t="s">
        <v>178</v>
      </c>
      <c r="L451" s="48"/>
      <c r="M451" s="215" t="s">
        <v>41</v>
      </c>
      <c r="N451" s="216" t="s">
        <v>51</v>
      </c>
      <c r="O451" s="88"/>
      <c r="P451" s="217">
        <f>O451*H451</f>
        <v>0</v>
      </c>
      <c r="Q451" s="217">
        <v>0.00021000000000000001</v>
      </c>
      <c r="R451" s="217">
        <f>Q451*H451</f>
        <v>0.019018440000000001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295</v>
      </c>
      <c r="AT451" s="219" t="s">
        <v>174</v>
      </c>
      <c r="AU451" s="219" t="s">
        <v>90</v>
      </c>
      <c r="AY451" s="20" t="s">
        <v>171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88</v>
      </c>
      <c r="BK451" s="220">
        <f>ROUND(I451*H451,2)</f>
        <v>0</v>
      </c>
      <c r="BL451" s="20" t="s">
        <v>295</v>
      </c>
      <c r="BM451" s="219" t="s">
        <v>568</v>
      </c>
    </row>
    <row r="452" s="2" customFormat="1">
      <c r="A452" s="42"/>
      <c r="B452" s="43"/>
      <c r="C452" s="44"/>
      <c r="D452" s="221" t="s">
        <v>181</v>
      </c>
      <c r="E452" s="44"/>
      <c r="F452" s="222" t="s">
        <v>569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181</v>
      </c>
      <c r="AU452" s="20" t="s">
        <v>90</v>
      </c>
    </row>
    <row r="453" s="13" customFormat="1">
      <c r="A453" s="13"/>
      <c r="B453" s="226"/>
      <c r="C453" s="227"/>
      <c r="D453" s="228" t="s">
        <v>183</v>
      </c>
      <c r="E453" s="229" t="s">
        <v>41</v>
      </c>
      <c r="F453" s="230" t="s">
        <v>546</v>
      </c>
      <c r="G453" s="227"/>
      <c r="H453" s="229" t="s">
        <v>41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183</v>
      </c>
      <c r="AU453" s="236" t="s">
        <v>90</v>
      </c>
      <c r="AV453" s="13" t="s">
        <v>88</v>
      </c>
      <c r="AW453" s="13" t="s">
        <v>42</v>
      </c>
      <c r="AX453" s="13" t="s">
        <v>80</v>
      </c>
      <c r="AY453" s="236" t="s">
        <v>171</v>
      </c>
    </row>
    <row r="454" s="13" customFormat="1">
      <c r="A454" s="13"/>
      <c r="B454" s="226"/>
      <c r="C454" s="227"/>
      <c r="D454" s="228" t="s">
        <v>183</v>
      </c>
      <c r="E454" s="229" t="s">
        <v>41</v>
      </c>
      <c r="F454" s="230" t="s">
        <v>547</v>
      </c>
      <c r="G454" s="227"/>
      <c r="H454" s="229" t="s">
        <v>41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183</v>
      </c>
      <c r="AU454" s="236" t="s">
        <v>90</v>
      </c>
      <c r="AV454" s="13" t="s">
        <v>88</v>
      </c>
      <c r="AW454" s="13" t="s">
        <v>42</v>
      </c>
      <c r="AX454" s="13" t="s">
        <v>80</v>
      </c>
      <c r="AY454" s="236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548</v>
      </c>
      <c r="G455" s="238"/>
      <c r="H455" s="241">
        <v>2.952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3" customFormat="1">
      <c r="A456" s="13"/>
      <c r="B456" s="226"/>
      <c r="C456" s="227"/>
      <c r="D456" s="228" t="s">
        <v>183</v>
      </c>
      <c r="E456" s="229" t="s">
        <v>41</v>
      </c>
      <c r="F456" s="230" t="s">
        <v>549</v>
      </c>
      <c r="G456" s="227"/>
      <c r="H456" s="229" t="s">
        <v>41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183</v>
      </c>
      <c r="AU456" s="236" t="s">
        <v>90</v>
      </c>
      <c r="AV456" s="13" t="s">
        <v>88</v>
      </c>
      <c r="AW456" s="13" t="s">
        <v>42</v>
      </c>
      <c r="AX456" s="13" t="s">
        <v>80</v>
      </c>
      <c r="AY456" s="236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550</v>
      </c>
      <c r="G457" s="238"/>
      <c r="H457" s="241">
        <v>5.3899999999999997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3" customFormat="1">
      <c r="A458" s="13"/>
      <c r="B458" s="226"/>
      <c r="C458" s="227"/>
      <c r="D458" s="228" t="s">
        <v>183</v>
      </c>
      <c r="E458" s="229" t="s">
        <v>41</v>
      </c>
      <c r="F458" s="230" t="s">
        <v>551</v>
      </c>
      <c r="G458" s="227"/>
      <c r="H458" s="229" t="s">
        <v>41</v>
      </c>
      <c r="I458" s="231"/>
      <c r="J458" s="227"/>
      <c r="K458" s="227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183</v>
      </c>
      <c r="AU458" s="236" t="s">
        <v>90</v>
      </c>
      <c r="AV458" s="13" t="s">
        <v>88</v>
      </c>
      <c r="AW458" s="13" t="s">
        <v>42</v>
      </c>
      <c r="AX458" s="13" t="s">
        <v>80</v>
      </c>
      <c r="AY458" s="236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552</v>
      </c>
      <c r="G459" s="238"/>
      <c r="H459" s="241">
        <v>2.3199999999999998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3" customFormat="1">
      <c r="A460" s="13"/>
      <c r="B460" s="226"/>
      <c r="C460" s="227"/>
      <c r="D460" s="228" t="s">
        <v>183</v>
      </c>
      <c r="E460" s="229" t="s">
        <v>41</v>
      </c>
      <c r="F460" s="230" t="s">
        <v>553</v>
      </c>
      <c r="G460" s="227"/>
      <c r="H460" s="229" t="s">
        <v>41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183</v>
      </c>
      <c r="AU460" s="236" t="s">
        <v>90</v>
      </c>
      <c r="AV460" s="13" t="s">
        <v>88</v>
      </c>
      <c r="AW460" s="13" t="s">
        <v>42</v>
      </c>
      <c r="AX460" s="13" t="s">
        <v>80</v>
      </c>
      <c r="AY460" s="236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554</v>
      </c>
      <c r="G461" s="238"/>
      <c r="H461" s="241">
        <v>2.2599999999999998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3" customFormat="1">
      <c r="A462" s="13"/>
      <c r="B462" s="226"/>
      <c r="C462" s="227"/>
      <c r="D462" s="228" t="s">
        <v>183</v>
      </c>
      <c r="E462" s="229" t="s">
        <v>41</v>
      </c>
      <c r="F462" s="230" t="s">
        <v>555</v>
      </c>
      <c r="G462" s="227"/>
      <c r="H462" s="229" t="s">
        <v>41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183</v>
      </c>
      <c r="AU462" s="236" t="s">
        <v>90</v>
      </c>
      <c r="AV462" s="13" t="s">
        <v>88</v>
      </c>
      <c r="AW462" s="13" t="s">
        <v>42</v>
      </c>
      <c r="AX462" s="13" t="s">
        <v>80</v>
      </c>
      <c r="AY462" s="236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556</v>
      </c>
      <c r="G463" s="238"/>
      <c r="H463" s="241">
        <v>6.8399999999999999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3" customFormat="1">
      <c r="A464" s="13"/>
      <c r="B464" s="226"/>
      <c r="C464" s="227"/>
      <c r="D464" s="228" t="s">
        <v>183</v>
      </c>
      <c r="E464" s="229" t="s">
        <v>41</v>
      </c>
      <c r="F464" s="230" t="s">
        <v>557</v>
      </c>
      <c r="G464" s="227"/>
      <c r="H464" s="229" t="s">
        <v>41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183</v>
      </c>
      <c r="AU464" s="236" t="s">
        <v>90</v>
      </c>
      <c r="AV464" s="13" t="s">
        <v>88</v>
      </c>
      <c r="AW464" s="13" t="s">
        <v>42</v>
      </c>
      <c r="AX464" s="13" t="s">
        <v>80</v>
      </c>
      <c r="AY464" s="236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558</v>
      </c>
      <c r="G465" s="238"/>
      <c r="H465" s="241">
        <v>28.41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3" customFormat="1">
      <c r="A466" s="13"/>
      <c r="B466" s="226"/>
      <c r="C466" s="227"/>
      <c r="D466" s="228" t="s">
        <v>183</v>
      </c>
      <c r="E466" s="229" t="s">
        <v>41</v>
      </c>
      <c r="F466" s="230" t="s">
        <v>501</v>
      </c>
      <c r="G466" s="227"/>
      <c r="H466" s="229" t="s">
        <v>41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183</v>
      </c>
      <c r="AU466" s="236" t="s">
        <v>90</v>
      </c>
      <c r="AV466" s="13" t="s">
        <v>88</v>
      </c>
      <c r="AW466" s="13" t="s">
        <v>42</v>
      </c>
      <c r="AX466" s="13" t="s">
        <v>80</v>
      </c>
      <c r="AY466" s="236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570</v>
      </c>
      <c r="G467" s="238"/>
      <c r="H467" s="241">
        <v>21.600000000000001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3" customFormat="1">
      <c r="A468" s="13"/>
      <c r="B468" s="226"/>
      <c r="C468" s="227"/>
      <c r="D468" s="228" t="s">
        <v>183</v>
      </c>
      <c r="E468" s="229" t="s">
        <v>41</v>
      </c>
      <c r="F468" s="230" t="s">
        <v>571</v>
      </c>
      <c r="G468" s="227"/>
      <c r="H468" s="229" t="s">
        <v>41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183</v>
      </c>
      <c r="AU468" s="236" t="s">
        <v>90</v>
      </c>
      <c r="AV468" s="13" t="s">
        <v>88</v>
      </c>
      <c r="AW468" s="13" t="s">
        <v>42</v>
      </c>
      <c r="AX468" s="13" t="s">
        <v>80</v>
      </c>
      <c r="AY468" s="236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572</v>
      </c>
      <c r="G469" s="238"/>
      <c r="H469" s="241">
        <v>20.792000000000002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5" customFormat="1">
      <c r="A470" s="15"/>
      <c r="B470" s="248"/>
      <c r="C470" s="249"/>
      <c r="D470" s="228" t="s">
        <v>183</v>
      </c>
      <c r="E470" s="250" t="s">
        <v>41</v>
      </c>
      <c r="F470" s="251" t="s">
        <v>189</v>
      </c>
      <c r="G470" s="249"/>
      <c r="H470" s="252">
        <v>90.563999999999993</v>
      </c>
      <c r="I470" s="253"/>
      <c r="J470" s="249"/>
      <c r="K470" s="249"/>
      <c r="L470" s="254"/>
      <c r="M470" s="255"/>
      <c r="N470" s="256"/>
      <c r="O470" s="256"/>
      <c r="P470" s="256"/>
      <c r="Q470" s="256"/>
      <c r="R470" s="256"/>
      <c r="S470" s="256"/>
      <c r="T470" s="25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8" t="s">
        <v>183</v>
      </c>
      <c r="AU470" s="258" t="s">
        <v>90</v>
      </c>
      <c r="AV470" s="15" t="s">
        <v>179</v>
      </c>
      <c r="AW470" s="15" t="s">
        <v>42</v>
      </c>
      <c r="AX470" s="15" t="s">
        <v>88</v>
      </c>
      <c r="AY470" s="258" t="s">
        <v>171</v>
      </c>
    </row>
    <row r="471" s="2" customFormat="1" ht="37.8" customHeight="1">
      <c r="A471" s="42"/>
      <c r="B471" s="43"/>
      <c r="C471" s="208" t="s">
        <v>573</v>
      </c>
      <c r="D471" s="208" t="s">
        <v>174</v>
      </c>
      <c r="E471" s="209" t="s">
        <v>574</v>
      </c>
      <c r="F471" s="210" t="s">
        <v>575</v>
      </c>
      <c r="G471" s="211" t="s">
        <v>177</v>
      </c>
      <c r="H471" s="212">
        <v>63.292000000000002</v>
      </c>
      <c r="I471" s="213"/>
      <c r="J471" s="214">
        <f>ROUND(I471*H471,2)</f>
        <v>0</v>
      </c>
      <c r="K471" s="210" t="s">
        <v>178</v>
      </c>
      <c r="L471" s="48"/>
      <c r="M471" s="215" t="s">
        <v>41</v>
      </c>
      <c r="N471" s="216" t="s">
        <v>51</v>
      </c>
      <c r="O471" s="88"/>
      <c r="P471" s="217">
        <f>O471*H471</f>
        <v>0</v>
      </c>
      <c r="Q471" s="217">
        <v>0.00029</v>
      </c>
      <c r="R471" s="217">
        <f>Q471*H471</f>
        <v>0.018354680000000002</v>
      </c>
      <c r="S471" s="217">
        <v>0</v>
      </c>
      <c r="T471" s="21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19" t="s">
        <v>295</v>
      </c>
      <c r="AT471" s="219" t="s">
        <v>174</v>
      </c>
      <c r="AU471" s="219" t="s">
        <v>90</v>
      </c>
      <c r="AY471" s="20" t="s">
        <v>171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20" t="s">
        <v>88</v>
      </c>
      <c r="BK471" s="220">
        <f>ROUND(I471*H471,2)</f>
        <v>0</v>
      </c>
      <c r="BL471" s="20" t="s">
        <v>295</v>
      </c>
      <c r="BM471" s="219" t="s">
        <v>576</v>
      </c>
    </row>
    <row r="472" s="2" customFormat="1">
      <c r="A472" s="42"/>
      <c r="B472" s="43"/>
      <c r="C472" s="44"/>
      <c r="D472" s="221" t="s">
        <v>181</v>
      </c>
      <c r="E472" s="44"/>
      <c r="F472" s="222" t="s">
        <v>577</v>
      </c>
      <c r="G472" s="44"/>
      <c r="H472" s="44"/>
      <c r="I472" s="223"/>
      <c r="J472" s="44"/>
      <c r="K472" s="44"/>
      <c r="L472" s="48"/>
      <c r="M472" s="224"/>
      <c r="N472" s="22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0" t="s">
        <v>181</v>
      </c>
      <c r="AU472" s="20" t="s">
        <v>90</v>
      </c>
    </row>
    <row r="473" s="13" customFormat="1">
      <c r="A473" s="13"/>
      <c r="B473" s="226"/>
      <c r="C473" s="227"/>
      <c r="D473" s="228" t="s">
        <v>183</v>
      </c>
      <c r="E473" s="229" t="s">
        <v>41</v>
      </c>
      <c r="F473" s="230" t="s">
        <v>578</v>
      </c>
      <c r="G473" s="227"/>
      <c r="H473" s="229" t="s">
        <v>41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183</v>
      </c>
      <c r="AU473" s="236" t="s">
        <v>90</v>
      </c>
      <c r="AV473" s="13" t="s">
        <v>88</v>
      </c>
      <c r="AW473" s="13" t="s">
        <v>42</v>
      </c>
      <c r="AX473" s="13" t="s">
        <v>80</v>
      </c>
      <c r="AY473" s="236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579</v>
      </c>
      <c r="G474" s="238"/>
      <c r="H474" s="241">
        <v>18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3" customFormat="1">
      <c r="A475" s="13"/>
      <c r="B475" s="226"/>
      <c r="C475" s="227"/>
      <c r="D475" s="228" t="s">
        <v>183</v>
      </c>
      <c r="E475" s="229" t="s">
        <v>41</v>
      </c>
      <c r="F475" s="230" t="s">
        <v>501</v>
      </c>
      <c r="G475" s="227"/>
      <c r="H475" s="229" t="s">
        <v>41</v>
      </c>
      <c r="I475" s="231"/>
      <c r="J475" s="227"/>
      <c r="K475" s="227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183</v>
      </c>
      <c r="AU475" s="236" t="s">
        <v>90</v>
      </c>
      <c r="AV475" s="13" t="s">
        <v>88</v>
      </c>
      <c r="AW475" s="13" t="s">
        <v>42</v>
      </c>
      <c r="AX475" s="13" t="s">
        <v>80</v>
      </c>
      <c r="AY475" s="236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353</v>
      </c>
      <c r="G476" s="238"/>
      <c r="H476" s="241">
        <v>24.5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3" customFormat="1">
      <c r="A477" s="13"/>
      <c r="B477" s="226"/>
      <c r="C477" s="227"/>
      <c r="D477" s="228" t="s">
        <v>183</v>
      </c>
      <c r="E477" s="229" t="s">
        <v>41</v>
      </c>
      <c r="F477" s="230" t="s">
        <v>571</v>
      </c>
      <c r="G477" s="227"/>
      <c r="H477" s="229" t="s">
        <v>41</v>
      </c>
      <c r="I477" s="231"/>
      <c r="J477" s="227"/>
      <c r="K477" s="227"/>
      <c r="L477" s="232"/>
      <c r="M477" s="233"/>
      <c r="N477" s="234"/>
      <c r="O477" s="234"/>
      <c r="P477" s="234"/>
      <c r="Q477" s="234"/>
      <c r="R477" s="234"/>
      <c r="S477" s="234"/>
      <c r="T477" s="23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6" t="s">
        <v>183</v>
      </c>
      <c r="AU477" s="236" t="s">
        <v>90</v>
      </c>
      <c r="AV477" s="13" t="s">
        <v>88</v>
      </c>
      <c r="AW477" s="13" t="s">
        <v>42</v>
      </c>
      <c r="AX477" s="13" t="s">
        <v>80</v>
      </c>
      <c r="AY477" s="236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572</v>
      </c>
      <c r="G478" s="238"/>
      <c r="H478" s="241">
        <v>20.792000000000002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5" customFormat="1">
      <c r="A479" s="15"/>
      <c r="B479" s="248"/>
      <c r="C479" s="249"/>
      <c r="D479" s="228" t="s">
        <v>183</v>
      </c>
      <c r="E479" s="250" t="s">
        <v>41</v>
      </c>
      <c r="F479" s="251" t="s">
        <v>189</v>
      </c>
      <c r="G479" s="249"/>
      <c r="H479" s="252">
        <v>63.292000000000002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8" t="s">
        <v>183</v>
      </c>
      <c r="AU479" s="258" t="s">
        <v>90</v>
      </c>
      <c r="AV479" s="15" t="s">
        <v>179</v>
      </c>
      <c r="AW479" s="15" t="s">
        <v>42</v>
      </c>
      <c r="AX479" s="15" t="s">
        <v>88</v>
      </c>
      <c r="AY479" s="258" t="s">
        <v>171</v>
      </c>
    </row>
    <row r="480" s="12" customFormat="1" ht="22.8" customHeight="1">
      <c r="A480" s="12"/>
      <c r="B480" s="192"/>
      <c r="C480" s="193"/>
      <c r="D480" s="194" t="s">
        <v>79</v>
      </c>
      <c r="E480" s="206" t="s">
        <v>580</v>
      </c>
      <c r="F480" s="206" t="s">
        <v>581</v>
      </c>
      <c r="G480" s="193"/>
      <c r="H480" s="193"/>
      <c r="I480" s="196"/>
      <c r="J480" s="207">
        <f>BK480</f>
        <v>0</v>
      </c>
      <c r="K480" s="193"/>
      <c r="L480" s="198"/>
      <c r="M480" s="199"/>
      <c r="N480" s="200"/>
      <c r="O480" s="200"/>
      <c r="P480" s="201">
        <f>SUM(P481:P491)</f>
        <v>0</v>
      </c>
      <c r="Q480" s="200"/>
      <c r="R480" s="201">
        <f>SUM(R481:R491)</f>
        <v>0.016516859999999998</v>
      </c>
      <c r="S480" s="200"/>
      <c r="T480" s="202">
        <f>SUM(T481:T491)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03" t="s">
        <v>90</v>
      </c>
      <c r="AT480" s="204" t="s">
        <v>79</v>
      </c>
      <c r="AU480" s="204" t="s">
        <v>88</v>
      </c>
      <c r="AY480" s="203" t="s">
        <v>171</v>
      </c>
      <c r="BK480" s="205">
        <f>SUM(BK481:BK491)</f>
        <v>0</v>
      </c>
    </row>
    <row r="481" s="2" customFormat="1" ht="21.75" customHeight="1">
      <c r="A481" s="42"/>
      <c r="B481" s="43"/>
      <c r="C481" s="208" t="s">
        <v>582</v>
      </c>
      <c r="D481" s="208" t="s">
        <v>174</v>
      </c>
      <c r="E481" s="209" t="s">
        <v>583</v>
      </c>
      <c r="F481" s="210" t="s">
        <v>584</v>
      </c>
      <c r="G481" s="211" t="s">
        <v>177</v>
      </c>
      <c r="H481" s="212">
        <v>5.3109999999999999</v>
      </c>
      <c r="I481" s="213"/>
      <c r="J481" s="214">
        <f>ROUND(I481*H481,2)</f>
        <v>0</v>
      </c>
      <c r="K481" s="210" t="s">
        <v>178</v>
      </c>
      <c r="L481" s="48"/>
      <c r="M481" s="215" t="s">
        <v>41</v>
      </c>
      <c r="N481" s="216" t="s">
        <v>51</v>
      </c>
      <c r="O481" s="88"/>
      <c r="P481" s="217">
        <f>O481*H481</f>
        <v>0</v>
      </c>
      <c r="Q481" s="217">
        <v>0.0012600000000000001</v>
      </c>
      <c r="R481" s="217">
        <f>Q481*H481</f>
        <v>0.00669186</v>
      </c>
      <c r="S481" s="217">
        <v>0</v>
      </c>
      <c r="T481" s="21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19" t="s">
        <v>295</v>
      </c>
      <c r="AT481" s="219" t="s">
        <v>174</v>
      </c>
      <c r="AU481" s="219" t="s">
        <v>90</v>
      </c>
      <c r="AY481" s="20" t="s">
        <v>171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20" t="s">
        <v>88</v>
      </c>
      <c r="BK481" s="220">
        <f>ROUND(I481*H481,2)</f>
        <v>0</v>
      </c>
      <c r="BL481" s="20" t="s">
        <v>295</v>
      </c>
      <c r="BM481" s="219" t="s">
        <v>585</v>
      </c>
    </row>
    <row r="482" s="2" customFormat="1">
      <c r="A482" s="42"/>
      <c r="B482" s="43"/>
      <c r="C482" s="44"/>
      <c r="D482" s="221" t="s">
        <v>181</v>
      </c>
      <c r="E482" s="44"/>
      <c r="F482" s="222" t="s">
        <v>586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181</v>
      </c>
      <c r="AU482" s="20" t="s">
        <v>90</v>
      </c>
    </row>
    <row r="483" s="13" customFormat="1">
      <c r="A483" s="13"/>
      <c r="B483" s="226"/>
      <c r="C483" s="227"/>
      <c r="D483" s="228" t="s">
        <v>183</v>
      </c>
      <c r="E483" s="229" t="s">
        <v>41</v>
      </c>
      <c r="F483" s="230" t="s">
        <v>587</v>
      </c>
      <c r="G483" s="227"/>
      <c r="H483" s="229" t="s">
        <v>41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183</v>
      </c>
      <c r="AU483" s="236" t="s">
        <v>90</v>
      </c>
      <c r="AV483" s="13" t="s">
        <v>88</v>
      </c>
      <c r="AW483" s="13" t="s">
        <v>42</v>
      </c>
      <c r="AX483" s="13" t="s">
        <v>80</v>
      </c>
      <c r="AY483" s="236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588</v>
      </c>
      <c r="G484" s="238"/>
      <c r="H484" s="241">
        <v>2.6019999999999999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3" customFormat="1">
      <c r="A485" s="13"/>
      <c r="B485" s="226"/>
      <c r="C485" s="227"/>
      <c r="D485" s="228" t="s">
        <v>183</v>
      </c>
      <c r="E485" s="229" t="s">
        <v>41</v>
      </c>
      <c r="F485" s="230" t="s">
        <v>589</v>
      </c>
      <c r="G485" s="227"/>
      <c r="H485" s="229" t="s">
        <v>41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183</v>
      </c>
      <c r="AU485" s="236" t="s">
        <v>90</v>
      </c>
      <c r="AV485" s="13" t="s">
        <v>88</v>
      </c>
      <c r="AW485" s="13" t="s">
        <v>42</v>
      </c>
      <c r="AX485" s="13" t="s">
        <v>80</v>
      </c>
      <c r="AY485" s="236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590</v>
      </c>
      <c r="G486" s="238"/>
      <c r="H486" s="241">
        <v>2.29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3" customFormat="1">
      <c r="A487" s="13"/>
      <c r="B487" s="226"/>
      <c r="C487" s="227"/>
      <c r="D487" s="228" t="s">
        <v>183</v>
      </c>
      <c r="E487" s="229" t="s">
        <v>41</v>
      </c>
      <c r="F487" s="230" t="s">
        <v>591</v>
      </c>
      <c r="G487" s="227"/>
      <c r="H487" s="229" t="s">
        <v>41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183</v>
      </c>
      <c r="AU487" s="236" t="s">
        <v>90</v>
      </c>
      <c r="AV487" s="13" t="s">
        <v>88</v>
      </c>
      <c r="AW487" s="13" t="s">
        <v>42</v>
      </c>
      <c r="AX487" s="13" t="s">
        <v>80</v>
      </c>
      <c r="AY487" s="236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592</v>
      </c>
      <c r="G488" s="238"/>
      <c r="H488" s="241">
        <v>0.41899999999999998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5" customFormat="1">
      <c r="A489" s="15"/>
      <c r="B489" s="248"/>
      <c r="C489" s="249"/>
      <c r="D489" s="228" t="s">
        <v>183</v>
      </c>
      <c r="E489" s="250" t="s">
        <v>41</v>
      </c>
      <c r="F489" s="251" t="s">
        <v>189</v>
      </c>
      <c r="G489" s="249"/>
      <c r="H489" s="252">
        <v>5.3109999999999991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8" t="s">
        <v>183</v>
      </c>
      <c r="AU489" s="258" t="s">
        <v>90</v>
      </c>
      <c r="AV489" s="15" t="s">
        <v>179</v>
      </c>
      <c r="AW489" s="15" t="s">
        <v>42</v>
      </c>
      <c r="AX489" s="15" t="s">
        <v>88</v>
      </c>
      <c r="AY489" s="258" t="s">
        <v>171</v>
      </c>
    </row>
    <row r="490" s="2" customFormat="1" ht="16.5" customHeight="1">
      <c r="A490" s="42"/>
      <c r="B490" s="43"/>
      <c r="C490" s="270" t="s">
        <v>593</v>
      </c>
      <c r="D490" s="270" t="s">
        <v>403</v>
      </c>
      <c r="E490" s="271" t="s">
        <v>594</v>
      </c>
      <c r="F490" s="272" t="s">
        <v>595</v>
      </c>
      <c r="G490" s="273" t="s">
        <v>416</v>
      </c>
      <c r="H490" s="274">
        <v>9.8249999999999993</v>
      </c>
      <c r="I490" s="275"/>
      <c r="J490" s="276">
        <f>ROUND(I490*H490,2)</f>
        <v>0</v>
      </c>
      <c r="K490" s="272" t="s">
        <v>178</v>
      </c>
      <c r="L490" s="277"/>
      <c r="M490" s="278" t="s">
        <v>41</v>
      </c>
      <c r="N490" s="279" t="s">
        <v>51</v>
      </c>
      <c r="O490" s="88"/>
      <c r="P490" s="217">
        <f>O490*H490</f>
        <v>0</v>
      </c>
      <c r="Q490" s="217">
        <v>0.001</v>
      </c>
      <c r="R490" s="217">
        <f>Q490*H490</f>
        <v>0.0098249999999999987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406</v>
      </c>
      <c r="AT490" s="219" t="s">
        <v>403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295</v>
      </c>
      <c r="BM490" s="219" t="s">
        <v>596</v>
      </c>
    </row>
    <row r="491" s="14" customFormat="1">
      <c r="A491" s="14"/>
      <c r="B491" s="237"/>
      <c r="C491" s="238"/>
      <c r="D491" s="228" t="s">
        <v>183</v>
      </c>
      <c r="E491" s="238"/>
      <c r="F491" s="240" t="s">
        <v>597</v>
      </c>
      <c r="G491" s="238"/>
      <c r="H491" s="241">
        <v>9.8249999999999993</v>
      </c>
      <c r="I491" s="242"/>
      <c r="J491" s="238"/>
      <c r="K491" s="238"/>
      <c r="L491" s="243"/>
      <c r="M491" s="280"/>
      <c r="N491" s="281"/>
      <c r="O491" s="281"/>
      <c r="P491" s="281"/>
      <c r="Q491" s="281"/>
      <c r="R491" s="281"/>
      <c r="S491" s="281"/>
      <c r="T491" s="28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</v>
      </c>
      <c r="AX491" s="14" t="s">
        <v>88</v>
      </c>
      <c r="AY491" s="247" t="s">
        <v>171</v>
      </c>
    </row>
    <row r="492" s="2" customFormat="1" ht="6.96" customHeight="1">
      <c r="A492" s="42"/>
      <c r="B492" s="63"/>
      <c r="C492" s="64"/>
      <c r="D492" s="64"/>
      <c r="E492" s="64"/>
      <c r="F492" s="64"/>
      <c r="G492" s="64"/>
      <c r="H492" s="64"/>
      <c r="I492" s="64"/>
      <c r="J492" s="64"/>
      <c r="K492" s="64"/>
      <c r="L492" s="48"/>
      <c r="M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</row>
  </sheetData>
  <sheetProtection sheet="1" autoFilter="0" formatColumns="0" formatRows="0" objects="1" scenarios="1" spinCount="100000" saltValue="hsaDx82IuCrDFnw4mq87HZEWpI/OCLG0Dv98ppFOIiGSu1DustkBGYZampOVEpNFlrMdX32h6AKZhzlUTyZotA==" hashValue="1WVanORY9dA4ihtR9n12LhY8xIXqAADjJrojUfR0Tn4QBQgYZi1UMv1L2DJCIUTwyMPo+obE5EpQo5x2/PBTwQ==" algorithmName="SHA-512" password="CC35"/>
  <autoFilter ref="C89:K49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612325111"/>
    <hyperlink ref="F103" r:id="rId2" display="https://podminky.urs.cz/item/CS_URS_2024_02/953945141"/>
    <hyperlink ref="F108" r:id="rId3" display="https://podminky.urs.cz/item/CS_URS_2024_02/974049134"/>
    <hyperlink ref="F113" r:id="rId4" display="https://podminky.urs.cz/item/CS_URS_2024_02/977151111"/>
    <hyperlink ref="F157" r:id="rId5" display="https://podminky.urs.cz/item/CS_URS_2024_02/977151113"/>
    <hyperlink ref="F179" r:id="rId6" display="https://podminky.urs.cz/item/CS_URS_2024_02/977151911"/>
    <hyperlink ref="F183" r:id="rId7" display="https://podminky.urs.cz/item/CS_URS_2024_02/977171234"/>
    <hyperlink ref="F189" r:id="rId8" display="https://podminky.urs.cz/item/CS_URS_2024_02/997013217"/>
    <hyperlink ref="F191" r:id="rId9" display="https://podminky.urs.cz/item/CS_URS_2024_02/997013501"/>
    <hyperlink ref="F193" r:id="rId10" display="https://podminky.urs.cz/item/CS_URS_2024_02/997013509"/>
    <hyperlink ref="F195" r:id="rId11" display="https://podminky.urs.cz/item/CS_URS_2024_02/997013609"/>
    <hyperlink ref="F198" r:id="rId12" display="https://podminky.urs.cz/item/CS_URS_2024_02/998012038"/>
    <hyperlink ref="F200" r:id="rId13" display="https://podminky.urs.cz/item/CS_URS_2024_02/998012043"/>
    <hyperlink ref="F204" r:id="rId14" display="https://podminky.urs.cz/item/CS_URS_2024_02/763101856"/>
    <hyperlink ref="F208" r:id="rId15" display="https://podminky.urs.cz/item/CS_URS_2024_02/763101866"/>
    <hyperlink ref="F213" r:id="rId16" display="https://podminky.urs.cz/item/CS_URS_2024_02/763111771"/>
    <hyperlink ref="F215" r:id="rId17" display="https://podminky.urs.cz/item/CS_URS_2024_02/763122404"/>
    <hyperlink ref="F244" r:id="rId18" display="https://podminky.urs.cz/item/CS_URS_2024_02/763131431"/>
    <hyperlink ref="F249" r:id="rId19" display="https://podminky.urs.cz/item/CS_URS_2024_02/763131451"/>
    <hyperlink ref="F255" r:id="rId20" display="https://podminky.urs.cz/item/CS_URS_2024_02/763131772"/>
    <hyperlink ref="F259" r:id="rId21" display="https://podminky.urs.cz/item/CS_URS_2024_02/763135102"/>
    <hyperlink ref="F265" r:id="rId22" display="https://podminky.urs.cz/item/CS_URS_2024_02/763431871"/>
    <hyperlink ref="F271" r:id="rId23" display="https://podminky.urs.cz/item/CS_URS_2024_02/998763333"/>
    <hyperlink ref="F273" r:id="rId24" display="https://podminky.urs.cz/item/CS_URS_2024_02/998763339"/>
    <hyperlink ref="F275" r:id="rId25" display="https://podminky.urs.cz/item/CS_URS_2024_02/998763393"/>
    <hyperlink ref="F277" r:id="rId26" display="https://podminky.urs.cz/item/CS_URS_2024_02/998763399"/>
    <hyperlink ref="F280" r:id="rId27" display="https://podminky.urs.cz/item/CS_URS_2024_02/767210114"/>
    <hyperlink ref="F285" r:id="rId28" display="https://podminky.urs.cz/item/CS_URS_2024_02/767591002"/>
    <hyperlink ref="F291" r:id="rId29" display="https://podminky.urs.cz/item/CS_URS_2024_02/767591021"/>
    <hyperlink ref="F293" r:id="rId30" display="https://podminky.urs.cz/item/CS_URS_2024_02/767995101"/>
    <hyperlink ref="F299" r:id="rId31" display="https://podminky.urs.cz/item/CS_URS_2024_02/767995116"/>
    <hyperlink ref="F308" r:id="rId32" display="https://podminky.urs.cz/item/CS_URS_2024_02/998767113"/>
    <hyperlink ref="F310" r:id="rId33" display="https://podminky.urs.cz/item/CS_URS_2024_02/998767129"/>
    <hyperlink ref="F312" r:id="rId34" display="https://podminky.urs.cz/item/CS_URS_2024_02/998767194"/>
    <hyperlink ref="F314" r:id="rId35" display="https://podminky.urs.cz/item/CS_URS_2024_02/998767199"/>
    <hyperlink ref="F317" r:id="rId36" display="https://podminky.urs.cz/item/CS_URS_2024_02/781121011"/>
    <hyperlink ref="F350" r:id="rId37" display="https://podminky.urs.cz/item/CS_URS_2024_02/998781123"/>
    <hyperlink ref="F352" r:id="rId38" display="https://podminky.urs.cz/item/CS_URS_2024_02/998781129"/>
    <hyperlink ref="F354" r:id="rId39" display="https://podminky.urs.cz/item/CS_URS_2024_02/998781194"/>
    <hyperlink ref="F356" r:id="rId40" display="https://podminky.urs.cz/item/CS_URS_2024_02/998781199"/>
    <hyperlink ref="F359" r:id="rId41" display="https://podminky.urs.cz/item/CS_URS_2024_02/784111021"/>
    <hyperlink ref="F368" r:id="rId42" display="https://podminky.urs.cz/item/CS_URS_2024_02/784161001"/>
    <hyperlink ref="F399" r:id="rId43" display="https://podminky.urs.cz/item/CS_URS_2024_02/784161111"/>
    <hyperlink ref="F432" r:id="rId44" display="https://podminky.urs.cz/item/CS_URS_2024_02/784171101"/>
    <hyperlink ref="F452" r:id="rId45" display="https://podminky.urs.cz/item/CS_URS_2024_02/784181101"/>
    <hyperlink ref="F472" r:id="rId46" display="https://podminky.urs.cz/item/CS_URS_2024_02/784211101"/>
    <hyperlink ref="F482" r:id="rId47" display="https://podminky.urs.cz/item/CS_URS_2024_02/7894212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598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ROUND(J82,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ROUND((SUM(BE82:BE488)),  2)</f>
        <v>0</v>
      </c>
      <c r="G33" s="42"/>
      <c r="H33" s="42"/>
      <c r="I33" s="152">
        <v>0.20999999999999999</v>
      </c>
      <c r="J33" s="151">
        <f>ROUND(((SUM(BE82:BE488))*I33),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ROUND((SUM(BF82:BF488)),  2)</f>
        <v>0</v>
      </c>
      <c r="G34" s="42"/>
      <c r="H34" s="42"/>
      <c r="I34" s="152">
        <v>0.12</v>
      </c>
      <c r="J34" s="151">
        <f>ROUND(((SUM(BF82:BF488))*I34),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ROUND((SUM(BG82:BG488)),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ROUND((SUM(BH82:BH488)),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ROUND((SUM(BI82:BI488)),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01-2 - ETAPA 1 - SILNOPROUD, SLABOPROUD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J82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150</v>
      </c>
      <c r="E60" s="172"/>
      <c r="F60" s="172"/>
      <c r="G60" s="172"/>
      <c r="H60" s="172"/>
      <c r="I60" s="172"/>
      <c r="J60" s="173">
        <f>J83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599</v>
      </c>
      <c r="E61" s="178"/>
      <c r="F61" s="178"/>
      <c r="G61" s="178"/>
      <c r="H61" s="178"/>
      <c r="I61" s="178"/>
      <c r="J61" s="179">
        <f>J84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600</v>
      </c>
      <c r="E62" s="178"/>
      <c r="F62" s="178"/>
      <c r="G62" s="178"/>
      <c r="H62" s="178"/>
      <c r="I62" s="178"/>
      <c r="J62" s="179">
        <f>J407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13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6.96" customHeight="1">
      <c r="A64" s="42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13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8" s="2" customFormat="1" ht="6.96" customHeight="1">
      <c r="A68" s="42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24.96" customHeight="1">
      <c r="A69" s="42"/>
      <c r="B69" s="43"/>
      <c r="C69" s="26" t="s">
        <v>156</v>
      </c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16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164" t="str">
        <f>E7</f>
        <v>Městský úřad Sokolov – klimatizace</v>
      </c>
      <c r="F72" s="35"/>
      <c r="G72" s="35"/>
      <c r="H72" s="35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139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6.5" customHeight="1">
      <c r="A74" s="42"/>
      <c r="B74" s="43"/>
      <c r="C74" s="44"/>
      <c r="D74" s="44"/>
      <c r="E74" s="73" t="str">
        <f>E9</f>
        <v>01-2 - ETAPA 1 - SILNOPROUD, SLABOPROUD</v>
      </c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22</v>
      </c>
      <c r="D76" s="44"/>
      <c r="E76" s="44"/>
      <c r="F76" s="30" t="str">
        <f>F12</f>
        <v>Sokolov, ul. Rokycanova 1929</v>
      </c>
      <c r="G76" s="44"/>
      <c r="H76" s="44"/>
      <c r="I76" s="35" t="s">
        <v>24</v>
      </c>
      <c r="J76" s="76" t="str">
        <f>IF(J12="","",J12)</f>
        <v>17. 7. 2024</v>
      </c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5" t="s">
        <v>30</v>
      </c>
      <c r="D78" s="44"/>
      <c r="E78" s="44"/>
      <c r="F78" s="30" t="str">
        <f>E15</f>
        <v>Město Sokolov, Rokycanova 1929, 356 01 Sokolov</v>
      </c>
      <c r="G78" s="44"/>
      <c r="H78" s="44"/>
      <c r="I78" s="35" t="s">
        <v>38</v>
      </c>
      <c r="J78" s="40" t="str">
        <f>E21</f>
        <v>Ing. Milan Snopek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5" t="s">
        <v>36</v>
      </c>
      <c r="D79" s="44"/>
      <c r="E79" s="44"/>
      <c r="F79" s="30" t="str">
        <f>IF(E18="","",E18)</f>
        <v>Vyplň údaj</v>
      </c>
      <c r="G79" s="44"/>
      <c r="H79" s="44"/>
      <c r="I79" s="35" t="s">
        <v>43</v>
      </c>
      <c r="J79" s="40" t="str">
        <f>E24</f>
        <v>Ing. Milan Snopek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0.32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1" customFormat="1" ht="29.28" customHeight="1">
      <c r="A81" s="181"/>
      <c r="B81" s="182"/>
      <c r="C81" s="183" t="s">
        <v>157</v>
      </c>
      <c r="D81" s="184" t="s">
        <v>65</v>
      </c>
      <c r="E81" s="184" t="s">
        <v>61</v>
      </c>
      <c r="F81" s="184" t="s">
        <v>62</v>
      </c>
      <c r="G81" s="184" t="s">
        <v>158</v>
      </c>
      <c r="H81" s="184" t="s">
        <v>159</v>
      </c>
      <c r="I81" s="184" t="s">
        <v>160</v>
      </c>
      <c r="J81" s="184" t="s">
        <v>143</v>
      </c>
      <c r="K81" s="185" t="s">
        <v>161</v>
      </c>
      <c r="L81" s="186"/>
      <c r="M81" s="96" t="s">
        <v>41</v>
      </c>
      <c r="N81" s="97" t="s">
        <v>50</v>
      </c>
      <c r="O81" s="97" t="s">
        <v>162</v>
      </c>
      <c r="P81" s="97" t="s">
        <v>163</v>
      </c>
      <c r="Q81" s="97" t="s">
        <v>164</v>
      </c>
      <c r="R81" s="97" t="s">
        <v>165</v>
      </c>
      <c r="S81" s="97" t="s">
        <v>166</v>
      </c>
      <c r="T81" s="98" t="s">
        <v>167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42"/>
      <c r="B82" s="43"/>
      <c r="C82" s="103" t="s">
        <v>168</v>
      </c>
      <c r="D82" s="44"/>
      <c r="E82" s="44"/>
      <c r="F82" s="44"/>
      <c r="G82" s="44"/>
      <c r="H82" s="44"/>
      <c r="I82" s="44"/>
      <c r="J82" s="187">
        <f>BK82</f>
        <v>0</v>
      </c>
      <c r="K82" s="44"/>
      <c r="L82" s="48"/>
      <c r="M82" s="99"/>
      <c r="N82" s="188"/>
      <c r="O82" s="100"/>
      <c r="P82" s="189">
        <f>P83</f>
        <v>0</v>
      </c>
      <c r="Q82" s="100"/>
      <c r="R82" s="189">
        <f>R83</f>
        <v>0.66149677000000007</v>
      </c>
      <c r="S82" s="100"/>
      <c r="T82" s="190">
        <f>T83</f>
        <v>0.0032000000000000002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T82" s="20" t="s">
        <v>79</v>
      </c>
      <c r="AU82" s="20" t="s">
        <v>144</v>
      </c>
      <c r="BK82" s="191">
        <f>BK83</f>
        <v>0</v>
      </c>
    </row>
    <row r="83" s="12" customFormat="1" ht="25.92" customHeight="1">
      <c r="A83" s="12"/>
      <c r="B83" s="192"/>
      <c r="C83" s="193"/>
      <c r="D83" s="194" t="s">
        <v>79</v>
      </c>
      <c r="E83" s="195" t="s">
        <v>289</v>
      </c>
      <c r="F83" s="195" t="s">
        <v>290</v>
      </c>
      <c r="G83" s="193"/>
      <c r="H83" s="193"/>
      <c r="I83" s="196"/>
      <c r="J83" s="197">
        <f>BK83</f>
        <v>0</v>
      </c>
      <c r="K83" s="193"/>
      <c r="L83" s="198"/>
      <c r="M83" s="199"/>
      <c r="N83" s="200"/>
      <c r="O83" s="200"/>
      <c r="P83" s="201">
        <f>P84+P407</f>
        <v>0</v>
      </c>
      <c r="Q83" s="200"/>
      <c r="R83" s="201">
        <f>R84+R407</f>
        <v>0.66149677000000007</v>
      </c>
      <c r="S83" s="200"/>
      <c r="T83" s="202">
        <f>T84+T407</f>
        <v>0.0032000000000000002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90</v>
      </c>
      <c r="AT83" s="204" t="s">
        <v>79</v>
      </c>
      <c r="AU83" s="204" t="s">
        <v>80</v>
      </c>
      <c r="AY83" s="203" t="s">
        <v>171</v>
      </c>
      <c r="BK83" s="205">
        <f>BK84+BK407</f>
        <v>0</v>
      </c>
    </row>
    <row r="84" s="12" customFormat="1" ht="22.8" customHeight="1">
      <c r="A84" s="12"/>
      <c r="B84" s="192"/>
      <c r="C84" s="193"/>
      <c r="D84" s="194" t="s">
        <v>79</v>
      </c>
      <c r="E84" s="206" t="s">
        <v>601</v>
      </c>
      <c r="F84" s="206" t="s">
        <v>602</v>
      </c>
      <c r="G84" s="193"/>
      <c r="H84" s="193"/>
      <c r="I84" s="196"/>
      <c r="J84" s="207">
        <f>BK84</f>
        <v>0</v>
      </c>
      <c r="K84" s="193"/>
      <c r="L84" s="198"/>
      <c r="M84" s="199"/>
      <c r="N84" s="200"/>
      <c r="O84" s="200"/>
      <c r="P84" s="201">
        <f>SUM(P85:P406)</f>
        <v>0</v>
      </c>
      <c r="Q84" s="200"/>
      <c r="R84" s="201">
        <f>SUM(R85:R406)</f>
        <v>0.61019458000000004</v>
      </c>
      <c r="S84" s="200"/>
      <c r="T84" s="202">
        <f>SUM(T85:T406)</f>
        <v>0.0032000000000000002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90</v>
      </c>
      <c r="AT84" s="204" t="s">
        <v>79</v>
      </c>
      <c r="AU84" s="204" t="s">
        <v>88</v>
      </c>
      <c r="AY84" s="203" t="s">
        <v>171</v>
      </c>
      <c r="BK84" s="205">
        <f>SUM(BK85:BK406)</f>
        <v>0</v>
      </c>
    </row>
    <row r="85" s="2" customFormat="1" ht="24.15" customHeight="1">
      <c r="A85" s="42"/>
      <c r="B85" s="43"/>
      <c r="C85" s="208" t="s">
        <v>88</v>
      </c>
      <c r="D85" s="208" t="s">
        <v>174</v>
      </c>
      <c r="E85" s="209" t="s">
        <v>603</v>
      </c>
      <c r="F85" s="210" t="s">
        <v>604</v>
      </c>
      <c r="G85" s="211" t="s">
        <v>202</v>
      </c>
      <c r="H85" s="212">
        <v>26</v>
      </c>
      <c r="I85" s="213"/>
      <c r="J85" s="214">
        <f>ROUND(I85*H85,2)</f>
        <v>0</v>
      </c>
      <c r="K85" s="210" t="s">
        <v>178</v>
      </c>
      <c r="L85" s="48"/>
      <c r="M85" s="215" t="s">
        <v>41</v>
      </c>
      <c r="N85" s="216" t="s">
        <v>51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295</v>
      </c>
      <c r="AT85" s="219" t="s">
        <v>174</v>
      </c>
      <c r="AU85" s="219" t="s">
        <v>90</v>
      </c>
      <c r="AY85" s="20" t="s">
        <v>171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88</v>
      </c>
      <c r="BK85" s="220">
        <f>ROUND(I85*H85,2)</f>
        <v>0</v>
      </c>
      <c r="BL85" s="20" t="s">
        <v>295</v>
      </c>
      <c r="BM85" s="219" t="s">
        <v>605</v>
      </c>
    </row>
    <row r="86" s="2" customFormat="1">
      <c r="A86" s="42"/>
      <c r="B86" s="43"/>
      <c r="C86" s="44"/>
      <c r="D86" s="221" t="s">
        <v>181</v>
      </c>
      <c r="E86" s="44"/>
      <c r="F86" s="222" t="s">
        <v>606</v>
      </c>
      <c r="G86" s="44"/>
      <c r="H86" s="44"/>
      <c r="I86" s="223"/>
      <c r="J86" s="44"/>
      <c r="K86" s="44"/>
      <c r="L86" s="48"/>
      <c r="M86" s="224"/>
      <c r="N86" s="225"/>
      <c r="O86" s="88"/>
      <c r="P86" s="88"/>
      <c r="Q86" s="88"/>
      <c r="R86" s="88"/>
      <c r="S86" s="88"/>
      <c r="T86" s="89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181</v>
      </c>
      <c r="AU86" s="20" t="s">
        <v>90</v>
      </c>
    </row>
    <row r="87" s="13" customFormat="1">
      <c r="A87" s="13"/>
      <c r="B87" s="226"/>
      <c r="C87" s="227"/>
      <c r="D87" s="228" t="s">
        <v>183</v>
      </c>
      <c r="E87" s="229" t="s">
        <v>41</v>
      </c>
      <c r="F87" s="230" t="s">
        <v>607</v>
      </c>
      <c r="G87" s="227"/>
      <c r="H87" s="229" t="s">
        <v>41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183</v>
      </c>
      <c r="AU87" s="236" t="s">
        <v>90</v>
      </c>
      <c r="AV87" s="13" t="s">
        <v>88</v>
      </c>
      <c r="AW87" s="13" t="s">
        <v>42</v>
      </c>
      <c r="AX87" s="13" t="s">
        <v>80</v>
      </c>
      <c r="AY87" s="236" t="s">
        <v>171</v>
      </c>
    </row>
    <row r="88" s="13" customFormat="1">
      <c r="A88" s="13"/>
      <c r="B88" s="226"/>
      <c r="C88" s="227"/>
      <c r="D88" s="228" t="s">
        <v>183</v>
      </c>
      <c r="E88" s="229" t="s">
        <v>41</v>
      </c>
      <c r="F88" s="230" t="s">
        <v>608</v>
      </c>
      <c r="G88" s="227"/>
      <c r="H88" s="229" t="s">
        <v>41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183</v>
      </c>
      <c r="AU88" s="236" t="s">
        <v>90</v>
      </c>
      <c r="AV88" s="13" t="s">
        <v>88</v>
      </c>
      <c r="AW88" s="13" t="s">
        <v>42</v>
      </c>
      <c r="AX88" s="13" t="s">
        <v>80</v>
      </c>
      <c r="AY88" s="236" t="s">
        <v>171</v>
      </c>
    </row>
    <row r="89" s="14" customFormat="1">
      <c r="A89" s="14"/>
      <c r="B89" s="237"/>
      <c r="C89" s="238"/>
      <c r="D89" s="228" t="s">
        <v>183</v>
      </c>
      <c r="E89" s="239" t="s">
        <v>41</v>
      </c>
      <c r="F89" s="240" t="s">
        <v>609</v>
      </c>
      <c r="G89" s="238"/>
      <c r="H89" s="241">
        <v>10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183</v>
      </c>
      <c r="AU89" s="247" t="s">
        <v>90</v>
      </c>
      <c r="AV89" s="14" t="s">
        <v>90</v>
      </c>
      <c r="AW89" s="14" t="s">
        <v>42</v>
      </c>
      <c r="AX89" s="14" t="s">
        <v>80</v>
      </c>
      <c r="AY89" s="247" t="s">
        <v>171</v>
      </c>
    </row>
    <row r="90" s="13" customFormat="1">
      <c r="A90" s="13"/>
      <c r="B90" s="226"/>
      <c r="C90" s="227"/>
      <c r="D90" s="228" t="s">
        <v>183</v>
      </c>
      <c r="E90" s="229" t="s">
        <v>41</v>
      </c>
      <c r="F90" s="230" t="s">
        <v>610</v>
      </c>
      <c r="G90" s="227"/>
      <c r="H90" s="229" t="s">
        <v>41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183</v>
      </c>
      <c r="AU90" s="236" t="s">
        <v>90</v>
      </c>
      <c r="AV90" s="13" t="s">
        <v>88</v>
      </c>
      <c r="AW90" s="13" t="s">
        <v>42</v>
      </c>
      <c r="AX90" s="13" t="s">
        <v>80</v>
      </c>
      <c r="AY90" s="236" t="s">
        <v>171</v>
      </c>
    </row>
    <row r="91" s="14" customFormat="1">
      <c r="A91" s="14"/>
      <c r="B91" s="237"/>
      <c r="C91" s="238"/>
      <c r="D91" s="228" t="s">
        <v>183</v>
      </c>
      <c r="E91" s="239" t="s">
        <v>41</v>
      </c>
      <c r="F91" s="240" t="s">
        <v>611</v>
      </c>
      <c r="G91" s="238"/>
      <c r="H91" s="241">
        <v>16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183</v>
      </c>
      <c r="AU91" s="247" t="s">
        <v>90</v>
      </c>
      <c r="AV91" s="14" t="s">
        <v>90</v>
      </c>
      <c r="AW91" s="14" t="s">
        <v>42</v>
      </c>
      <c r="AX91" s="14" t="s">
        <v>80</v>
      </c>
      <c r="AY91" s="247" t="s">
        <v>171</v>
      </c>
    </row>
    <row r="92" s="15" customFormat="1">
      <c r="A92" s="15"/>
      <c r="B92" s="248"/>
      <c r="C92" s="249"/>
      <c r="D92" s="228" t="s">
        <v>183</v>
      </c>
      <c r="E92" s="250" t="s">
        <v>41</v>
      </c>
      <c r="F92" s="251" t="s">
        <v>189</v>
      </c>
      <c r="G92" s="249"/>
      <c r="H92" s="252">
        <v>26</v>
      </c>
      <c r="I92" s="253"/>
      <c r="J92" s="249"/>
      <c r="K92" s="249"/>
      <c r="L92" s="254"/>
      <c r="M92" s="255"/>
      <c r="N92" s="256"/>
      <c r="O92" s="256"/>
      <c r="P92" s="256"/>
      <c r="Q92" s="256"/>
      <c r="R92" s="256"/>
      <c r="S92" s="256"/>
      <c r="T92" s="257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8" t="s">
        <v>183</v>
      </c>
      <c r="AU92" s="258" t="s">
        <v>90</v>
      </c>
      <c r="AV92" s="15" t="s">
        <v>179</v>
      </c>
      <c r="AW92" s="15" t="s">
        <v>42</v>
      </c>
      <c r="AX92" s="15" t="s">
        <v>88</v>
      </c>
      <c r="AY92" s="258" t="s">
        <v>171</v>
      </c>
    </row>
    <row r="93" s="2" customFormat="1" ht="16.5" customHeight="1">
      <c r="A93" s="42"/>
      <c r="B93" s="43"/>
      <c r="C93" s="270" t="s">
        <v>90</v>
      </c>
      <c r="D93" s="270" t="s">
        <v>403</v>
      </c>
      <c r="E93" s="271" t="s">
        <v>612</v>
      </c>
      <c r="F93" s="272" t="s">
        <v>613</v>
      </c>
      <c r="G93" s="273" t="s">
        <v>202</v>
      </c>
      <c r="H93" s="274">
        <v>27.300000000000001</v>
      </c>
      <c r="I93" s="275"/>
      <c r="J93" s="276">
        <f>ROUND(I93*H93,2)</f>
        <v>0</v>
      </c>
      <c r="K93" s="272" t="s">
        <v>178</v>
      </c>
      <c r="L93" s="277"/>
      <c r="M93" s="278" t="s">
        <v>41</v>
      </c>
      <c r="N93" s="279" t="s">
        <v>51</v>
      </c>
      <c r="O93" s="88"/>
      <c r="P93" s="217">
        <f>O93*H93</f>
        <v>0</v>
      </c>
      <c r="Q93" s="217">
        <v>0.00010000000000000001</v>
      </c>
      <c r="R93" s="217">
        <f>Q93*H93</f>
        <v>0.0027300000000000002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406</v>
      </c>
      <c r="AT93" s="219" t="s">
        <v>403</v>
      </c>
      <c r="AU93" s="219" t="s">
        <v>90</v>
      </c>
      <c r="AY93" s="20" t="s">
        <v>171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88</v>
      </c>
      <c r="BK93" s="220">
        <f>ROUND(I93*H93,2)</f>
        <v>0</v>
      </c>
      <c r="BL93" s="20" t="s">
        <v>295</v>
      </c>
      <c r="BM93" s="219" t="s">
        <v>614</v>
      </c>
    </row>
    <row r="94" s="14" customFormat="1">
      <c r="A94" s="14"/>
      <c r="B94" s="237"/>
      <c r="C94" s="238"/>
      <c r="D94" s="228" t="s">
        <v>183</v>
      </c>
      <c r="E94" s="238"/>
      <c r="F94" s="240" t="s">
        <v>615</v>
      </c>
      <c r="G94" s="238"/>
      <c r="H94" s="241">
        <v>27.300000000000001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183</v>
      </c>
      <c r="AU94" s="247" t="s">
        <v>90</v>
      </c>
      <c r="AV94" s="14" t="s">
        <v>90</v>
      </c>
      <c r="AW94" s="14" t="s">
        <v>4</v>
      </c>
      <c r="AX94" s="14" t="s">
        <v>88</v>
      </c>
      <c r="AY94" s="247" t="s">
        <v>171</v>
      </c>
    </row>
    <row r="95" s="2" customFormat="1" ht="24.15" customHeight="1">
      <c r="A95" s="42"/>
      <c r="B95" s="43"/>
      <c r="C95" s="208" t="s">
        <v>199</v>
      </c>
      <c r="D95" s="208" t="s">
        <v>174</v>
      </c>
      <c r="E95" s="209" t="s">
        <v>616</v>
      </c>
      <c r="F95" s="210" t="s">
        <v>617</v>
      </c>
      <c r="G95" s="211" t="s">
        <v>202</v>
      </c>
      <c r="H95" s="212">
        <v>83.099999999999994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295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295</v>
      </c>
      <c r="BM95" s="219" t="s">
        <v>618</v>
      </c>
    </row>
    <row r="96" s="2" customFormat="1">
      <c r="A96" s="42"/>
      <c r="B96" s="43"/>
      <c r="C96" s="44"/>
      <c r="D96" s="221" t="s">
        <v>181</v>
      </c>
      <c r="E96" s="44"/>
      <c r="F96" s="222" t="s">
        <v>619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620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621</v>
      </c>
      <c r="G98" s="238"/>
      <c r="H98" s="241">
        <v>4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3" customFormat="1">
      <c r="A99" s="13"/>
      <c r="B99" s="226"/>
      <c r="C99" s="227"/>
      <c r="D99" s="228" t="s">
        <v>183</v>
      </c>
      <c r="E99" s="229" t="s">
        <v>41</v>
      </c>
      <c r="F99" s="230" t="s">
        <v>622</v>
      </c>
      <c r="G99" s="227"/>
      <c r="H99" s="229" t="s">
        <v>41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183</v>
      </c>
      <c r="AU99" s="236" t="s">
        <v>90</v>
      </c>
      <c r="AV99" s="13" t="s">
        <v>88</v>
      </c>
      <c r="AW99" s="13" t="s">
        <v>42</v>
      </c>
      <c r="AX99" s="13" t="s">
        <v>80</v>
      </c>
      <c r="AY99" s="236" t="s">
        <v>171</v>
      </c>
    </row>
    <row r="100" s="14" customFormat="1">
      <c r="A100" s="14"/>
      <c r="B100" s="237"/>
      <c r="C100" s="238"/>
      <c r="D100" s="228" t="s">
        <v>183</v>
      </c>
      <c r="E100" s="239" t="s">
        <v>41</v>
      </c>
      <c r="F100" s="240" t="s">
        <v>623</v>
      </c>
      <c r="G100" s="238"/>
      <c r="H100" s="241">
        <v>40.700000000000003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183</v>
      </c>
      <c r="AU100" s="247" t="s">
        <v>90</v>
      </c>
      <c r="AV100" s="14" t="s">
        <v>90</v>
      </c>
      <c r="AW100" s="14" t="s">
        <v>42</v>
      </c>
      <c r="AX100" s="14" t="s">
        <v>80</v>
      </c>
      <c r="AY100" s="247" t="s">
        <v>171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624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625</v>
      </c>
      <c r="G102" s="238"/>
      <c r="H102" s="241">
        <v>3.6000000000000001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3" customFormat="1">
      <c r="A103" s="13"/>
      <c r="B103" s="226"/>
      <c r="C103" s="227"/>
      <c r="D103" s="228" t="s">
        <v>183</v>
      </c>
      <c r="E103" s="229" t="s">
        <v>41</v>
      </c>
      <c r="F103" s="230" t="s">
        <v>626</v>
      </c>
      <c r="G103" s="227"/>
      <c r="H103" s="229" t="s">
        <v>41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183</v>
      </c>
      <c r="AU103" s="236" t="s">
        <v>90</v>
      </c>
      <c r="AV103" s="13" t="s">
        <v>88</v>
      </c>
      <c r="AW103" s="13" t="s">
        <v>42</v>
      </c>
      <c r="AX103" s="13" t="s">
        <v>80</v>
      </c>
      <c r="AY103" s="236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625</v>
      </c>
      <c r="G104" s="238"/>
      <c r="H104" s="241">
        <v>3.6000000000000001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3" customFormat="1">
      <c r="A105" s="13"/>
      <c r="B105" s="226"/>
      <c r="C105" s="227"/>
      <c r="D105" s="228" t="s">
        <v>183</v>
      </c>
      <c r="E105" s="229" t="s">
        <v>41</v>
      </c>
      <c r="F105" s="230" t="s">
        <v>627</v>
      </c>
      <c r="G105" s="227"/>
      <c r="H105" s="229" t="s">
        <v>41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183</v>
      </c>
      <c r="AU105" s="236" t="s">
        <v>90</v>
      </c>
      <c r="AV105" s="13" t="s">
        <v>88</v>
      </c>
      <c r="AW105" s="13" t="s">
        <v>42</v>
      </c>
      <c r="AX105" s="13" t="s">
        <v>80</v>
      </c>
      <c r="AY105" s="236" t="s">
        <v>171</v>
      </c>
    </row>
    <row r="106" s="14" customFormat="1">
      <c r="A106" s="14"/>
      <c r="B106" s="237"/>
      <c r="C106" s="238"/>
      <c r="D106" s="228" t="s">
        <v>183</v>
      </c>
      <c r="E106" s="239" t="s">
        <v>41</v>
      </c>
      <c r="F106" s="240" t="s">
        <v>628</v>
      </c>
      <c r="G106" s="238"/>
      <c r="H106" s="241">
        <v>3.2999999999999998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183</v>
      </c>
      <c r="AU106" s="247" t="s">
        <v>90</v>
      </c>
      <c r="AV106" s="14" t="s">
        <v>90</v>
      </c>
      <c r="AW106" s="14" t="s">
        <v>42</v>
      </c>
      <c r="AX106" s="14" t="s">
        <v>80</v>
      </c>
      <c r="AY106" s="247" t="s">
        <v>171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629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628</v>
      </c>
      <c r="G108" s="238"/>
      <c r="H108" s="241">
        <v>3.2999999999999998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630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628</v>
      </c>
      <c r="G110" s="238"/>
      <c r="H110" s="241">
        <v>3.2999999999999998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3" customFormat="1">
      <c r="A111" s="13"/>
      <c r="B111" s="226"/>
      <c r="C111" s="227"/>
      <c r="D111" s="228" t="s">
        <v>183</v>
      </c>
      <c r="E111" s="229" t="s">
        <v>41</v>
      </c>
      <c r="F111" s="230" t="s">
        <v>631</v>
      </c>
      <c r="G111" s="227"/>
      <c r="H111" s="229" t="s">
        <v>41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183</v>
      </c>
      <c r="AU111" s="236" t="s">
        <v>90</v>
      </c>
      <c r="AV111" s="13" t="s">
        <v>88</v>
      </c>
      <c r="AW111" s="13" t="s">
        <v>42</v>
      </c>
      <c r="AX111" s="13" t="s">
        <v>80</v>
      </c>
      <c r="AY111" s="236" t="s">
        <v>171</v>
      </c>
    </row>
    <row r="112" s="14" customFormat="1">
      <c r="A112" s="14"/>
      <c r="B112" s="237"/>
      <c r="C112" s="238"/>
      <c r="D112" s="228" t="s">
        <v>183</v>
      </c>
      <c r="E112" s="239" t="s">
        <v>41</v>
      </c>
      <c r="F112" s="240" t="s">
        <v>628</v>
      </c>
      <c r="G112" s="238"/>
      <c r="H112" s="241">
        <v>3.2999999999999998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183</v>
      </c>
      <c r="AU112" s="247" t="s">
        <v>90</v>
      </c>
      <c r="AV112" s="14" t="s">
        <v>90</v>
      </c>
      <c r="AW112" s="14" t="s">
        <v>42</v>
      </c>
      <c r="AX112" s="14" t="s">
        <v>80</v>
      </c>
      <c r="AY112" s="247" t="s">
        <v>171</v>
      </c>
    </row>
    <row r="113" s="13" customFormat="1">
      <c r="A113" s="13"/>
      <c r="B113" s="226"/>
      <c r="C113" s="227"/>
      <c r="D113" s="228" t="s">
        <v>183</v>
      </c>
      <c r="E113" s="229" t="s">
        <v>41</v>
      </c>
      <c r="F113" s="230" t="s">
        <v>632</v>
      </c>
      <c r="G113" s="227"/>
      <c r="H113" s="229" t="s">
        <v>41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183</v>
      </c>
      <c r="AU113" s="236" t="s">
        <v>90</v>
      </c>
      <c r="AV113" s="13" t="s">
        <v>88</v>
      </c>
      <c r="AW113" s="13" t="s">
        <v>42</v>
      </c>
      <c r="AX113" s="13" t="s">
        <v>80</v>
      </c>
      <c r="AY113" s="236" t="s">
        <v>171</v>
      </c>
    </row>
    <row r="114" s="14" customFormat="1">
      <c r="A114" s="14"/>
      <c r="B114" s="237"/>
      <c r="C114" s="238"/>
      <c r="D114" s="228" t="s">
        <v>183</v>
      </c>
      <c r="E114" s="239" t="s">
        <v>41</v>
      </c>
      <c r="F114" s="240" t="s">
        <v>628</v>
      </c>
      <c r="G114" s="238"/>
      <c r="H114" s="241">
        <v>3.2999999999999998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183</v>
      </c>
      <c r="AU114" s="247" t="s">
        <v>90</v>
      </c>
      <c r="AV114" s="14" t="s">
        <v>90</v>
      </c>
      <c r="AW114" s="14" t="s">
        <v>42</v>
      </c>
      <c r="AX114" s="14" t="s">
        <v>80</v>
      </c>
      <c r="AY114" s="247" t="s">
        <v>171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633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634</v>
      </c>
      <c r="G116" s="238"/>
      <c r="H116" s="241">
        <v>7.2999999999999998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3" customFormat="1">
      <c r="A117" s="13"/>
      <c r="B117" s="226"/>
      <c r="C117" s="227"/>
      <c r="D117" s="228" t="s">
        <v>183</v>
      </c>
      <c r="E117" s="229" t="s">
        <v>41</v>
      </c>
      <c r="F117" s="230" t="s">
        <v>635</v>
      </c>
      <c r="G117" s="227"/>
      <c r="H117" s="229" t="s">
        <v>41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183</v>
      </c>
      <c r="AU117" s="236" t="s">
        <v>90</v>
      </c>
      <c r="AV117" s="13" t="s">
        <v>88</v>
      </c>
      <c r="AW117" s="13" t="s">
        <v>42</v>
      </c>
      <c r="AX117" s="13" t="s">
        <v>80</v>
      </c>
      <c r="AY117" s="236" t="s">
        <v>171</v>
      </c>
    </row>
    <row r="118" s="14" customFormat="1">
      <c r="A118" s="14"/>
      <c r="B118" s="237"/>
      <c r="C118" s="238"/>
      <c r="D118" s="228" t="s">
        <v>183</v>
      </c>
      <c r="E118" s="239" t="s">
        <v>41</v>
      </c>
      <c r="F118" s="240" t="s">
        <v>636</v>
      </c>
      <c r="G118" s="238"/>
      <c r="H118" s="241">
        <v>7.4000000000000004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183</v>
      </c>
      <c r="AU118" s="247" t="s">
        <v>90</v>
      </c>
      <c r="AV118" s="14" t="s">
        <v>90</v>
      </c>
      <c r="AW118" s="14" t="s">
        <v>42</v>
      </c>
      <c r="AX118" s="14" t="s">
        <v>80</v>
      </c>
      <c r="AY118" s="247" t="s">
        <v>171</v>
      </c>
    </row>
    <row r="119" s="15" customFormat="1">
      <c r="A119" s="15"/>
      <c r="B119" s="248"/>
      <c r="C119" s="249"/>
      <c r="D119" s="228" t="s">
        <v>183</v>
      </c>
      <c r="E119" s="250" t="s">
        <v>41</v>
      </c>
      <c r="F119" s="251" t="s">
        <v>189</v>
      </c>
      <c r="G119" s="249"/>
      <c r="H119" s="252">
        <v>83.099999999999994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183</v>
      </c>
      <c r="AU119" s="258" t="s">
        <v>90</v>
      </c>
      <c r="AV119" s="15" t="s">
        <v>179</v>
      </c>
      <c r="AW119" s="15" t="s">
        <v>42</v>
      </c>
      <c r="AX119" s="15" t="s">
        <v>88</v>
      </c>
      <c r="AY119" s="258" t="s">
        <v>171</v>
      </c>
    </row>
    <row r="120" s="2" customFormat="1" ht="16.5" customHeight="1">
      <c r="A120" s="42"/>
      <c r="B120" s="43"/>
      <c r="C120" s="270" t="s">
        <v>179</v>
      </c>
      <c r="D120" s="270" t="s">
        <v>403</v>
      </c>
      <c r="E120" s="271" t="s">
        <v>637</v>
      </c>
      <c r="F120" s="272" t="s">
        <v>638</v>
      </c>
      <c r="G120" s="273" t="s">
        <v>202</v>
      </c>
      <c r="H120" s="274">
        <v>95.564999999999998</v>
      </c>
      <c r="I120" s="275"/>
      <c r="J120" s="276">
        <f>ROUND(I120*H120,2)</f>
        <v>0</v>
      </c>
      <c r="K120" s="272" t="s">
        <v>178</v>
      </c>
      <c r="L120" s="277"/>
      <c r="M120" s="278" t="s">
        <v>41</v>
      </c>
      <c r="N120" s="279" t="s">
        <v>51</v>
      </c>
      <c r="O120" s="88"/>
      <c r="P120" s="217">
        <f>O120*H120</f>
        <v>0</v>
      </c>
      <c r="Q120" s="217">
        <v>0.00011</v>
      </c>
      <c r="R120" s="217">
        <f>Q120*H120</f>
        <v>0.01051215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406</v>
      </c>
      <c r="AT120" s="219" t="s">
        <v>403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295</v>
      </c>
      <c r="BM120" s="219" t="s">
        <v>639</v>
      </c>
    </row>
    <row r="121" s="14" customFormat="1">
      <c r="A121" s="14"/>
      <c r="B121" s="237"/>
      <c r="C121" s="238"/>
      <c r="D121" s="228" t="s">
        <v>183</v>
      </c>
      <c r="E121" s="238"/>
      <c r="F121" s="240" t="s">
        <v>640</v>
      </c>
      <c r="G121" s="238"/>
      <c r="H121" s="241">
        <v>95.564999999999998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</v>
      </c>
      <c r="AX121" s="14" t="s">
        <v>88</v>
      </c>
      <c r="AY121" s="247" t="s">
        <v>171</v>
      </c>
    </row>
    <row r="122" s="2" customFormat="1" ht="24.15" customHeight="1">
      <c r="A122" s="42"/>
      <c r="B122" s="43"/>
      <c r="C122" s="208" t="s">
        <v>242</v>
      </c>
      <c r="D122" s="208" t="s">
        <v>174</v>
      </c>
      <c r="E122" s="209" t="s">
        <v>641</v>
      </c>
      <c r="F122" s="210" t="s">
        <v>642</v>
      </c>
      <c r="G122" s="211" t="s">
        <v>202</v>
      </c>
      <c r="H122" s="212">
        <v>12.050000000000001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295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295</v>
      </c>
      <c r="BM122" s="219" t="s">
        <v>643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644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645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646</v>
      </c>
      <c r="G125" s="238"/>
      <c r="H125" s="241">
        <v>7.0499999999999998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3" customFormat="1">
      <c r="A126" s="13"/>
      <c r="B126" s="226"/>
      <c r="C126" s="227"/>
      <c r="D126" s="228" t="s">
        <v>183</v>
      </c>
      <c r="E126" s="229" t="s">
        <v>41</v>
      </c>
      <c r="F126" s="230" t="s">
        <v>647</v>
      </c>
      <c r="G126" s="227"/>
      <c r="H126" s="229" t="s">
        <v>41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183</v>
      </c>
      <c r="AU126" s="236" t="s">
        <v>90</v>
      </c>
      <c r="AV126" s="13" t="s">
        <v>88</v>
      </c>
      <c r="AW126" s="13" t="s">
        <v>42</v>
      </c>
      <c r="AX126" s="13" t="s">
        <v>80</v>
      </c>
      <c r="AY126" s="236" t="s">
        <v>171</v>
      </c>
    </row>
    <row r="127" s="14" customFormat="1">
      <c r="A127" s="14"/>
      <c r="B127" s="237"/>
      <c r="C127" s="238"/>
      <c r="D127" s="228" t="s">
        <v>183</v>
      </c>
      <c r="E127" s="239" t="s">
        <v>41</v>
      </c>
      <c r="F127" s="240" t="s">
        <v>242</v>
      </c>
      <c r="G127" s="238"/>
      <c r="H127" s="241">
        <v>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183</v>
      </c>
      <c r="AU127" s="247" t="s">
        <v>90</v>
      </c>
      <c r="AV127" s="14" t="s">
        <v>90</v>
      </c>
      <c r="AW127" s="14" t="s">
        <v>42</v>
      </c>
      <c r="AX127" s="14" t="s">
        <v>80</v>
      </c>
      <c r="AY127" s="247" t="s">
        <v>171</v>
      </c>
    </row>
    <row r="128" s="15" customFormat="1">
      <c r="A128" s="15"/>
      <c r="B128" s="248"/>
      <c r="C128" s="249"/>
      <c r="D128" s="228" t="s">
        <v>183</v>
      </c>
      <c r="E128" s="250" t="s">
        <v>41</v>
      </c>
      <c r="F128" s="251" t="s">
        <v>189</v>
      </c>
      <c r="G128" s="249"/>
      <c r="H128" s="252">
        <v>12.050000000000001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183</v>
      </c>
      <c r="AU128" s="258" t="s">
        <v>90</v>
      </c>
      <c r="AV128" s="15" t="s">
        <v>179</v>
      </c>
      <c r="AW128" s="15" t="s">
        <v>42</v>
      </c>
      <c r="AX128" s="15" t="s">
        <v>88</v>
      </c>
      <c r="AY128" s="258" t="s">
        <v>171</v>
      </c>
    </row>
    <row r="129" s="2" customFormat="1" ht="16.5" customHeight="1">
      <c r="A129" s="42"/>
      <c r="B129" s="43"/>
      <c r="C129" s="270" t="s">
        <v>172</v>
      </c>
      <c r="D129" s="270" t="s">
        <v>403</v>
      </c>
      <c r="E129" s="271" t="s">
        <v>648</v>
      </c>
      <c r="F129" s="272" t="s">
        <v>649</v>
      </c>
      <c r="G129" s="273" t="s">
        <v>202</v>
      </c>
      <c r="H129" s="274">
        <v>13.858000000000001</v>
      </c>
      <c r="I129" s="275"/>
      <c r="J129" s="276">
        <f>ROUND(I129*H129,2)</f>
        <v>0</v>
      </c>
      <c r="K129" s="272" t="s">
        <v>178</v>
      </c>
      <c r="L129" s="277"/>
      <c r="M129" s="278" t="s">
        <v>41</v>
      </c>
      <c r="N129" s="279" t="s">
        <v>51</v>
      </c>
      <c r="O129" s="88"/>
      <c r="P129" s="217">
        <f>O129*H129</f>
        <v>0</v>
      </c>
      <c r="Q129" s="217">
        <v>0.00025000000000000001</v>
      </c>
      <c r="R129" s="217">
        <f>Q129*H129</f>
        <v>0.0034645000000000001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406</v>
      </c>
      <c r="AT129" s="219" t="s">
        <v>403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295</v>
      </c>
      <c r="BM129" s="219" t="s">
        <v>650</v>
      </c>
    </row>
    <row r="130" s="14" customFormat="1">
      <c r="A130" s="14"/>
      <c r="B130" s="237"/>
      <c r="C130" s="238"/>
      <c r="D130" s="228" t="s">
        <v>183</v>
      </c>
      <c r="E130" s="238"/>
      <c r="F130" s="240" t="s">
        <v>651</v>
      </c>
      <c r="G130" s="238"/>
      <c r="H130" s="241">
        <v>13.858000000000001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183</v>
      </c>
      <c r="AU130" s="247" t="s">
        <v>90</v>
      </c>
      <c r="AV130" s="14" t="s">
        <v>90</v>
      </c>
      <c r="AW130" s="14" t="s">
        <v>4</v>
      </c>
      <c r="AX130" s="14" t="s">
        <v>88</v>
      </c>
      <c r="AY130" s="247" t="s">
        <v>171</v>
      </c>
    </row>
    <row r="131" s="2" customFormat="1" ht="37.8" customHeight="1">
      <c r="A131" s="42"/>
      <c r="B131" s="43"/>
      <c r="C131" s="208" t="s">
        <v>253</v>
      </c>
      <c r="D131" s="208" t="s">
        <v>174</v>
      </c>
      <c r="E131" s="209" t="s">
        <v>652</v>
      </c>
      <c r="F131" s="210" t="s">
        <v>653</v>
      </c>
      <c r="G131" s="211" t="s">
        <v>202</v>
      </c>
      <c r="H131" s="212">
        <v>669.72000000000003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295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295</v>
      </c>
      <c r="BM131" s="219" t="s">
        <v>654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655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3" customFormat="1">
      <c r="A133" s="13"/>
      <c r="B133" s="226"/>
      <c r="C133" s="227"/>
      <c r="D133" s="228" t="s">
        <v>183</v>
      </c>
      <c r="E133" s="229" t="s">
        <v>41</v>
      </c>
      <c r="F133" s="230" t="s">
        <v>656</v>
      </c>
      <c r="G133" s="227"/>
      <c r="H133" s="229" t="s">
        <v>41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183</v>
      </c>
      <c r="AU133" s="236" t="s">
        <v>90</v>
      </c>
      <c r="AV133" s="13" t="s">
        <v>88</v>
      </c>
      <c r="AW133" s="13" t="s">
        <v>42</v>
      </c>
      <c r="AX133" s="13" t="s">
        <v>80</v>
      </c>
      <c r="AY133" s="236" t="s">
        <v>171</v>
      </c>
    </row>
    <row r="134" s="13" customFormat="1">
      <c r="A134" s="13"/>
      <c r="B134" s="226"/>
      <c r="C134" s="227"/>
      <c r="D134" s="228" t="s">
        <v>183</v>
      </c>
      <c r="E134" s="229" t="s">
        <v>41</v>
      </c>
      <c r="F134" s="230" t="s">
        <v>657</v>
      </c>
      <c r="G134" s="227"/>
      <c r="H134" s="229" t="s">
        <v>41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183</v>
      </c>
      <c r="AU134" s="236" t="s">
        <v>90</v>
      </c>
      <c r="AV134" s="13" t="s">
        <v>88</v>
      </c>
      <c r="AW134" s="13" t="s">
        <v>42</v>
      </c>
      <c r="AX134" s="13" t="s">
        <v>80</v>
      </c>
      <c r="AY134" s="236" t="s">
        <v>171</v>
      </c>
    </row>
    <row r="135" s="14" customFormat="1">
      <c r="A135" s="14"/>
      <c r="B135" s="237"/>
      <c r="C135" s="238"/>
      <c r="D135" s="228" t="s">
        <v>183</v>
      </c>
      <c r="E135" s="239" t="s">
        <v>41</v>
      </c>
      <c r="F135" s="240" t="s">
        <v>658</v>
      </c>
      <c r="G135" s="238"/>
      <c r="H135" s="241">
        <v>48.700000000000003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90</v>
      </c>
      <c r="AV135" s="14" t="s">
        <v>90</v>
      </c>
      <c r="AW135" s="14" t="s">
        <v>42</v>
      </c>
      <c r="AX135" s="14" t="s">
        <v>80</v>
      </c>
      <c r="AY135" s="247" t="s">
        <v>171</v>
      </c>
    </row>
    <row r="136" s="13" customFormat="1">
      <c r="A136" s="13"/>
      <c r="B136" s="226"/>
      <c r="C136" s="227"/>
      <c r="D136" s="228" t="s">
        <v>183</v>
      </c>
      <c r="E136" s="229" t="s">
        <v>41</v>
      </c>
      <c r="F136" s="230" t="s">
        <v>659</v>
      </c>
      <c r="G136" s="227"/>
      <c r="H136" s="229" t="s">
        <v>41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183</v>
      </c>
      <c r="AU136" s="236" t="s">
        <v>90</v>
      </c>
      <c r="AV136" s="13" t="s">
        <v>88</v>
      </c>
      <c r="AW136" s="13" t="s">
        <v>42</v>
      </c>
      <c r="AX136" s="13" t="s">
        <v>80</v>
      </c>
      <c r="AY136" s="236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660</v>
      </c>
      <c r="G137" s="238"/>
      <c r="H137" s="241">
        <v>49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3" customFormat="1">
      <c r="A138" s="13"/>
      <c r="B138" s="226"/>
      <c r="C138" s="227"/>
      <c r="D138" s="228" t="s">
        <v>183</v>
      </c>
      <c r="E138" s="229" t="s">
        <v>41</v>
      </c>
      <c r="F138" s="230" t="s">
        <v>661</v>
      </c>
      <c r="G138" s="227"/>
      <c r="H138" s="229" t="s">
        <v>41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183</v>
      </c>
      <c r="AU138" s="236" t="s">
        <v>90</v>
      </c>
      <c r="AV138" s="13" t="s">
        <v>88</v>
      </c>
      <c r="AW138" s="13" t="s">
        <v>42</v>
      </c>
      <c r="AX138" s="13" t="s">
        <v>80</v>
      </c>
      <c r="AY138" s="236" t="s">
        <v>171</v>
      </c>
    </row>
    <row r="139" s="14" customFormat="1">
      <c r="A139" s="14"/>
      <c r="B139" s="237"/>
      <c r="C139" s="238"/>
      <c r="D139" s="228" t="s">
        <v>183</v>
      </c>
      <c r="E139" s="239" t="s">
        <v>41</v>
      </c>
      <c r="F139" s="240" t="s">
        <v>662</v>
      </c>
      <c r="G139" s="238"/>
      <c r="H139" s="241">
        <v>71.75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183</v>
      </c>
      <c r="AU139" s="247" t="s">
        <v>90</v>
      </c>
      <c r="AV139" s="14" t="s">
        <v>90</v>
      </c>
      <c r="AW139" s="14" t="s">
        <v>42</v>
      </c>
      <c r="AX139" s="14" t="s">
        <v>80</v>
      </c>
      <c r="AY139" s="247" t="s">
        <v>171</v>
      </c>
    </row>
    <row r="140" s="13" customFormat="1">
      <c r="A140" s="13"/>
      <c r="B140" s="226"/>
      <c r="C140" s="227"/>
      <c r="D140" s="228" t="s">
        <v>183</v>
      </c>
      <c r="E140" s="229" t="s">
        <v>41</v>
      </c>
      <c r="F140" s="230" t="s">
        <v>663</v>
      </c>
      <c r="G140" s="227"/>
      <c r="H140" s="229" t="s">
        <v>41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183</v>
      </c>
      <c r="AU140" s="236" t="s">
        <v>90</v>
      </c>
      <c r="AV140" s="13" t="s">
        <v>88</v>
      </c>
      <c r="AW140" s="13" t="s">
        <v>42</v>
      </c>
      <c r="AX140" s="13" t="s">
        <v>80</v>
      </c>
      <c r="AY140" s="236" t="s">
        <v>171</v>
      </c>
    </row>
    <row r="141" s="14" customFormat="1">
      <c r="A141" s="14"/>
      <c r="B141" s="237"/>
      <c r="C141" s="238"/>
      <c r="D141" s="228" t="s">
        <v>183</v>
      </c>
      <c r="E141" s="239" t="s">
        <v>41</v>
      </c>
      <c r="F141" s="240" t="s">
        <v>664</v>
      </c>
      <c r="G141" s="238"/>
      <c r="H141" s="241">
        <v>57.350000000000001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90</v>
      </c>
      <c r="AV141" s="14" t="s">
        <v>90</v>
      </c>
      <c r="AW141" s="14" t="s">
        <v>42</v>
      </c>
      <c r="AX141" s="14" t="s">
        <v>80</v>
      </c>
      <c r="AY141" s="247" t="s">
        <v>171</v>
      </c>
    </row>
    <row r="142" s="13" customFormat="1">
      <c r="A142" s="13"/>
      <c r="B142" s="226"/>
      <c r="C142" s="227"/>
      <c r="D142" s="228" t="s">
        <v>183</v>
      </c>
      <c r="E142" s="229" t="s">
        <v>41</v>
      </c>
      <c r="F142" s="230" t="s">
        <v>665</v>
      </c>
      <c r="G142" s="227"/>
      <c r="H142" s="229" t="s">
        <v>41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183</v>
      </c>
      <c r="AU142" s="236" t="s">
        <v>90</v>
      </c>
      <c r="AV142" s="13" t="s">
        <v>88</v>
      </c>
      <c r="AW142" s="13" t="s">
        <v>42</v>
      </c>
      <c r="AX142" s="13" t="s">
        <v>80</v>
      </c>
      <c r="AY142" s="236" t="s">
        <v>171</v>
      </c>
    </row>
    <row r="143" s="14" customFormat="1">
      <c r="A143" s="14"/>
      <c r="B143" s="237"/>
      <c r="C143" s="238"/>
      <c r="D143" s="228" t="s">
        <v>183</v>
      </c>
      <c r="E143" s="239" t="s">
        <v>41</v>
      </c>
      <c r="F143" s="240" t="s">
        <v>666</v>
      </c>
      <c r="G143" s="238"/>
      <c r="H143" s="241">
        <v>95.349999999999994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183</v>
      </c>
      <c r="AU143" s="247" t="s">
        <v>90</v>
      </c>
      <c r="AV143" s="14" t="s">
        <v>90</v>
      </c>
      <c r="AW143" s="14" t="s">
        <v>42</v>
      </c>
      <c r="AX143" s="14" t="s">
        <v>80</v>
      </c>
      <c r="AY143" s="247" t="s">
        <v>171</v>
      </c>
    </row>
    <row r="144" s="13" customFormat="1">
      <c r="A144" s="13"/>
      <c r="B144" s="226"/>
      <c r="C144" s="227"/>
      <c r="D144" s="228" t="s">
        <v>183</v>
      </c>
      <c r="E144" s="229" t="s">
        <v>41</v>
      </c>
      <c r="F144" s="230" t="s">
        <v>667</v>
      </c>
      <c r="G144" s="227"/>
      <c r="H144" s="229" t="s">
        <v>41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183</v>
      </c>
      <c r="AU144" s="236" t="s">
        <v>90</v>
      </c>
      <c r="AV144" s="13" t="s">
        <v>88</v>
      </c>
      <c r="AW144" s="13" t="s">
        <v>42</v>
      </c>
      <c r="AX144" s="13" t="s">
        <v>80</v>
      </c>
      <c r="AY144" s="236" t="s">
        <v>171</v>
      </c>
    </row>
    <row r="145" s="14" customFormat="1">
      <c r="A145" s="14"/>
      <c r="B145" s="237"/>
      <c r="C145" s="238"/>
      <c r="D145" s="228" t="s">
        <v>183</v>
      </c>
      <c r="E145" s="239" t="s">
        <v>41</v>
      </c>
      <c r="F145" s="240" t="s">
        <v>668</v>
      </c>
      <c r="G145" s="238"/>
      <c r="H145" s="241">
        <v>65.150000000000006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183</v>
      </c>
      <c r="AU145" s="247" t="s">
        <v>90</v>
      </c>
      <c r="AV145" s="14" t="s">
        <v>90</v>
      </c>
      <c r="AW145" s="14" t="s">
        <v>42</v>
      </c>
      <c r="AX145" s="14" t="s">
        <v>80</v>
      </c>
      <c r="AY145" s="247" t="s">
        <v>171</v>
      </c>
    </row>
    <row r="146" s="13" customFormat="1">
      <c r="A146" s="13"/>
      <c r="B146" s="226"/>
      <c r="C146" s="227"/>
      <c r="D146" s="228" t="s">
        <v>183</v>
      </c>
      <c r="E146" s="229" t="s">
        <v>41</v>
      </c>
      <c r="F146" s="230" t="s">
        <v>669</v>
      </c>
      <c r="G146" s="227"/>
      <c r="H146" s="229" t="s">
        <v>41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183</v>
      </c>
      <c r="AU146" s="236" t="s">
        <v>90</v>
      </c>
      <c r="AV146" s="13" t="s">
        <v>88</v>
      </c>
      <c r="AW146" s="13" t="s">
        <v>42</v>
      </c>
      <c r="AX146" s="13" t="s">
        <v>80</v>
      </c>
      <c r="AY146" s="236" t="s">
        <v>171</v>
      </c>
    </row>
    <row r="147" s="14" customFormat="1">
      <c r="A147" s="14"/>
      <c r="B147" s="237"/>
      <c r="C147" s="238"/>
      <c r="D147" s="228" t="s">
        <v>183</v>
      </c>
      <c r="E147" s="239" t="s">
        <v>41</v>
      </c>
      <c r="F147" s="240" t="s">
        <v>670</v>
      </c>
      <c r="G147" s="238"/>
      <c r="H147" s="241">
        <v>60.950000000000003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183</v>
      </c>
      <c r="AU147" s="247" t="s">
        <v>90</v>
      </c>
      <c r="AV147" s="14" t="s">
        <v>90</v>
      </c>
      <c r="AW147" s="14" t="s">
        <v>42</v>
      </c>
      <c r="AX147" s="14" t="s">
        <v>80</v>
      </c>
      <c r="AY147" s="247" t="s">
        <v>171</v>
      </c>
    </row>
    <row r="148" s="13" customFormat="1">
      <c r="A148" s="13"/>
      <c r="B148" s="226"/>
      <c r="C148" s="227"/>
      <c r="D148" s="228" t="s">
        <v>183</v>
      </c>
      <c r="E148" s="229" t="s">
        <v>41</v>
      </c>
      <c r="F148" s="230" t="s">
        <v>671</v>
      </c>
      <c r="G148" s="227"/>
      <c r="H148" s="229" t="s">
        <v>41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183</v>
      </c>
      <c r="AU148" s="236" t="s">
        <v>90</v>
      </c>
      <c r="AV148" s="13" t="s">
        <v>88</v>
      </c>
      <c r="AW148" s="13" t="s">
        <v>42</v>
      </c>
      <c r="AX148" s="13" t="s">
        <v>80</v>
      </c>
      <c r="AY148" s="236" t="s">
        <v>171</v>
      </c>
    </row>
    <row r="149" s="14" customFormat="1">
      <c r="A149" s="14"/>
      <c r="B149" s="237"/>
      <c r="C149" s="238"/>
      <c r="D149" s="228" t="s">
        <v>183</v>
      </c>
      <c r="E149" s="239" t="s">
        <v>41</v>
      </c>
      <c r="F149" s="240" t="s">
        <v>672</v>
      </c>
      <c r="G149" s="238"/>
      <c r="H149" s="241">
        <v>98.269999999999996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183</v>
      </c>
      <c r="AU149" s="247" t="s">
        <v>90</v>
      </c>
      <c r="AV149" s="14" t="s">
        <v>90</v>
      </c>
      <c r="AW149" s="14" t="s">
        <v>42</v>
      </c>
      <c r="AX149" s="14" t="s">
        <v>80</v>
      </c>
      <c r="AY149" s="247" t="s">
        <v>171</v>
      </c>
    </row>
    <row r="150" s="16" customFormat="1">
      <c r="A150" s="16"/>
      <c r="B150" s="259"/>
      <c r="C150" s="260"/>
      <c r="D150" s="228" t="s">
        <v>183</v>
      </c>
      <c r="E150" s="261" t="s">
        <v>41</v>
      </c>
      <c r="F150" s="262" t="s">
        <v>230</v>
      </c>
      <c r="G150" s="260"/>
      <c r="H150" s="263">
        <v>546.51999999999998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69" t="s">
        <v>183</v>
      </c>
      <c r="AU150" s="269" t="s">
        <v>90</v>
      </c>
      <c r="AV150" s="16" t="s">
        <v>199</v>
      </c>
      <c r="AW150" s="16" t="s">
        <v>42</v>
      </c>
      <c r="AX150" s="16" t="s">
        <v>80</v>
      </c>
      <c r="AY150" s="269" t="s">
        <v>171</v>
      </c>
    </row>
    <row r="151" s="13" customFormat="1">
      <c r="A151" s="13"/>
      <c r="B151" s="226"/>
      <c r="C151" s="227"/>
      <c r="D151" s="228" t="s">
        <v>183</v>
      </c>
      <c r="E151" s="229" t="s">
        <v>41</v>
      </c>
      <c r="F151" s="230" t="s">
        <v>673</v>
      </c>
      <c r="G151" s="227"/>
      <c r="H151" s="229" t="s">
        <v>41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183</v>
      </c>
      <c r="AU151" s="236" t="s">
        <v>90</v>
      </c>
      <c r="AV151" s="13" t="s">
        <v>88</v>
      </c>
      <c r="AW151" s="13" t="s">
        <v>42</v>
      </c>
      <c r="AX151" s="13" t="s">
        <v>80</v>
      </c>
      <c r="AY151" s="236" t="s">
        <v>171</v>
      </c>
    </row>
    <row r="152" s="13" customFormat="1">
      <c r="A152" s="13"/>
      <c r="B152" s="226"/>
      <c r="C152" s="227"/>
      <c r="D152" s="228" t="s">
        <v>183</v>
      </c>
      <c r="E152" s="229" t="s">
        <v>41</v>
      </c>
      <c r="F152" s="230" t="s">
        <v>674</v>
      </c>
      <c r="G152" s="227"/>
      <c r="H152" s="229" t="s">
        <v>41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183</v>
      </c>
      <c r="AU152" s="236" t="s">
        <v>90</v>
      </c>
      <c r="AV152" s="13" t="s">
        <v>88</v>
      </c>
      <c r="AW152" s="13" t="s">
        <v>42</v>
      </c>
      <c r="AX152" s="13" t="s">
        <v>80</v>
      </c>
      <c r="AY152" s="236" t="s">
        <v>171</v>
      </c>
    </row>
    <row r="153" s="14" customFormat="1">
      <c r="A153" s="14"/>
      <c r="B153" s="237"/>
      <c r="C153" s="238"/>
      <c r="D153" s="228" t="s">
        <v>183</v>
      </c>
      <c r="E153" s="239" t="s">
        <v>41</v>
      </c>
      <c r="F153" s="240" t="s">
        <v>675</v>
      </c>
      <c r="G153" s="238"/>
      <c r="H153" s="241">
        <v>33.600000000000001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183</v>
      </c>
      <c r="AU153" s="247" t="s">
        <v>90</v>
      </c>
      <c r="AV153" s="14" t="s">
        <v>90</v>
      </c>
      <c r="AW153" s="14" t="s">
        <v>42</v>
      </c>
      <c r="AX153" s="14" t="s">
        <v>80</v>
      </c>
      <c r="AY153" s="247" t="s">
        <v>171</v>
      </c>
    </row>
    <row r="154" s="13" customFormat="1">
      <c r="A154" s="13"/>
      <c r="B154" s="226"/>
      <c r="C154" s="227"/>
      <c r="D154" s="228" t="s">
        <v>183</v>
      </c>
      <c r="E154" s="229" t="s">
        <v>41</v>
      </c>
      <c r="F154" s="230" t="s">
        <v>676</v>
      </c>
      <c r="G154" s="227"/>
      <c r="H154" s="229" t="s">
        <v>41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183</v>
      </c>
      <c r="AU154" s="236" t="s">
        <v>90</v>
      </c>
      <c r="AV154" s="13" t="s">
        <v>88</v>
      </c>
      <c r="AW154" s="13" t="s">
        <v>42</v>
      </c>
      <c r="AX154" s="13" t="s">
        <v>80</v>
      </c>
      <c r="AY154" s="236" t="s">
        <v>171</v>
      </c>
    </row>
    <row r="155" s="14" customFormat="1">
      <c r="A155" s="14"/>
      <c r="B155" s="237"/>
      <c r="C155" s="238"/>
      <c r="D155" s="228" t="s">
        <v>183</v>
      </c>
      <c r="E155" s="239" t="s">
        <v>41</v>
      </c>
      <c r="F155" s="240" t="s">
        <v>677</v>
      </c>
      <c r="G155" s="238"/>
      <c r="H155" s="241">
        <v>27.5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183</v>
      </c>
      <c r="AU155" s="247" t="s">
        <v>90</v>
      </c>
      <c r="AV155" s="14" t="s">
        <v>90</v>
      </c>
      <c r="AW155" s="14" t="s">
        <v>42</v>
      </c>
      <c r="AX155" s="14" t="s">
        <v>80</v>
      </c>
      <c r="AY155" s="247" t="s">
        <v>171</v>
      </c>
    </row>
    <row r="156" s="13" customFormat="1">
      <c r="A156" s="13"/>
      <c r="B156" s="226"/>
      <c r="C156" s="227"/>
      <c r="D156" s="228" t="s">
        <v>183</v>
      </c>
      <c r="E156" s="229" t="s">
        <v>41</v>
      </c>
      <c r="F156" s="230" t="s">
        <v>678</v>
      </c>
      <c r="G156" s="227"/>
      <c r="H156" s="229" t="s">
        <v>41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183</v>
      </c>
      <c r="AU156" s="236" t="s">
        <v>90</v>
      </c>
      <c r="AV156" s="13" t="s">
        <v>88</v>
      </c>
      <c r="AW156" s="13" t="s">
        <v>42</v>
      </c>
      <c r="AX156" s="13" t="s">
        <v>80</v>
      </c>
      <c r="AY156" s="236" t="s">
        <v>171</v>
      </c>
    </row>
    <row r="157" s="14" customFormat="1">
      <c r="A157" s="14"/>
      <c r="B157" s="237"/>
      <c r="C157" s="238"/>
      <c r="D157" s="228" t="s">
        <v>183</v>
      </c>
      <c r="E157" s="239" t="s">
        <v>41</v>
      </c>
      <c r="F157" s="240" t="s">
        <v>679</v>
      </c>
      <c r="G157" s="238"/>
      <c r="H157" s="241">
        <v>24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42</v>
      </c>
      <c r="AX157" s="14" t="s">
        <v>80</v>
      </c>
      <c r="AY157" s="247" t="s">
        <v>171</v>
      </c>
    </row>
    <row r="158" s="13" customFormat="1">
      <c r="A158" s="13"/>
      <c r="B158" s="226"/>
      <c r="C158" s="227"/>
      <c r="D158" s="228" t="s">
        <v>183</v>
      </c>
      <c r="E158" s="229" t="s">
        <v>41</v>
      </c>
      <c r="F158" s="230" t="s">
        <v>680</v>
      </c>
      <c r="G158" s="227"/>
      <c r="H158" s="229" t="s">
        <v>41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183</v>
      </c>
      <c r="AU158" s="236" t="s">
        <v>90</v>
      </c>
      <c r="AV158" s="13" t="s">
        <v>88</v>
      </c>
      <c r="AW158" s="13" t="s">
        <v>42</v>
      </c>
      <c r="AX158" s="13" t="s">
        <v>80</v>
      </c>
      <c r="AY158" s="236" t="s">
        <v>171</v>
      </c>
    </row>
    <row r="159" s="14" customFormat="1">
      <c r="A159" s="14"/>
      <c r="B159" s="237"/>
      <c r="C159" s="238"/>
      <c r="D159" s="228" t="s">
        <v>183</v>
      </c>
      <c r="E159" s="239" t="s">
        <v>41</v>
      </c>
      <c r="F159" s="240" t="s">
        <v>681</v>
      </c>
      <c r="G159" s="238"/>
      <c r="H159" s="241">
        <v>20.699999999999999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183</v>
      </c>
      <c r="AU159" s="247" t="s">
        <v>90</v>
      </c>
      <c r="AV159" s="14" t="s">
        <v>90</v>
      </c>
      <c r="AW159" s="14" t="s">
        <v>42</v>
      </c>
      <c r="AX159" s="14" t="s">
        <v>80</v>
      </c>
      <c r="AY159" s="247" t="s">
        <v>171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682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683</v>
      </c>
      <c r="G161" s="238"/>
      <c r="H161" s="241">
        <v>17.399999999999999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6" customFormat="1">
      <c r="A162" s="16"/>
      <c r="B162" s="259"/>
      <c r="C162" s="260"/>
      <c r="D162" s="228" t="s">
        <v>183</v>
      </c>
      <c r="E162" s="261" t="s">
        <v>41</v>
      </c>
      <c r="F162" s="262" t="s">
        <v>230</v>
      </c>
      <c r="G162" s="260"/>
      <c r="H162" s="263">
        <v>123.19999999999999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69" t="s">
        <v>183</v>
      </c>
      <c r="AU162" s="269" t="s">
        <v>90</v>
      </c>
      <c r="AV162" s="16" t="s">
        <v>199</v>
      </c>
      <c r="AW162" s="16" t="s">
        <v>42</v>
      </c>
      <c r="AX162" s="16" t="s">
        <v>80</v>
      </c>
      <c r="AY162" s="269" t="s">
        <v>171</v>
      </c>
    </row>
    <row r="163" s="15" customFormat="1">
      <c r="A163" s="15"/>
      <c r="B163" s="248"/>
      <c r="C163" s="249"/>
      <c r="D163" s="228" t="s">
        <v>183</v>
      </c>
      <c r="E163" s="250" t="s">
        <v>41</v>
      </c>
      <c r="F163" s="251" t="s">
        <v>189</v>
      </c>
      <c r="G163" s="249"/>
      <c r="H163" s="252">
        <v>669.72000000000003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8" t="s">
        <v>183</v>
      </c>
      <c r="AU163" s="258" t="s">
        <v>90</v>
      </c>
      <c r="AV163" s="15" t="s">
        <v>179</v>
      </c>
      <c r="AW163" s="15" t="s">
        <v>42</v>
      </c>
      <c r="AX163" s="15" t="s">
        <v>88</v>
      </c>
      <c r="AY163" s="258" t="s">
        <v>171</v>
      </c>
    </row>
    <row r="164" s="2" customFormat="1" ht="16.5" customHeight="1">
      <c r="A164" s="42"/>
      <c r="B164" s="43"/>
      <c r="C164" s="270" t="s">
        <v>259</v>
      </c>
      <c r="D164" s="270" t="s">
        <v>403</v>
      </c>
      <c r="E164" s="271" t="s">
        <v>684</v>
      </c>
      <c r="F164" s="272" t="s">
        <v>685</v>
      </c>
      <c r="G164" s="273" t="s">
        <v>202</v>
      </c>
      <c r="H164" s="274">
        <v>770.178</v>
      </c>
      <c r="I164" s="275"/>
      <c r="J164" s="276">
        <f>ROUND(I164*H164,2)</f>
        <v>0</v>
      </c>
      <c r="K164" s="272" t="s">
        <v>178</v>
      </c>
      <c r="L164" s="277"/>
      <c r="M164" s="278" t="s">
        <v>41</v>
      </c>
      <c r="N164" s="279" t="s">
        <v>51</v>
      </c>
      <c r="O164" s="88"/>
      <c r="P164" s="217">
        <f>O164*H164</f>
        <v>0</v>
      </c>
      <c r="Q164" s="217">
        <v>0.00012</v>
      </c>
      <c r="R164" s="217">
        <f>Q164*H164</f>
        <v>0.092421360000000008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406</v>
      </c>
      <c r="AT164" s="219" t="s">
        <v>403</v>
      </c>
      <c r="AU164" s="219" t="s">
        <v>90</v>
      </c>
      <c r="AY164" s="20" t="s">
        <v>171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88</v>
      </c>
      <c r="BK164" s="220">
        <f>ROUND(I164*H164,2)</f>
        <v>0</v>
      </c>
      <c r="BL164" s="20" t="s">
        <v>295</v>
      </c>
      <c r="BM164" s="219" t="s">
        <v>686</v>
      </c>
    </row>
    <row r="165" s="14" customFormat="1">
      <c r="A165" s="14"/>
      <c r="B165" s="237"/>
      <c r="C165" s="238"/>
      <c r="D165" s="228" t="s">
        <v>183</v>
      </c>
      <c r="E165" s="238"/>
      <c r="F165" s="240" t="s">
        <v>687</v>
      </c>
      <c r="G165" s="238"/>
      <c r="H165" s="241">
        <v>770.178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183</v>
      </c>
      <c r="AU165" s="247" t="s">
        <v>90</v>
      </c>
      <c r="AV165" s="14" t="s">
        <v>90</v>
      </c>
      <c r="AW165" s="14" t="s">
        <v>4</v>
      </c>
      <c r="AX165" s="14" t="s">
        <v>88</v>
      </c>
      <c r="AY165" s="247" t="s">
        <v>171</v>
      </c>
    </row>
    <row r="166" s="2" customFormat="1" ht="24.15" customHeight="1">
      <c r="A166" s="42"/>
      <c r="B166" s="43"/>
      <c r="C166" s="208" t="s">
        <v>190</v>
      </c>
      <c r="D166" s="208" t="s">
        <v>174</v>
      </c>
      <c r="E166" s="209" t="s">
        <v>688</v>
      </c>
      <c r="F166" s="210" t="s">
        <v>689</v>
      </c>
      <c r="G166" s="211" t="s">
        <v>202</v>
      </c>
      <c r="H166" s="212">
        <v>589.70000000000005</v>
      </c>
      <c r="I166" s="213"/>
      <c r="J166" s="214">
        <f>ROUND(I166*H166,2)</f>
        <v>0</v>
      </c>
      <c r="K166" s="210" t="s">
        <v>178</v>
      </c>
      <c r="L166" s="48"/>
      <c r="M166" s="215" t="s">
        <v>41</v>
      </c>
      <c r="N166" s="216" t="s">
        <v>51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295</v>
      </c>
      <c r="AT166" s="219" t="s">
        <v>174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295</v>
      </c>
      <c r="BM166" s="219" t="s">
        <v>690</v>
      </c>
    </row>
    <row r="167" s="2" customFormat="1">
      <c r="A167" s="42"/>
      <c r="B167" s="43"/>
      <c r="C167" s="44"/>
      <c r="D167" s="221" t="s">
        <v>181</v>
      </c>
      <c r="E167" s="44"/>
      <c r="F167" s="222" t="s">
        <v>691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181</v>
      </c>
      <c r="AU167" s="20" t="s">
        <v>90</v>
      </c>
    </row>
    <row r="168" s="13" customFormat="1">
      <c r="A168" s="13"/>
      <c r="B168" s="226"/>
      <c r="C168" s="227"/>
      <c r="D168" s="228" t="s">
        <v>183</v>
      </c>
      <c r="E168" s="229" t="s">
        <v>41</v>
      </c>
      <c r="F168" s="230" t="s">
        <v>692</v>
      </c>
      <c r="G168" s="227"/>
      <c r="H168" s="229" t="s">
        <v>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183</v>
      </c>
      <c r="AU168" s="236" t="s">
        <v>90</v>
      </c>
      <c r="AV168" s="13" t="s">
        <v>88</v>
      </c>
      <c r="AW168" s="13" t="s">
        <v>42</v>
      </c>
      <c r="AX168" s="13" t="s">
        <v>80</v>
      </c>
      <c r="AY168" s="236" t="s">
        <v>171</v>
      </c>
    </row>
    <row r="169" s="14" customFormat="1">
      <c r="A169" s="14"/>
      <c r="B169" s="237"/>
      <c r="C169" s="238"/>
      <c r="D169" s="228" t="s">
        <v>183</v>
      </c>
      <c r="E169" s="239" t="s">
        <v>41</v>
      </c>
      <c r="F169" s="240" t="s">
        <v>693</v>
      </c>
      <c r="G169" s="238"/>
      <c r="H169" s="241">
        <v>55.049999999999997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183</v>
      </c>
      <c r="AU169" s="247" t="s">
        <v>90</v>
      </c>
      <c r="AV169" s="14" t="s">
        <v>90</v>
      </c>
      <c r="AW169" s="14" t="s">
        <v>42</v>
      </c>
      <c r="AX169" s="14" t="s">
        <v>80</v>
      </c>
      <c r="AY169" s="247" t="s">
        <v>171</v>
      </c>
    </row>
    <row r="170" s="14" customFormat="1">
      <c r="A170" s="14"/>
      <c r="B170" s="237"/>
      <c r="C170" s="238"/>
      <c r="D170" s="228" t="s">
        <v>183</v>
      </c>
      <c r="E170" s="239" t="s">
        <v>41</v>
      </c>
      <c r="F170" s="240" t="s">
        <v>694</v>
      </c>
      <c r="G170" s="238"/>
      <c r="H170" s="241">
        <v>55.350000000000001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183</v>
      </c>
      <c r="AU170" s="247" t="s">
        <v>90</v>
      </c>
      <c r="AV170" s="14" t="s">
        <v>90</v>
      </c>
      <c r="AW170" s="14" t="s">
        <v>42</v>
      </c>
      <c r="AX170" s="14" t="s">
        <v>80</v>
      </c>
      <c r="AY170" s="247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695</v>
      </c>
      <c r="G171" s="238"/>
      <c r="H171" s="241">
        <v>55.549999999999997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4" customFormat="1">
      <c r="A172" s="14"/>
      <c r="B172" s="237"/>
      <c r="C172" s="238"/>
      <c r="D172" s="228" t="s">
        <v>183</v>
      </c>
      <c r="E172" s="239" t="s">
        <v>41</v>
      </c>
      <c r="F172" s="240" t="s">
        <v>696</v>
      </c>
      <c r="G172" s="238"/>
      <c r="H172" s="241">
        <v>55.850000000000001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183</v>
      </c>
      <c r="AU172" s="247" t="s">
        <v>90</v>
      </c>
      <c r="AV172" s="14" t="s">
        <v>90</v>
      </c>
      <c r="AW172" s="14" t="s">
        <v>42</v>
      </c>
      <c r="AX172" s="14" t="s">
        <v>80</v>
      </c>
      <c r="AY172" s="247" t="s">
        <v>171</v>
      </c>
    </row>
    <row r="173" s="14" customFormat="1">
      <c r="A173" s="14"/>
      <c r="B173" s="237"/>
      <c r="C173" s="238"/>
      <c r="D173" s="228" t="s">
        <v>183</v>
      </c>
      <c r="E173" s="239" t="s">
        <v>41</v>
      </c>
      <c r="F173" s="240" t="s">
        <v>697</v>
      </c>
      <c r="G173" s="238"/>
      <c r="H173" s="241">
        <v>56.149999999999999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183</v>
      </c>
      <c r="AU173" s="247" t="s">
        <v>90</v>
      </c>
      <c r="AV173" s="14" t="s">
        <v>90</v>
      </c>
      <c r="AW173" s="14" t="s">
        <v>42</v>
      </c>
      <c r="AX173" s="14" t="s">
        <v>80</v>
      </c>
      <c r="AY173" s="247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698</v>
      </c>
      <c r="G174" s="238"/>
      <c r="H174" s="241">
        <v>56.450000000000003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4" customFormat="1">
      <c r="A175" s="14"/>
      <c r="B175" s="237"/>
      <c r="C175" s="238"/>
      <c r="D175" s="228" t="s">
        <v>183</v>
      </c>
      <c r="E175" s="239" t="s">
        <v>41</v>
      </c>
      <c r="F175" s="240" t="s">
        <v>699</v>
      </c>
      <c r="G175" s="238"/>
      <c r="H175" s="241">
        <v>56.75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183</v>
      </c>
      <c r="AU175" s="247" t="s">
        <v>90</v>
      </c>
      <c r="AV175" s="14" t="s">
        <v>90</v>
      </c>
      <c r="AW175" s="14" t="s">
        <v>42</v>
      </c>
      <c r="AX175" s="14" t="s">
        <v>80</v>
      </c>
      <c r="AY175" s="247" t="s">
        <v>171</v>
      </c>
    </row>
    <row r="176" s="16" customFormat="1">
      <c r="A176" s="16"/>
      <c r="B176" s="259"/>
      <c r="C176" s="260"/>
      <c r="D176" s="228" t="s">
        <v>183</v>
      </c>
      <c r="E176" s="261" t="s">
        <v>41</v>
      </c>
      <c r="F176" s="262" t="s">
        <v>230</v>
      </c>
      <c r="G176" s="260"/>
      <c r="H176" s="263">
        <v>391.14999999999998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9" t="s">
        <v>183</v>
      </c>
      <c r="AU176" s="269" t="s">
        <v>90</v>
      </c>
      <c r="AV176" s="16" t="s">
        <v>199</v>
      </c>
      <c r="AW176" s="16" t="s">
        <v>42</v>
      </c>
      <c r="AX176" s="16" t="s">
        <v>80</v>
      </c>
      <c r="AY176" s="269" t="s">
        <v>171</v>
      </c>
    </row>
    <row r="177" s="13" customFormat="1">
      <c r="A177" s="13"/>
      <c r="B177" s="226"/>
      <c r="C177" s="227"/>
      <c r="D177" s="228" t="s">
        <v>183</v>
      </c>
      <c r="E177" s="229" t="s">
        <v>41</v>
      </c>
      <c r="F177" s="230" t="s">
        <v>700</v>
      </c>
      <c r="G177" s="227"/>
      <c r="H177" s="229" t="s">
        <v>41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183</v>
      </c>
      <c r="AU177" s="236" t="s">
        <v>90</v>
      </c>
      <c r="AV177" s="13" t="s">
        <v>88</v>
      </c>
      <c r="AW177" s="13" t="s">
        <v>42</v>
      </c>
      <c r="AX177" s="13" t="s">
        <v>80</v>
      </c>
      <c r="AY177" s="236" t="s">
        <v>171</v>
      </c>
    </row>
    <row r="178" s="14" customFormat="1">
      <c r="A178" s="14"/>
      <c r="B178" s="237"/>
      <c r="C178" s="238"/>
      <c r="D178" s="228" t="s">
        <v>183</v>
      </c>
      <c r="E178" s="239" t="s">
        <v>41</v>
      </c>
      <c r="F178" s="240" t="s">
        <v>701</v>
      </c>
      <c r="G178" s="238"/>
      <c r="H178" s="241">
        <v>36.850000000000001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183</v>
      </c>
      <c r="AU178" s="247" t="s">
        <v>90</v>
      </c>
      <c r="AV178" s="14" t="s">
        <v>90</v>
      </c>
      <c r="AW178" s="14" t="s">
        <v>42</v>
      </c>
      <c r="AX178" s="14" t="s">
        <v>80</v>
      </c>
      <c r="AY178" s="247" t="s">
        <v>171</v>
      </c>
    </row>
    <row r="179" s="16" customFormat="1">
      <c r="A179" s="16"/>
      <c r="B179" s="259"/>
      <c r="C179" s="260"/>
      <c r="D179" s="228" t="s">
        <v>183</v>
      </c>
      <c r="E179" s="261" t="s">
        <v>41</v>
      </c>
      <c r="F179" s="262" t="s">
        <v>230</v>
      </c>
      <c r="G179" s="260"/>
      <c r="H179" s="263">
        <v>36.850000000000001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69" t="s">
        <v>183</v>
      </c>
      <c r="AU179" s="269" t="s">
        <v>90</v>
      </c>
      <c r="AV179" s="16" t="s">
        <v>199</v>
      </c>
      <c r="AW179" s="16" t="s">
        <v>42</v>
      </c>
      <c r="AX179" s="16" t="s">
        <v>80</v>
      </c>
      <c r="AY179" s="269" t="s">
        <v>171</v>
      </c>
    </row>
    <row r="180" s="13" customFormat="1">
      <c r="A180" s="13"/>
      <c r="B180" s="226"/>
      <c r="C180" s="227"/>
      <c r="D180" s="228" t="s">
        <v>183</v>
      </c>
      <c r="E180" s="229" t="s">
        <v>41</v>
      </c>
      <c r="F180" s="230" t="s">
        <v>702</v>
      </c>
      <c r="G180" s="227"/>
      <c r="H180" s="229" t="s">
        <v>41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183</v>
      </c>
      <c r="AU180" s="236" t="s">
        <v>90</v>
      </c>
      <c r="AV180" s="13" t="s">
        <v>88</v>
      </c>
      <c r="AW180" s="13" t="s">
        <v>42</v>
      </c>
      <c r="AX180" s="13" t="s">
        <v>80</v>
      </c>
      <c r="AY180" s="236" t="s">
        <v>171</v>
      </c>
    </row>
    <row r="181" s="14" customFormat="1">
      <c r="A181" s="14"/>
      <c r="B181" s="237"/>
      <c r="C181" s="238"/>
      <c r="D181" s="228" t="s">
        <v>183</v>
      </c>
      <c r="E181" s="239" t="s">
        <v>41</v>
      </c>
      <c r="F181" s="240" t="s">
        <v>703</v>
      </c>
      <c r="G181" s="238"/>
      <c r="H181" s="241">
        <v>32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183</v>
      </c>
      <c r="AU181" s="247" t="s">
        <v>90</v>
      </c>
      <c r="AV181" s="14" t="s">
        <v>90</v>
      </c>
      <c r="AW181" s="14" t="s">
        <v>42</v>
      </c>
      <c r="AX181" s="14" t="s">
        <v>80</v>
      </c>
      <c r="AY181" s="247" t="s">
        <v>171</v>
      </c>
    </row>
    <row r="182" s="16" customFormat="1">
      <c r="A182" s="16"/>
      <c r="B182" s="259"/>
      <c r="C182" s="260"/>
      <c r="D182" s="228" t="s">
        <v>183</v>
      </c>
      <c r="E182" s="261" t="s">
        <v>41</v>
      </c>
      <c r="F182" s="262" t="s">
        <v>230</v>
      </c>
      <c r="G182" s="260"/>
      <c r="H182" s="263">
        <v>32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69" t="s">
        <v>183</v>
      </c>
      <c r="AU182" s="269" t="s">
        <v>90</v>
      </c>
      <c r="AV182" s="16" t="s">
        <v>199</v>
      </c>
      <c r="AW182" s="16" t="s">
        <v>42</v>
      </c>
      <c r="AX182" s="16" t="s">
        <v>80</v>
      </c>
      <c r="AY182" s="269" t="s">
        <v>171</v>
      </c>
    </row>
    <row r="183" s="13" customFormat="1">
      <c r="A183" s="13"/>
      <c r="B183" s="226"/>
      <c r="C183" s="227"/>
      <c r="D183" s="228" t="s">
        <v>183</v>
      </c>
      <c r="E183" s="229" t="s">
        <v>41</v>
      </c>
      <c r="F183" s="230" t="s">
        <v>704</v>
      </c>
      <c r="G183" s="227"/>
      <c r="H183" s="229" t="s">
        <v>41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183</v>
      </c>
      <c r="AU183" s="236" t="s">
        <v>90</v>
      </c>
      <c r="AV183" s="13" t="s">
        <v>88</v>
      </c>
      <c r="AW183" s="13" t="s">
        <v>42</v>
      </c>
      <c r="AX183" s="13" t="s">
        <v>80</v>
      </c>
      <c r="AY183" s="236" t="s">
        <v>171</v>
      </c>
    </row>
    <row r="184" s="14" customFormat="1">
      <c r="A184" s="14"/>
      <c r="B184" s="237"/>
      <c r="C184" s="238"/>
      <c r="D184" s="228" t="s">
        <v>183</v>
      </c>
      <c r="E184" s="239" t="s">
        <v>41</v>
      </c>
      <c r="F184" s="240" t="s">
        <v>705</v>
      </c>
      <c r="G184" s="238"/>
      <c r="H184" s="241">
        <v>19.800000000000001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183</v>
      </c>
      <c r="AU184" s="247" t="s">
        <v>90</v>
      </c>
      <c r="AV184" s="14" t="s">
        <v>90</v>
      </c>
      <c r="AW184" s="14" t="s">
        <v>42</v>
      </c>
      <c r="AX184" s="14" t="s">
        <v>80</v>
      </c>
      <c r="AY184" s="247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706</v>
      </c>
      <c r="G185" s="238"/>
      <c r="H185" s="241">
        <v>20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707</v>
      </c>
      <c r="G186" s="238"/>
      <c r="H186" s="241">
        <v>29.699999999999999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708</v>
      </c>
      <c r="G187" s="238"/>
      <c r="H187" s="241">
        <v>30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709</v>
      </c>
      <c r="G188" s="238"/>
      <c r="H188" s="241">
        <v>30.199999999999999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6" customFormat="1">
      <c r="A189" s="16"/>
      <c r="B189" s="259"/>
      <c r="C189" s="260"/>
      <c r="D189" s="228" t="s">
        <v>183</v>
      </c>
      <c r="E189" s="261" t="s">
        <v>41</v>
      </c>
      <c r="F189" s="262" t="s">
        <v>230</v>
      </c>
      <c r="G189" s="260"/>
      <c r="H189" s="263">
        <v>129.69999999999999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69" t="s">
        <v>183</v>
      </c>
      <c r="AU189" s="269" t="s">
        <v>90</v>
      </c>
      <c r="AV189" s="16" t="s">
        <v>199</v>
      </c>
      <c r="AW189" s="16" t="s">
        <v>42</v>
      </c>
      <c r="AX189" s="16" t="s">
        <v>80</v>
      </c>
      <c r="AY189" s="269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589.70000000000005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121</v>
      </c>
      <c r="D191" s="270" t="s">
        <v>403</v>
      </c>
      <c r="E191" s="271" t="s">
        <v>710</v>
      </c>
      <c r="F191" s="272" t="s">
        <v>711</v>
      </c>
      <c r="G191" s="273" t="s">
        <v>202</v>
      </c>
      <c r="H191" s="274">
        <v>678.15499999999997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0.00025000000000000001</v>
      </c>
      <c r="R191" s="217">
        <f>Q191*H191</f>
        <v>0.16953874999999999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406</v>
      </c>
      <c r="AT191" s="219" t="s">
        <v>403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295</v>
      </c>
      <c r="BM191" s="219" t="s">
        <v>712</v>
      </c>
    </row>
    <row r="192" s="14" customFormat="1">
      <c r="A192" s="14"/>
      <c r="B192" s="237"/>
      <c r="C192" s="238"/>
      <c r="D192" s="228" t="s">
        <v>183</v>
      </c>
      <c r="E192" s="238"/>
      <c r="F192" s="240" t="s">
        <v>713</v>
      </c>
      <c r="G192" s="238"/>
      <c r="H192" s="241">
        <v>678.15499999999997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</v>
      </c>
      <c r="AX192" s="14" t="s">
        <v>88</v>
      </c>
      <c r="AY192" s="247" t="s">
        <v>171</v>
      </c>
    </row>
    <row r="193" s="2" customFormat="1" ht="24.15" customHeight="1">
      <c r="A193" s="42"/>
      <c r="B193" s="43"/>
      <c r="C193" s="208" t="s">
        <v>124</v>
      </c>
      <c r="D193" s="208" t="s">
        <v>174</v>
      </c>
      <c r="E193" s="209" t="s">
        <v>714</v>
      </c>
      <c r="F193" s="210" t="s">
        <v>715</v>
      </c>
      <c r="G193" s="211" t="s">
        <v>202</v>
      </c>
      <c r="H193" s="212">
        <v>83.099999999999994</v>
      </c>
      <c r="I193" s="213"/>
      <c r="J193" s="214">
        <f>ROUND(I193*H193,2)</f>
        <v>0</v>
      </c>
      <c r="K193" s="210" t="s">
        <v>178</v>
      </c>
      <c r="L193" s="48"/>
      <c r="M193" s="215" t="s">
        <v>41</v>
      </c>
      <c r="N193" s="216" t="s">
        <v>51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295</v>
      </c>
      <c r="AT193" s="219" t="s">
        <v>174</v>
      </c>
      <c r="AU193" s="219" t="s">
        <v>90</v>
      </c>
      <c r="AY193" s="20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88</v>
      </c>
      <c r="BK193" s="220">
        <f>ROUND(I193*H193,2)</f>
        <v>0</v>
      </c>
      <c r="BL193" s="20" t="s">
        <v>295</v>
      </c>
      <c r="BM193" s="219" t="s">
        <v>716</v>
      </c>
    </row>
    <row r="194" s="2" customFormat="1">
      <c r="A194" s="42"/>
      <c r="B194" s="43"/>
      <c r="C194" s="44"/>
      <c r="D194" s="221" t="s">
        <v>181</v>
      </c>
      <c r="E194" s="44"/>
      <c r="F194" s="222" t="s">
        <v>717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181</v>
      </c>
      <c r="AU194" s="20" t="s">
        <v>90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620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621</v>
      </c>
      <c r="G196" s="238"/>
      <c r="H196" s="241">
        <v>4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622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623</v>
      </c>
      <c r="G198" s="238"/>
      <c r="H198" s="241">
        <v>40.700000000000003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624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625</v>
      </c>
      <c r="G200" s="238"/>
      <c r="H200" s="241">
        <v>3.6000000000000001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3" customFormat="1">
      <c r="A201" s="13"/>
      <c r="B201" s="226"/>
      <c r="C201" s="227"/>
      <c r="D201" s="228" t="s">
        <v>183</v>
      </c>
      <c r="E201" s="229" t="s">
        <v>41</v>
      </c>
      <c r="F201" s="230" t="s">
        <v>626</v>
      </c>
      <c r="G201" s="227"/>
      <c r="H201" s="229" t="s">
        <v>41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183</v>
      </c>
      <c r="AU201" s="236" t="s">
        <v>90</v>
      </c>
      <c r="AV201" s="13" t="s">
        <v>88</v>
      </c>
      <c r="AW201" s="13" t="s">
        <v>42</v>
      </c>
      <c r="AX201" s="13" t="s">
        <v>80</v>
      </c>
      <c r="AY201" s="236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625</v>
      </c>
      <c r="G202" s="238"/>
      <c r="H202" s="241">
        <v>3.6000000000000001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627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628</v>
      </c>
      <c r="G204" s="238"/>
      <c r="H204" s="241">
        <v>3.2999999999999998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629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628</v>
      </c>
      <c r="G206" s="238"/>
      <c r="H206" s="241">
        <v>3.2999999999999998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3" customFormat="1">
      <c r="A207" s="13"/>
      <c r="B207" s="226"/>
      <c r="C207" s="227"/>
      <c r="D207" s="228" t="s">
        <v>183</v>
      </c>
      <c r="E207" s="229" t="s">
        <v>41</v>
      </c>
      <c r="F207" s="230" t="s">
        <v>630</v>
      </c>
      <c r="G207" s="227"/>
      <c r="H207" s="229" t="s">
        <v>41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183</v>
      </c>
      <c r="AU207" s="236" t="s">
        <v>90</v>
      </c>
      <c r="AV207" s="13" t="s">
        <v>88</v>
      </c>
      <c r="AW207" s="13" t="s">
        <v>42</v>
      </c>
      <c r="AX207" s="13" t="s">
        <v>80</v>
      </c>
      <c r="AY207" s="236" t="s">
        <v>171</v>
      </c>
    </row>
    <row r="208" s="14" customFormat="1">
      <c r="A208" s="14"/>
      <c r="B208" s="237"/>
      <c r="C208" s="238"/>
      <c r="D208" s="228" t="s">
        <v>183</v>
      </c>
      <c r="E208" s="239" t="s">
        <v>41</v>
      </c>
      <c r="F208" s="240" t="s">
        <v>628</v>
      </c>
      <c r="G208" s="238"/>
      <c r="H208" s="241">
        <v>3.2999999999999998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183</v>
      </c>
      <c r="AU208" s="247" t="s">
        <v>90</v>
      </c>
      <c r="AV208" s="14" t="s">
        <v>90</v>
      </c>
      <c r="AW208" s="14" t="s">
        <v>42</v>
      </c>
      <c r="AX208" s="14" t="s">
        <v>80</v>
      </c>
      <c r="AY208" s="247" t="s">
        <v>171</v>
      </c>
    </row>
    <row r="209" s="13" customFormat="1">
      <c r="A209" s="13"/>
      <c r="B209" s="226"/>
      <c r="C209" s="227"/>
      <c r="D209" s="228" t="s">
        <v>183</v>
      </c>
      <c r="E209" s="229" t="s">
        <v>41</v>
      </c>
      <c r="F209" s="230" t="s">
        <v>631</v>
      </c>
      <c r="G209" s="227"/>
      <c r="H209" s="229" t="s">
        <v>41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183</v>
      </c>
      <c r="AU209" s="236" t="s">
        <v>90</v>
      </c>
      <c r="AV209" s="13" t="s">
        <v>88</v>
      </c>
      <c r="AW209" s="13" t="s">
        <v>42</v>
      </c>
      <c r="AX209" s="13" t="s">
        <v>80</v>
      </c>
      <c r="AY209" s="236" t="s">
        <v>171</v>
      </c>
    </row>
    <row r="210" s="14" customFormat="1">
      <c r="A210" s="14"/>
      <c r="B210" s="237"/>
      <c r="C210" s="238"/>
      <c r="D210" s="228" t="s">
        <v>183</v>
      </c>
      <c r="E210" s="239" t="s">
        <v>41</v>
      </c>
      <c r="F210" s="240" t="s">
        <v>628</v>
      </c>
      <c r="G210" s="238"/>
      <c r="H210" s="241">
        <v>3.2999999999999998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183</v>
      </c>
      <c r="AU210" s="247" t="s">
        <v>90</v>
      </c>
      <c r="AV210" s="14" t="s">
        <v>90</v>
      </c>
      <c r="AW210" s="14" t="s">
        <v>42</v>
      </c>
      <c r="AX210" s="14" t="s">
        <v>80</v>
      </c>
      <c r="AY210" s="247" t="s">
        <v>171</v>
      </c>
    </row>
    <row r="211" s="13" customFormat="1">
      <c r="A211" s="13"/>
      <c r="B211" s="226"/>
      <c r="C211" s="227"/>
      <c r="D211" s="228" t="s">
        <v>183</v>
      </c>
      <c r="E211" s="229" t="s">
        <v>41</v>
      </c>
      <c r="F211" s="230" t="s">
        <v>632</v>
      </c>
      <c r="G211" s="227"/>
      <c r="H211" s="229" t="s">
        <v>41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183</v>
      </c>
      <c r="AU211" s="236" t="s">
        <v>90</v>
      </c>
      <c r="AV211" s="13" t="s">
        <v>88</v>
      </c>
      <c r="AW211" s="13" t="s">
        <v>42</v>
      </c>
      <c r="AX211" s="13" t="s">
        <v>80</v>
      </c>
      <c r="AY211" s="236" t="s">
        <v>171</v>
      </c>
    </row>
    <row r="212" s="14" customFormat="1">
      <c r="A212" s="14"/>
      <c r="B212" s="237"/>
      <c r="C212" s="238"/>
      <c r="D212" s="228" t="s">
        <v>183</v>
      </c>
      <c r="E212" s="239" t="s">
        <v>41</v>
      </c>
      <c r="F212" s="240" t="s">
        <v>628</v>
      </c>
      <c r="G212" s="238"/>
      <c r="H212" s="241">
        <v>3.2999999999999998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90</v>
      </c>
      <c r="AV212" s="14" t="s">
        <v>90</v>
      </c>
      <c r="AW212" s="14" t="s">
        <v>42</v>
      </c>
      <c r="AX212" s="14" t="s">
        <v>80</v>
      </c>
      <c r="AY212" s="247" t="s">
        <v>171</v>
      </c>
    </row>
    <row r="213" s="13" customFormat="1">
      <c r="A213" s="13"/>
      <c r="B213" s="226"/>
      <c r="C213" s="227"/>
      <c r="D213" s="228" t="s">
        <v>183</v>
      </c>
      <c r="E213" s="229" t="s">
        <v>41</v>
      </c>
      <c r="F213" s="230" t="s">
        <v>633</v>
      </c>
      <c r="G213" s="227"/>
      <c r="H213" s="229" t="s">
        <v>41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183</v>
      </c>
      <c r="AU213" s="236" t="s">
        <v>90</v>
      </c>
      <c r="AV213" s="13" t="s">
        <v>88</v>
      </c>
      <c r="AW213" s="13" t="s">
        <v>42</v>
      </c>
      <c r="AX213" s="13" t="s">
        <v>80</v>
      </c>
      <c r="AY213" s="236" t="s">
        <v>171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634</v>
      </c>
      <c r="G214" s="238"/>
      <c r="H214" s="241">
        <v>7.2999999999999998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3" customFormat="1">
      <c r="A215" s="13"/>
      <c r="B215" s="226"/>
      <c r="C215" s="227"/>
      <c r="D215" s="228" t="s">
        <v>183</v>
      </c>
      <c r="E215" s="229" t="s">
        <v>41</v>
      </c>
      <c r="F215" s="230" t="s">
        <v>635</v>
      </c>
      <c r="G215" s="227"/>
      <c r="H215" s="229" t="s">
        <v>41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183</v>
      </c>
      <c r="AU215" s="236" t="s">
        <v>90</v>
      </c>
      <c r="AV215" s="13" t="s">
        <v>88</v>
      </c>
      <c r="AW215" s="13" t="s">
        <v>42</v>
      </c>
      <c r="AX215" s="13" t="s">
        <v>80</v>
      </c>
      <c r="AY215" s="236" t="s">
        <v>171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636</v>
      </c>
      <c r="G216" s="238"/>
      <c r="H216" s="241">
        <v>7.4000000000000004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5" customFormat="1">
      <c r="A217" s="15"/>
      <c r="B217" s="248"/>
      <c r="C217" s="249"/>
      <c r="D217" s="228" t="s">
        <v>183</v>
      </c>
      <c r="E217" s="250" t="s">
        <v>41</v>
      </c>
      <c r="F217" s="251" t="s">
        <v>189</v>
      </c>
      <c r="G217" s="249"/>
      <c r="H217" s="252">
        <v>83.099999999999994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183</v>
      </c>
      <c r="AU217" s="258" t="s">
        <v>90</v>
      </c>
      <c r="AV217" s="15" t="s">
        <v>179</v>
      </c>
      <c r="AW217" s="15" t="s">
        <v>42</v>
      </c>
      <c r="AX217" s="15" t="s">
        <v>88</v>
      </c>
      <c r="AY217" s="258" t="s">
        <v>171</v>
      </c>
    </row>
    <row r="218" s="2" customFormat="1" ht="16.5" customHeight="1">
      <c r="A218" s="42"/>
      <c r="B218" s="43"/>
      <c r="C218" s="270" t="s">
        <v>8</v>
      </c>
      <c r="D218" s="270" t="s">
        <v>403</v>
      </c>
      <c r="E218" s="271" t="s">
        <v>718</v>
      </c>
      <c r="F218" s="272" t="s">
        <v>719</v>
      </c>
      <c r="G218" s="273" t="s">
        <v>202</v>
      </c>
      <c r="H218" s="274">
        <v>95.564999999999998</v>
      </c>
      <c r="I218" s="275"/>
      <c r="J218" s="276">
        <f>ROUND(I218*H218,2)</f>
        <v>0</v>
      </c>
      <c r="K218" s="272" t="s">
        <v>178</v>
      </c>
      <c r="L218" s="277"/>
      <c r="M218" s="278" t="s">
        <v>41</v>
      </c>
      <c r="N218" s="279" t="s">
        <v>51</v>
      </c>
      <c r="O218" s="88"/>
      <c r="P218" s="217">
        <f>O218*H218</f>
        <v>0</v>
      </c>
      <c r="Q218" s="217">
        <v>0.0011000000000000001</v>
      </c>
      <c r="R218" s="217">
        <f>Q218*H218</f>
        <v>0.10512150000000001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406</v>
      </c>
      <c r="AT218" s="219" t="s">
        <v>403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720</v>
      </c>
    </row>
    <row r="219" s="14" customFormat="1">
      <c r="A219" s="14"/>
      <c r="B219" s="237"/>
      <c r="C219" s="238"/>
      <c r="D219" s="228" t="s">
        <v>183</v>
      </c>
      <c r="E219" s="238"/>
      <c r="F219" s="240" t="s">
        <v>640</v>
      </c>
      <c r="G219" s="238"/>
      <c r="H219" s="241">
        <v>95.564999999999998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</v>
      </c>
      <c r="AX219" s="14" t="s">
        <v>88</v>
      </c>
      <c r="AY219" s="247" t="s">
        <v>171</v>
      </c>
    </row>
    <row r="220" s="2" customFormat="1" ht="24.15" customHeight="1">
      <c r="A220" s="42"/>
      <c r="B220" s="43"/>
      <c r="C220" s="208" t="s">
        <v>129</v>
      </c>
      <c r="D220" s="208" t="s">
        <v>174</v>
      </c>
      <c r="E220" s="209" t="s">
        <v>721</v>
      </c>
      <c r="F220" s="210" t="s">
        <v>722</v>
      </c>
      <c r="G220" s="211" t="s">
        <v>202</v>
      </c>
      <c r="H220" s="212">
        <v>12.050000000000001</v>
      </c>
      <c r="I220" s="213"/>
      <c r="J220" s="214">
        <f>ROUND(I220*H220,2)</f>
        <v>0</v>
      </c>
      <c r="K220" s="210" t="s">
        <v>41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723</v>
      </c>
    </row>
    <row r="221" s="13" customFormat="1">
      <c r="A221" s="13"/>
      <c r="B221" s="226"/>
      <c r="C221" s="227"/>
      <c r="D221" s="228" t="s">
        <v>183</v>
      </c>
      <c r="E221" s="229" t="s">
        <v>41</v>
      </c>
      <c r="F221" s="230" t="s">
        <v>724</v>
      </c>
      <c r="G221" s="227"/>
      <c r="H221" s="229" t="s">
        <v>41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183</v>
      </c>
      <c r="AU221" s="236" t="s">
        <v>90</v>
      </c>
      <c r="AV221" s="13" t="s">
        <v>88</v>
      </c>
      <c r="AW221" s="13" t="s">
        <v>42</v>
      </c>
      <c r="AX221" s="13" t="s">
        <v>80</v>
      </c>
      <c r="AY221" s="236" t="s">
        <v>171</v>
      </c>
    </row>
    <row r="222" s="14" customFormat="1">
      <c r="A222" s="14"/>
      <c r="B222" s="237"/>
      <c r="C222" s="238"/>
      <c r="D222" s="228" t="s">
        <v>183</v>
      </c>
      <c r="E222" s="239" t="s">
        <v>41</v>
      </c>
      <c r="F222" s="240" t="s">
        <v>646</v>
      </c>
      <c r="G222" s="238"/>
      <c r="H222" s="241">
        <v>7.0499999999999998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183</v>
      </c>
      <c r="AU222" s="247" t="s">
        <v>90</v>
      </c>
      <c r="AV222" s="14" t="s">
        <v>90</v>
      </c>
      <c r="AW222" s="14" t="s">
        <v>42</v>
      </c>
      <c r="AX222" s="14" t="s">
        <v>80</v>
      </c>
      <c r="AY222" s="247" t="s">
        <v>171</v>
      </c>
    </row>
    <row r="223" s="13" customFormat="1">
      <c r="A223" s="13"/>
      <c r="B223" s="226"/>
      <c r="C223" s="227"/>
      <c r="D223" s="228" t="s">
        <v>183</v>
      </c>
      <c r="E223" s="229" t="s">
        <v>41</v>
      </c>
      <c r="F223" s="230" t="s">
        <v>725</v>
      </c>
      <c r="G223" s="227"/>
      <c r="H223" s="229" t="s">
        <v>41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183</v>
      </c>
      <c r="AU223" s="236" t="s">
        <v>90</v>
      </c>
      <c r="AV223" s="13" t="s">
        <v>88</v>
      </c>
      <c r="AW223" s="13" t="s">
        <v>42</v>
      </c>
      <c r="AX223" s="13" t="s">
        <v>80</v>
      </c>
      <c r="AY223" s="236" t="s">
        <v>171</v>
      </c>
    </row>
    <row r="224" s="14" customFormat="1">
      <c r="A224" s="14"/>
      <c r="B224" s="237"/>
      <c r="C224" s="238"/>
      <c r="D224" s="228" t="s">
        <v>183</v>
      </c>
      <c r="E224" s="239" t="s">
        <v>41</v>
      </c>
      <c r="F224" s="240" t="s">
        <v>242</v>
      </c>
      <c r="G224" s="238"/>
      <c r="H224" s="241">
        <v>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183</v>
      </c>
      <c r="AU224" s="247" t="s">
        <v>90</v>
      </c>
      <c r="AV224" s="14" t="s">
        <v>90</v>
      </c>
      <c r="AW224" s="14" t="s">
        <v>42</v>
      </c>
      <c r="AX224" s="14" t="s">
        <v>80</v>
      </c>
      <c r="AY224" s="247" t="s">
        <v>171</v>
      </c>
    </row>
    <row r="225" s="15" customFormat="1">
      <c r="A225" s="15"/>
      <c r="B225" s="248"/>
      <c r="C225" s="249"/>
      <c r="D225" s="228" t="s">
        <v>183</v>
      </c>
      <c r="E225" s="250" t="s">
        <v>41</v>
      </c>
      <c r="F225" s="251" t="s">
        <v>189</v>
      </c>
      <c r="G225" s="249"/>
      <c r="H225" s="252">
        <v>12.050000000000001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183</v>
      </c>
      <c r="AU225" s="258" t="s">
        <v>90</v>
      </c>
      <c r="AV225" s="15" t="s">
        <v>179</v>
      </c>
      <c r="AW225" s="15" t="s">
        <v>42</v>
      </c>
      <c r="AX225" s="15" t="s">
        <v>88</v>
      </c>
      <c r="AY225" s="258" t="s">
        <v>171</v>
      </c>
    </row>
    <row r="226" s="2" customFormat="1" ht="16.5" customHeight="1">
      <c r="A226" s="42"/>
      <c r="B226" s="43"/>
      <c r="C226" s="270" t="s">
        <v>132</v>
      </c>
      <c r="D226" s="270" t="s">
        <v>403</v>
      </c>
      <c r="E226" s="271" t="s">
        <v>726</v>
      </c>
      <c r="F226" s="272" t="s">
        <v>727</v>
      </c>
      <c r="G226" s="273" t="s">
        <v>202</v>
      </c>
      <c r="H226" s="274">
        <v>13.858000000000001</v>
      </c>
      <c r="I226" s="275"/>
      <c r="J226" s="276">
        <f>ROUND(I226*H226,2)</f>
        <v>0</v>
      </c>
      <c r="K226" s="272" t="s">
        <v>178</v>
      </c>
      <c r="L226" s="277"/>
      <c r="M226" s="278" t="s">
        <v>41</v>
      </c>
      <c r="N226" s="279" t="s">
        <v>51</v>
      </c>
      <c r="O226" s="88"/>
      <c r="P226" s="217">
        <f>O226*H226</f>
        <v>0</v>
      </c>
      <c r="Q226" s="217">
        <v>0.0040400000000000002</v>
      </c>
      <c r="R226" s="217">
        <f>Q226*H226</f>
        <v>0.055986320000000006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406</v>
      </c>
      <c r="AT226" s="219" t="s">
        <v>403</v>
      </c>
      <c r="AU226" s="219" t="s">
        <v>90</v>
      </c>
      <c r="AY226" s="20" t="s">
        <v>171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88</v>
      </c>
      <c r="BK226" s="220">
        <f>ROUND(I226*H226,2)</f>
        <v>0</v>
      </c>
      <c r="BL226" s="20" t="s">
        <v>295</v>
      </c>
      <c r="BM226" s="219" t="s">
        <v>728</v>
      </c>
    </row>
    <row r="227" s="14" customFormat="1">
      <c r="A227" s="14"/>
      <c r="B227" s="237"/>
      <c r="C227" s="238"/>
      <c r="D227" s="228" t="s">
        <v>183</v>
      </c>
      <c r="E227" s="238"/>
      <c r="F227" s="240" t="s">
        <v>651</v>
      </c>
      <c r="G227" s="238"/>
      <c r="H227" s="241">
        <v>13.858000000000001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183</v>
      </c>
      <c r="AU227" s="247" t="s">
        <v>90</v>
      </c>
      <c r="AV227" s="14" t="s">
        <v>90</v>
      </c>
      <c r="AW227" s="14" t="s">
        <v>4</v>
      </c>
      <c r="AX227" s="14" t="s">
        <v>88</v>
      </c>
      <c r="AY227" s="247" t="s">
        <v>171</v>
      </c>
    </row>
    <row r="228" s="2" customFormat="1" ht="21.75" customHeight="1">
      <c r="A228" s="42"/>
      <c r="B228" s="43"/>
      <c r="C228" s="208" t="s">
        <v>135</v>
      </c>
      <c r="D228" s="208" t="s">
        <v>174</v>
      </c>
      <c r="E228" s="209" t="s">
        <v>729</v>
      </c>
      <c r="F228" s="210" t="s">
        <v>730</v>
      </c>
      <c r="G228" s="211" t="s">
        <v>194</v>
      </c>
      <c r="H228" s="212">
        <v>2</v>
      </c>
      <c r="I228" s="213"/>
      <c r="J228" s="214">
        <f>ROUND(I228*H228,2)</f>
        <v>0</v>
      </c>
      <c r="K228" s="210" t="s">
        <v>178</v>
      </c>
      <c r="L228" s="48"/>
      <c r="M228" s="215" t="s">
        <v>41</v>
      </c>
      <c r="N228" s="216" t="s">
        <v>51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295</v>
      </c>
      <c r="AT228" s="219" t="s">
        <v>174</v>
      </c>
      <c r="AU228" s="219" t="s">
        <v>90</v>
      </c>
      <c r="AY228" s="20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88</v>
      </c>
      <c r="BK228" s="220">
        <f>ROUND(I228*H228,2)</f>
        <v>0</v>
      </c>
      <c r="BL228" s="20" t="s">
        <v>295</v>
      </c>
      <c r="BM228" s="219" t="s">
        <v>731</v>
      </c>
    </row>
    <row r="229" s="2" customFormat="1">
      <c r="A229" s="42"/>
      <c r="B229" s="43"/>
      <c r="C229" s="44"/>
      <c r="D229" s="221" t="s">
        <v>181</v>
      </c>
      <c r="E229" s="44"/>
      <c r="F229" s="222" t="s">
        <v>732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181</v>
      </c>
      <c r="AU229" s="20" t="s">
        <v>90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733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88</v>
      </c>
      <c r="G231" s="238"/>
      <c r="H231" s="241">
        <v>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3" customFormat="1">
      <c r="A232" s="13"/>
      <c r="B232" s="226"/>
      <c r="C232" s="227"/>
      <c r="D232" s="228" t="s">
        <v>183</v>
      </c>
      <c r="E232" s="229" t="s">
        <v>41</v>
      </c>
      <c r="F232" s="230" t="s">
        <v>734</v>
      </c>
      <c r="G232" s="227"/>
      <c r="H232" s="229" t="s">
        <v>41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183</v>
      </c>
      <c r="AU232" s="236" t="s">
        <v>90</v>
      </c>
      <c r="AV232" s="13" t="s">
        <v>88</v>
      </c>
      <c r="AW232" s="13" t="s">
        <v>42</v>
      </c>
      <c r="AX232" s="13" t="s">
        <v>80</v>
      </c>
      <c r="AY232" s="236" t="s">
        <v>171</v>
      </c>
    </row>
    <row r="233" s="14" customFormat="1">
      <c r="A233" s="14"/>
      <c r="B233" s="237"/>
      <c r="C233" s="238"/>
      <c r="D233" s="228" t="s">
        <v>183</v>
      </c>
      <c r="E233" s="239" t="s">
        <v>41</v>
      </c>
      <c r="F233" s="240" t="s">
        <v>88</v>
      </c>
      <c r="G233" s="238"/>
      <c r="H233" s="241">
        <v>1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183</v>
      </c>
      <c r="AU233" s="247" t="s">
        <v>90</v>
      </c>
      <c r="AV233" s="14" t="s">
        <v>90</v>
      </c>
      <c r="AW233" s="14" t="s">
        <v>42</v>
      </c>
      <c r="AX233" s="14" t="s">
        <v>80</v>
      </c>
      <c r="AY233" s="247" t="s">
        <v>171</v>
      </c>
    </row>
    <row r="234" s="15" customFormat="1">
      <c r="A234" s="15"/>
      <c r="B234" s="248"/>
      <c r="C234" s="249"/>
      <c r="D234" s="228" t="s">
        <v>183</v>
      </c>
      <c r="E234" s="250" t="s">
        <v>41</v>
      </c>
      <c r="F234" s="251" t="s">
        <v>189</v>
      </c>
      <c r="G234" s="249"/>
      <c r="H234" s="252">
        <v>2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183</v>
      </c>
      <c r="AU234" s="258" t="s">
        <v>90</v>
      </c>
      <c r="AV234" s="15" t="s">
        <v>179</v>
      </c>
      <c r="AW234" s="15" t="s">
        <v>42</v>
      </c>
      <c r="AX234" s="15" t="s">
        <v>88</v>
      </c>
      <c r="AY234" s="258" t="s">
        <v>171</v>
      </c>
    </row>
    <row r="235" s="2" customFormat="1" ht="21.75" customHeight="1">
      <c r="A235" s="42"/>
      <c r="B235" s="43"/>
      <c r="C235" s="208" t="s">
        <v>295</v>
      </c>
      <c r="D235" s="208" t="s">
        <v>174</v>
      </c>
      <c r="E235" s="209" t="s">
        <v>735</v>
      </c>
      <c r="F235" s="210" t="s">
        <v>736</v>
      </c>
      <c r="G235" s="211" t="s">
        <v>194</v>
      </c>
      <c r="H235" s="212">
        <v>10</v>
      </c>
      <c r="I235" s="213"/>
      <c r="J235" s="214">
        <f>ROUND(I235*H235,2)</f>
        <v>0</v>
      </c>
      <c r="K235" s="210" t="s">
        <v>178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737</v>
      </c>
    </row>
    <row r="236" s="2" customFormat="1">
      <c r="A236" s="42"/>
      <c r="B236" s="43"/>
      <c r="C236" s="44"/>
      <c r="D236" s="221" t="s">
        <v>181</v>
      </c>
      <c r="E236" s="44"/>
      <c r="F236" s="222" t="s">
        <v>738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181</v>
      </c>
      <c r="AU236" s="20" t="s">
        <v>90</v>
      </c>
    </row>
    <row r="237" s="13" customFormat="1">
      <c r="A237" s="13"/>
      <c r="B237" s="226"/>
      <c r="C237" s="227"/>
      <c r="D237" s="228" t="s">
        <v>183</v>
      </c>
      <c r="E237" s="229" t="s">
        <v>41</v>
      </c>
      <c r="F237" s="230" t="s">
        <v>733</v>
      </c>
      <c r="G237" s="227"/>
      <c r="H237" s="229" t="s">
        <v>41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183</v>
      </c>
      <c r="AU237" s="236" t="s">
        <v>90</v>
      </c>
      <c r="AV237" s="13" t="s">
        <v>88</v>
      </c>
      <c r="AW237" s="13" t="s">
        <v>42</v>
      </c>
      <c r="AX237" s="13" t="s">
        <v>80</v>
      </c>
      <c r="AY237" s="236" t="s">
        <v>171</v>
      </c>
    </row>
    <row r="238" s="14" customFormat="1">
      <c r="A238" s="14"/>
      <c r="B238" s="237"/>
      <c r="C238" s="238"/>
      <c r="D238" s="228" t="s">
        <v>183</v>
      </c>
      <c r="E238" s="239" t="s">
        <v>41</v>
      </c>
      <c r="F238" s="240" t="s">
        <v>242</v>
      </c>
      <c r="G238" s="238"/>
      <c r="H238" s="241">
        <v>5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183</v>
      </c>
      <c r="AU238" s="247" t="s">
        <v>90</v>
      </c>
      <c r="AV238" s="14" t="s">
        <v>90</v>
      </c>
      <c r="AW238" s="14" t="s">
        <v>42</v>
      </c>
      <c r="AX238" s="14" t="s">
        <v>80</v>
      </c>
      <c r="AY238" s="247" t="s">
        <v>171</v>
      </c>
    </row>
    <row r="239" s="13" customFormat="1">
      <c r="A239" s="13"/>
      <c r="B239" s="226"/>
      <c r="C239" s="227"/>
      <c r="D239" s="228" t="s">
        <v>183</v>
      </c>
      <c r="E239" s="229" t="s">
        <v>41</v>
      </c>
      <c r="F239" s="230" t="s">
        <v>734</v>
      </c>
      <c r="G239" s="227"/>
      <c r="H239" s="229" t="s">
        <v>41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183</v>
      </c>
      <c r="AU239" s="236" t="s">
        <v>90</v>
      </c>
      <c r="AV239" s="13" t="s">
        <v>88</v>
      </c>
      <c r="AW239" s="13" t="s">
        <v>42</v>
      </c>
      <c r="AX239" s="13" t="s">
        <v>80</v>
      </c>
      <c r="AY239" s="236" t="s">
        <v>171</v>
      </c>
    </row>
    <row r="240" s="14" customFormat="1">
      <c r="A240" s="14"/>
      <c r="B240" s="237"/>
      <c r="C240" s="238"/>
      <c r="D240" s="228" t="s">
        <v>183</v>
      </c>
      <c r="E240" s="239" t="s">
        <v>41</v>
      </c>
      <c r="F240" s="240" t="s">
        <v>242</v>
      </c>
      <c r="G240" s="238"/>
      <c r="H240" s="241">
        <v>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183</v>
      </c>
      <c r="AU240" s="247" t="s">
        <v>90</v>
      </c>
      <c r="AV240" s="14" t="s">
        <v>90</v>
      </c>
      <c r="AW240" s="14" t="s">
        <v>42</v>
      </c>
      <c r="AX240" s="14" t="s">
        <v>80</v>
      </c>
      <c r="AY240" s="247" t="s">
        <v>171</v>
      </c>
    </row>
    <row r="241" s="15" customFormat="1">
      <c r="A241" s="15"/>
      <c r="B241" s="248"/>
      <c r="C241" s="249"/>
      <c r="D241" s="228" t="s">
        <v>183</v>
      </c>
      <c r="E241" s="250" t="s">
        <v>41</v>
      </c>
      <c r="F241" s="251" t="s">
        <v>189</v>
      </c>
      <c r="G241" s="249"/>
      <c r="H241" s="252">
        <v>10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183</v>
      </c>
      <c r="AU241" s="258" t="s">
        <v>90</v>
      </c>
      <c r="AV241" s="15" t="s">
        <v>179</v>
      </c>
      <c r="AW241" s="15" t="s">
        <v>42</v>
      </c>
      <c r="AX241" s="15" t="s">
        <v>88</v>
      </c>
      <c r="AY241" s="258" t="s">
        <v>171</v>
      </c>
    </row>
    <row r="242" s="2" customFormat="1" ht="24.15" customHeight="1">
      <c r="A242" s="42"/>
      <c r="B242" s="43"/>
      <c r="C242" s="208" t="s">
        <v>309</v>
      </c>
      <c r="D242" s="208" t="s">
        <v>174</v>
      </c>
      <c r="E242" s="209" t="s">
        <v>739</v>
      </c>
      <c r="F242" s="210" t="s">
        <v>740</v>
      </c>
      <c r="G242" s="211" t="s">
        <v>194</v>
      </c>
      <c r="H242" s="212">
        <v>15</v>
      </c>
      <c r="I242" s="213"/>
      <c r="J242" s="214">
        <f>ROUND(I242*H242,2)</f>
        <v>0</v>
      </c>
      <c r="K242" s="210" t="s">
        <v>178</v>
      </c>
      <c r="L242" s="48"/>
      <c r="M242" s="215" t="s">
        <v>41</v>
      </c>
      <c r="N242" s="216" t="s">
        <v>51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295</v>
      </c>
      <c r="AT242" s="219" t="s">
        <v>174</v>
      </c>
      <c r="AU242" s="219" t="s">
        <v>90</v>
      </c>
      <c r="AY242" s="20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88</v>
      </c>
      <c r="BK242" s="220">
        <f>ROUND(I242*H242,2)</f>
        <v>0</v>
      </c>
      <c r="BL242" s="20" t="s">
        <v>295</v>
      </c>
      <c r="BM242" s="219" t="s">
        <v>741</v>
      </c>
    </row>
    <row r="243" s="2" customFormat="1">
      <c r="A243" s="42"/>
      <c r="B243" s="43"/>
      <c r="C243" s="44"/>
      <c r="D243" s="221" t="s">
        <v>181</v>
      </c>
      <c r="E243" s="44"/>
      <c r="F243" s="222" t="s">
        <v>742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181</v>
      </c>
      <c r="AU243" s="20" t="s">
        <v>90</v>
      </c>
    </row>
    <row r="244" s="13" customFormat="1">
      <c r="A244" s="13"/>
      <c r="B244" s="226"/>
      <c r="C244" s="227"/>
      <c r="D244" s="228" t="s">
        <v>183</v>
      </c>
      <c r="E244" s="229" t="s">
        <v>41</v>
      </c>
      <c r="F244" s="230" t="s">
        <v>743</v>
      </c>
      <c r="G244" s="227"/>
      <c r="H244" s="229" t="s">
        <v>41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183</v>
      </c>
      <c r="AU244" s="236" t="s">
        <v>90</v>
      </c>
      <c r="AV244" s="13" t="s">
        <v>88</v>
      </c>
      <c r="AW244" s="13" t="s">
        <v>42</v>
      </c>
      <c r="AX244" s="13" t="s">
        <v>80</v>
      </c>
      <c r="AY244" s="236" t="s">
        <v>171</v>
      </c>
    </row>
    <row r="245" s="14" customFormat="1">
      <c r="A245" s="14"/>
      <c r="B245" s="237"/>
      <c r="C245" s="238"/>
      <c r="D245" s="228" t="s">
        <v>183</v>
      </c>
      <c r="E245" s="239" t="s">
        <v>41</v>
      </c>
      <c r="F245" s="240" t="s">
        <v>90</v>
      </c>
      <c r="G245" s="238"/>
      <c r="H245" s="241">
        <v>2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42</v>
      </c>
      <c r="AX245" s="14" t="s">
        <v>80</v>
      </c>
      <c r="AY245" s="247" t="s">
        <v>171</v>
      </c>
    </row>
    <row r="246" s="13" customFormat="1">
      <c r="A246" s="13"/>
      <c r="B246" s="226"/>
      <c r="C246" s="227"/>
      <c r="D246" s="228" t="s">
        <v>183</v>
      </c>
      <c r="E246" s="229" t="s">
        <v>41</v>
      </c>
      <c r="F246" s="230" t="s">
        <v>744</v>
      </c>
      <c r="G246" s="227"/>
      <c r="H246" s="229" t="s">
        <v>41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183</v>
      </c>
      <c r="AU246" s="236" t="s">
        <v>90</v>
      </c>
      <c r="AV246" s="13" t="s">
        <v>88</v>
      </c>
      <c r="AW246" s="13" t="s">
        <v>42</v>
      </c>
      <c r="AX246" s="13" t="s">
        <v>80</v>
      </c>
      <c r="AY246" s="236" t="s">
        <v>171</v>
      </c>
    </row>
    <row r="247" s="14" customFormat="1">
      <c r="A247" s="14"/>
      <c r="B247" s="237"/>
      <c r="C247" s="238"/>
      <c r="D247" s="228" t="s">
        <v>183</v>
      </c>
      <c r="E247" s="239" t="s">
        <v>41</v>
      </c>
      <c r="F247" s="240" t="s">
        <v>129</v>
      </c>
      <c r="G247" s="238"/>
      <c r="H247" s="241">
        <v>13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183</v>
      </c>
      <c r="AU247" s="247" t="s">
        <v>90</v>
      </c>
      <c r="AV247" s="14" t="s">
        <v>90</v>
      </c>
      <c r="AW247" s="14" t="s">
        <v>42</v>
      </c>
      <c r="AX247" s="14" t="s">
        <v>80</v>
      </c>
      <c r="AY247" s="247" t="s">
        <v>171</v>
      </c>
    </row>
    <row r="248" s="15" customFormat="1">
      <c r="A248" s="15"/>
      <c r="B248" s="248"/>
      <c r="C248" s="249"/>
      <c r="D248" s="228" t="s">
        <v>183</v>
      </c>
      <c r="E248" s="250" t="s">
        <v>41</v>
      </c>
      <c r="F248" s="251" t="s">
        <v>189</v>
      </c>
      <c r="G248" s="249"/>
      <c r="H248" s="252">
        <v>15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183</v>
      </c>
      <c r="AU248" s="258" t="s">
        <v>90</v>
      </c>
      <c r="AV248" s="15" t="s">
        <v>179</v>
      </c>
      <c r="AW248" s="15" t="s">
        <v>42</v>
      </c>
      <c r="AX248" s="15" t="s">
        <v>88</v>
      </c>
      <c r="AY248" s="258" t="s">
        <v>171</v>
      </c>
    </row>
    <row r="249" s="2" customFormat="1" ht="16.5" customHeight="1">
      <c r="A249" s="42"/>
      <c r="B249" s="43"/>
      <c r="C249" s="270" t="s">
        <v>336</v>
      </c>
      <c r="D249" s="270" t="s">
        <v>403</v>
      </c>
      <c r="E249" s="271" t="s">
        <v>421</v>
      </c>
      <c r="F249" s="272" t="s">
        <v>745</v>
      </c>
      <c r="G249" s="273" t="s">
        <v>194</v>
      </c>
      <c r="H249" s="274">
        <v>2</v>
      </c>
      <c r="I249" s="275"/>
      <c r="J249" s="276">
        <f>ROUND(I249*H249,2)</f>
        <v>0</v>
      </c>
      <c r="K249" s="272" t="s">
        <v>41</v>
      </c>
      <c r="L249" s="277"/>
      <c r="M249" s="278" t="s">
        <v>41</v>
      </c>
      <c r="N249" s="279" t="s">
        <v>51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406</v>
      </c>
      <c r="AT249" s="219" t="s">
        <v>403</v>
      </c>
      <c r="AU249" s="219" t="s">
        <v>90</v>
      </c>
      <c r="AY249" s="20" t="s">
        <v>171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88</v>
      </c>
      <c r="BK249" s="220">
        <f>ROUND(I249*H249,2)</f>
        <v>0</v>
      </c>
      <c r="BL249" s="20" t="s">
        <v>295</v>
      </c>
      <c r="BM249" s="219" t="s">
        <v>746</v>
      </c>
    </row>
    <row r="250" s="2" customFormat="1" ht="16.5" customHeight="1">
      <c r="A250" s="42"/>
      <c r="B250" s="43"/>
      <c r="C250" s="270" t="s">
        <v>341</v>
      </c>
      <c r="D250" s="270" t="s">
        <v>403</v>
      </c>
      <c r="E250" s="271" t="s">
        <v>747</v>
      </c>
      <c r="F250" s="272" t="s">
        <v>748</v>
      </c>
      <c r="G250" s="273" t="s">
        <v>194</v>
      </c>
      <c r="H250" s="274">
        <v>13</v>
      </c>
      <c r="I250" s="275"/>
      <c r="J250" s="276">
        <f>ROUND(I250*H250,2)</f>
        <v>0</v>
      </c>
      <c r="K250" s="272" t="s">
        <v>41</v>
      </c>
      <c r="L250" s="277"/>
      <c r="M250" s="278" t="s">
        <v>41</v>
      </c>
      <c r="N250" s="279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406</v>
      </c>
      <c r="AT250" s="219" t="s">
        <v>403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749</v>
      </c>
    </row>
    <row r="251" s="2" customFormat="1" ht="21.75" customHeight="1">
      <c r="A251" s="42"/>
      <c r="B251" s="43"/>
      <c r="C251" s="208" t="s">
        <v>298</v>
      </c>
      <c r="D251" s="208" t="s">
        <v>174</v>
      </c>
      <c r="E251" s="209" t="s">
        <v>750</v>
      </c>
      <c r="F251" s="210" t="s">
        <v>751</v>
      </c>
      <c r="G251" s="211" t="s">
        <v>194</v>
      </c>
      <c r="H251" s="212">
        <v>1</v>
      </c>
      <c r="I251" s="213"/>
      <c r="J251" s="214">
        <f>ROUND(I251*H251,2)</f>
        <v>0</v>
      </c>
      <c r="K251" s="210" t="s">
        <v>178</v>
      </c>
      <c r="L251" s="48"/>
      <c r="M251" s="215" t="s">
        <v>41</v>
      </c>
      <c r="N251" s="216" t="s">
        <v>51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295</v>
      </c>
      <c r="AT251" s="219" t="s">
        <v>174</v>
      </c>
      <c r="AU251" s="219" t="s">
        <v>90</v>
      </c>
      <c r="AY251" s="20" t="s">
        <v>171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88</v>
      </c>
      <c r="BK251" s="220">
        <f>ROUND(I251*H251,2)</f>
        <v>0</v>
      </c>
      <c r="BL251" s="20" t="s">
        <v>295</v>
      </c>
      <c r="BM251" s="219" t="s">
        <v>752</v>
      </c>
    </row>
    <row r="252" s="2" customFormat="1">
      <c r="A252" s="42"/>
      <c r="B252" s="43"/>
      <c r="C252" s="44"/>
      <c r="D252" s="221" t="s">
        <v>181</v>
      </c>
      <c r="E252" s="44"/>
      <c r="F252" s="222" t="s">
        <v>753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181</v>
      </c>
      <c r="AU252" s="20" t="s">
        <v>90</v>
      </c>
    </row>
    <row r="253" s="13" customFormat="1">
      <c r="A253" s="13"/>
      <c r="B253" s="226"/>
      <c r="C253" s="227"/>
      <c r="D253" s="228" t="s">
        <v>183</v>
      </c>
      <c r="E253" s="229" t="s">
        <v>41</v>
      </c>
      <c r="F253" s="230" t="s">
        <v>754</v>
      </c>
      <c r="G253" s="227"/>
      <c r="H253" s="229" t="s">
        <v>41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183</v>
      </c>
      <c r="AU253" s="236" t="s">
        <v>90</v>
      </c>
      <c r="AV253" s="13" t="s">
        <v>88</v>
      </c>
      <c r="AW253" s="13" t="s">
        <v>42</v>
      </c>
      <c r="AX253" s="13" t="s">
        <v>80</v>
      </c>
      <c r="AY253" s="236" t="s">
        <v>171</v>
      </c>
    </row>
    <row r="254" s="14" customFormat="1">
      <c r="A254" s="14"/>
      <c r="B254" s="237"/>
      <c r="C254" s="238"/>
      <c r="D254" s="228" t="s">
        <v>183</v>
      </c>
      <c r="E254" s="239" t="s">
        <v>41</v>
      </c>
      <c r="F254" s="240" t="s">
        <v>88</v>
      </c>
      <c r="G254" s="238"/>
      <c r="H254" s="241">
        <v>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183</v>
      </c>
      <c r="AU254" s="247" t="s">
        <v>90</v>
      </c>
      <c r="AV254" s="14" t="s">
        <v>90</v>
      </c>
      <c r="AW254" s="14" t="s">
        <v>42</v>
      </c>
      <c r="AX254" s="14" t="s">
        <v>80</v>
      </c>
      <c r="AY254" s="247" t="s">
        <v>171</v>
      </c>
    </row>
    <row r="255" s="15" customFormat="1">
      <c r="A255" s="15"/>
      <c r="B255" s="248"/>
      <c r="C255" s="249"/>
      <c r="D255" s="228" t="s">
        <v>183</v>
      </c>
      <c r="E255" s="250" t="s">
        <v>41</v>
      </c>
      <c r="F255" s="251" t="s">
        <v>189</v>
      </c>
      <c r="G255" s="249"/>
      <c r="H255" s="252">
        <v>1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183</v>
      </c>
      <c r="AU255" s="258" t="s">
        <v>90</v>
      </c>
      <c r="AV255" s="15" t="s">
        <v>179</v>
      </c>
      <c r="AW255" s="15" t="s">
        <v>42</v>
      </c>
      <c r="AX255" s="15" t="s">
        <v>88</v>
      </c>
      <c r="AY255" s="258" t="s">
        <v>171</v>
      </c>
    </row>
    <row r="256" s="2" customFormat="1" ht="24.15" customHeight="1">
      <c r="A256" s="42"/>
      <c r="B256" s="43"/>
      <c r="C256" s="270" t="s">
        <v>7</v>
      </c>
      <c r="D256" s="270" t="s">
        <v>403</v>
      </c>
      <c r="E256" s="271" t="s">
        <v>755</v>
      </c>
      <c r="F256" s="272" t="s">
        <v>756</v>
      </c>
      <c r="G256" s="273" t="s">
        <v>194</v>
      </c>
      <c r="H256" s="274">
        <v>1</v>
      </c>
      <c r="I256" s="275"/>
      <c r="J256" s="276">
        <f>ROUND(I256*H256,2)</f>
        <v>0</v>
      </c>
      <c r="K256" s="272" t="s">
        <v>41</v>
      </c>
      <c r="L256" s="277"/>
      <c r="M256" s="278" t="s">
        <v>41</v>
      </c>
      <c r="N256" s="279" t="s">
        <v>51</v>
      </c>
      <c r="O256" s="88"/>
      <c r="P256" s="217">
        <f>O256*H256</f>
        <v>0</v>
      </c>
      <c r="Q256" s="217">
        <v>0.021000000000000001</v>
      </c>
      <c r="R256" s="217">
        <f>Q256*H256</f>
        <v>0.021000000000000001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406</v>
      </c>
      <c r="AT256" s="219" t="s">
        <v>403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757</v>
      </c>
    </row>
    <row r="257" s="2" customFormat="1" ht="21.75" customHeight="1">
      <c r="A257" s="42"/>
      <c r="B257" s="43"/>
      <c r="C257" s="208" t="s">
        <v>361</v>
      </c>
      <c r="D257" s="208" t="s">
        <v>174</v>
      </c>
      <c r="E257" s="209" t="s">
        <v>758</v>
      </c>
      <c r="F257" s="210" t="s">
        <v>759</v>
      </c>
      <c r="G257" s="211" t="s">
        <v>194</v>
      </c>
      <c r="H257" s="212">
        <v>1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295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295</v>
      </c>
      <c r="BM257" s="219" t="s">
        <v>760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761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13" customFormat="1">
      <c r="A259" s="13"/>
      <c r="B259" s="226"/>
      <c r="C259" s="227"/>
      <c r="D259" s="228" t="s">
        <v>183</v>
      </c>
      <c r="E259" s="229" t="s">
        <v>41</v>
      </c>
      <c r="F259" s="230" t="s">
        <v>734</v>
      </c>
      <c r="G259" s="227"/>
      <c r="H259" s="229" t="s">
        <v>41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183</v>
      </c>
      <c r="AU259" s="236" t="s">
        <v>90</v>
      </c>
      <c r="AV259" s="13" t="s">
        <v>88</v>
      </c>
      <c r="AW259" s="13" t="s">
        <v>42</v>
      </c>
      <c r="AX259" s="13" t="s">
        <v>80</v>
      </c>
      <c r="AY259" s="236" t="s">
        <v>171</v>
      </c>
    </row>
    <row r="260" s="14" customFormat="1">
      <c r="A260" s="14"/>
      <c r="B260" s="237"/>
      <c r="C260" s="238"/>
      <c r="D260" s="228" t="s">
        <v>183</v>
      </c>
      <c r="E260" s="239" t="s">
        <v>41</v>
      </c>
      <c r="F260" s="240" t="s">
        <v>88</v>
      </c>
      <c r="G260" s="238"/>
      <c r="H260" s="241">
        <v>1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183</v>
      </c>
      <c r="AU260" s="247" t="s">
        <v>90</v>
      </c>
      <c r="AV260" s="14" t="s">
        <v>90</v>
      </c>
      <c r="AW260" s="14" t="s">
        <v>42</v>
      </c>
      <c r="AX260" s="14" t="s">
        <v>80</v>
      </c>
      <c r="AY260" s="247" t="s">
        <v>171</v>
      </c>
    </row>
    <row r="261" s="15" customFormat="1">
      <c r="A261" s="15"/>
      <c r="B261" s="248"/>
      <c r="C261" s="249"/>
      <c r="D261" s="228" t="s">
        <v>183</v>
      </c>
      <c r="E261" s="250" t="s">
        <v>41</v>
      </c>
      <c r="F261" s="251" t="s">
        <v>189</v>
      </c>
      <c r="G261" s="249"/>
      <c r="H261" s="252">
        <v>1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8" t="s">
        <v>183</v>
      </c>
      <c r="AU261" s="258" t="s">
        <v>90</v>
      </c>
      <c r="AV261" s="15" t="s">
        <v>179</v>
      </c>
      <c r="AW261" s="15" t="s">
        <v>42</v>
      </c>
      <c r="AX261" s="15" t="s">
        <v>88</v>
      </c>
      <c r="AY261" s="258" t="s">
        <v>171</v>
      </c>
    </row>
    <row r="262" s="2" customFormat="1" ht="24.15" customHeight="1">
      <c r="A262" s="42"/>
      <c r="B262" s="43"/>
      <c r="C262" s="270" t="s">
        <v>366</v>
      </c>
      <c r="D262" s="270" t="s">
        <v>403</v>
      </c>
      <c r="E262" s="271" t="s">
        <v>762</v>
      </c>
      <c r="F262" s="272" t="s">
        <v>763</v>
      </c>
      <c r="G262" s="273" t="s">
        <v>764</v>
      </c>
      <c r="H262" s="274">
        <v>1</v>
      </c>
      <c r="I262" s="275"/>
      <c r="J262" s="276">
        <f>ROUND(I262*H262,2)</f>
        <v>0</v>
      </c>
      <c r="K262" s="272" t="s">
        <v>41</v>
      </c>
      <c r="L262" s="277"/>
      <c r="M262" s="278" t="s">
        <v>41</v>
      </c>
      <c r="N262" s="279" t="s">
        <v>51</v>
      </c>
      <c r="O262" s="88"/>
      <c r="P262" s="217">
        <f>O262*H262</f>
        <v>0</v>
      </c>
      <c r="Q262" s="217">
        <v>0.035000000000000003</v>
      </c>
      <c r="R262" s="217">
        <f>Q262*H262</f>
        <v>0.035000000000000003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406</v>
      </c>
      <c r="AT262" s="219" t="s">
        <v>403</v>
      </c>
      <c r="AU262" s="219" t="s">
        <v>90</v>
      </c>
      <c r="AY262" s="20" t="s">
        <v>171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88</v>
      </c>
      <c r="BK262" s="220">
        <f>ROUND(I262*H262,2)</f>
        <v>0</v>
      </c>
      <c r="BL262" s="20" t="s">
        <v>295</v>
      </c>
      <c r="BM262" s="219" t="s">
        <v>765</v>
      </c>
    </row>
    <row r="263" s="2" customFormat="1" ht="21.75" customHeight="1">
      <c r="A263" s="42"/>
      <c r="B263" s="43"/>
      <c r="C263" s="208" t="s">
        <v>371</v>
      </c>
      <c r="D263" s="208" t="s">
        <v>174</v>
      </c>
      <c r="E263" s="209" t="s">
        <v>766</v>
      </c>
      <c r="F263" s="210" t="s">
        <v>767</v>
      </c>
      <c r="G263" s="211" t="s">
        <v>194</v>
      </c>
      <c r="H263" s="212">
        <v>12</v>
      </c>
      <c r="I263" s="213"/>
      <c r="J263" s="214">
        <f>ROUND(I263*H263,2)</f>
        <v>0</v>
      </c>
      <c r="K263" s="210" t="s">
        <v>178</v>
      </c>
      <c r="L263" s="48"/>
      <c r="M263" s="215" t="s">
        <v>41</v>
      </c>
      <c r="N263" s="216" t="s">
        <v>51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295</v>
      </c>
      <c r="AT263" s="219" t="s">
        <v>174</v>
      </c>
      <c r="AU263" s="219" t="s">
        <v>90</v>
      </c>
      <c r="AY263" s="20" t="s">
        <v>171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88</v>
      </c>
      <c r="BK263" s="220">
        <f>ROUND(I263*H263,2)</f>
        <v>0</v>
      </c>
      <c r="BL263" s="20" t="s">
        <v>295</v>
      </c>
      <c r="BM263" s="219" t="s">
        <v>768</v>
      </c>
    </row>
    <row r="264" s="2" customFormat="1">
      <c r="A264" s="42"/>
      <c r="B264" s="43"/>
      <c r="C264" s="44"/>
      <c r="D264" s="221" t="s">
        <v>181</v>
      </c>
      <c r="E264" s="44"/>
      <c r="F264" s="222" t="s">
        <v>769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181</v>
      </c>
      <c r="AU264" s="20" t="s">
        <v>90</v>
      </c>
    </row>
    <row r="265" s="13" customFormat="1">
      <c r="A265" s="13"/>
      <c r="B265" s="226"/>
      <c r="C265" s="227"/>
      <c r="D265" s="228" t="s">
        <v>183</v>
      </c>
      <c r="E265" s="229" t="s">
        <v>41</v>
      </c>
      <c r="F265" s="230" t="s">
        <v>770</v>
      </c>
      <c r="G265" s="227"/>
      <c r="H265" s="229" t="s">
        <v>41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183</v>
      </c>
      <c r="AU265" s="236" t="s">
        <v>90</v>
      </c>
      <c r="AV265" s="13" t="s">
        <v>88</v>
      </c>
      <c r="AW265" s="13" t="s">
        <v>42</v>
      </c>
      <c r="AX265" s="13" t="s">
        <v>80</v>
      </c>
      <c r="AY265" s="236" t="s">
        <v>171</v>
      </c>
    </row>
    <row r="266" s="14" customFormat="1">
      <c r="A266" s="14"/>
      <c r="B266" s="237"/>
      <c r="C266" s="238"/>
      <c r="D266" s="228" t="s">
        <v>183</v>
      </c>
      <c r="E266" s="239" t="s">
        <v>41</v>
      </c>
      <c r="F266" s="240" t="s">
        <v>253</v>
      </c>
      <c r="G266" s="238"/>
      <c r="H266" s="241">
        <v>7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90</v>
      </c>
      <c r="AV266" s="14" t="s">
        <v>90</v>
      </c>
      <c r="AW266" s="14" t="s">
        <v>42</v>
      </c>
      <c r="AX266" s="14" t="s">
        <v>80</v>
      </c>
      <c r="AY266" s="247" t="s">
        <v>171</v>
      </c>
    </row>
    <row r="267" s="13" customFormat="1">
      <c r="A267" s="13"/>
      <c r="B267" s="226"/>
      <c r="C267" s="227"/>
      <c r="D267" s="228" t="s">
        <v>183</v>
      </c>
      <c r="E267" s="229" t="s">
        <v>41</v>
      </c>
      <c r="F267" s="230" t="s">
        <v>771</v>
      </c>
      <c r="G267" s="227"/>
      <c r="H267" s="229" t="s">
        <v>41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183</v>
      </c>
      <c r="AU267" s="236" t="s">
        <v>90</v>
      </c>
      <c r="AV267" s="13" t="s">
        <v>88</v>
      </c>
      <c r="AW267" s="13" t="s">
        <v>42</v>
      </c>
      <c r="AX267" s="13" t="s">
        <v>80</v>
      </c>
      <c r="AY267" s="236" t="s">
        <v>171</v>
      </c>
    </row>
    <row r="268" s="14" customFormat="1">
      <c r="A268" s="14"/>
      <c r="B268" s="237"/>
      <c r="C268" s="238"/>
      <c r="D268" s="228" t="s">
        <v>183</v>
      </c>
      <c r="E268" s="239" t="s">
        <v>41</v>
      </c>
      <c r="F268" s="240" t="s">
        <v>242</v>
      </c>
      <c r="G268" s="238"/>
      <c r="H268" s="241">
        <v>5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183</v>
      </c>
      <c r="AU268" s="247" t="s">
        <v>90</v>
      </c>
      <c r="AV268" s="14" t="s">
        <v>90</v>
      </c>
      <c r="AW268" s="14" t="s">
        <v>42</v>
      </c>
      <c r="AX268" s="14" t="s">
        <v>80</v>
      </c>
      <c r="AY268" s="247" t="s">
        <v>171</v>
      </c>
    </row>
    <row r="269" s="15" customFormat="1">
      <c r="A269" s="15"/>
      <c r="B269" s="248"/>
      <c r="C269" s="249"/>
      <c r="D269" s="228" t="s">
        <v>183</v>
      </c>
      <c r="E269" s="250" t="s">
        <v>41</v>
      </c>
      <c r="F269" s="251" t="s">
        <v>189</v>
      </c>
      <c r="G269" s="249"/>
      <c r="H269" s="252">
        <v>12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183</v>
      </c>
      <c r="AU269" s="258" t="s">
        <v>90</v>
      </c>
      <c r="AV269" s="15" t="s">
        <v>179</v>
      </c>
      <c r="AW269" s="15" t="s">
        <v>42</v>
      </c>
      <c r="AX269" s="15" t="s">
        <v>88</v>
      </c>
      <c r="AY269" s="258" t="s">
        <v>171</v>
      </c>
    </row>
    <row r="270" s="2" customFormat="1" ht="16.5" customHeight="1">
      <c r="A270" s="42"/>
      <c r="B270" s="43"/>
      <c r="C270" s="270" t="s">
        <v>376</v>
      </c>
      <c r="D270" s="270" t="s">
        <v>403</v>
      </c>
      <c r="E270" s="271" t="s">
        <v>772</v>
      </c>
      <c r="F270" s="272" t="s">
        <v>773</v>
      </c>
      <c r="G270" s="273" t="s">
        <v>194</v>
      </c>
      <c r="H270" s="274">
        <v>12</v>
      </c>
      <c r="I270" s="275"/>
      <c r="J270" s="276">
        <f>ROUND(I270*H270,2)</f>
        <v>0</v>
      </c>
      <c r="K270" s="272" t="s">
        <v>41</v>
      </c>
      <c r="L270" s="277"/>
      <c r="M270" s="278" t="s">
        <v>41</v>
      </c>
      <c r="N270" s="279" t="s">
        <v>51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406</v>
      </c>
      <c r="AT270" s="219" t="s">
        <v>403</v>
      </c>
      <c r="AU270" s="219" t="s">
        <v>90</v>
      </c>
      <c r="AY270" s="20" t="s">
        <v>171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88</v>
      </c>
      <c r="BK270" s="220">
        <f>ROUND(I270*H270,2)</f>
        <v>0</v>
      </c>
      <c r="BL270" s="20" t="s">
        <v>295</v>
      </c>
      <c r="BM270" s="219" t="s">
        <v>774</v>
      </c>
    </row>
    <row r="271" s="2" customFormat="1" ht="16.5" customHeight="1">
      <c r="A271" s="42"/>
      <c r="B271" s="43"/>
      <c r="C271" s="208" t="s">
        <v>381</v>
      </c>
      <c r="D271" s="208" t="s">
        <v>174</v>
      </c>
      <c r="E271" s="209" t="s">
        <v>775</v>
      </c>
      <c r="F271" s="210" t="s">
        <v>776</v>
      </c>
      <c r="G271" s="211" t="s">
        <v>194</v>
      </c>
      <c r="H271" s="212">
        <v>1</v>
      </c>
      <c r="I271" s="213"/>
      <c r="J271" s="214">
        <f>ROUND(I271*H271,2)</f>
        <v>0</v>
      </c>
      <c r="K271" s="210" t="s">
        <v>178</v>
      </c>
      <c r="L271" s="48"/>
      <c r="M271" s="215" t="s">
        <v>41</v>
      </c>
      <c r="N271" s="216" t="s">
        <v>51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295</v>
      </c>
      <c r="AT271" s="219" t="s">
        <v>174</v>
      </c>
      <c r="AU271" s="219" t="s">
        <v>90</v>
      </c>
      <c r="AY271" s="20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88</v>
      </c>
      <c r="BK271" s="220">
        <f>ROUND(I271*H271,2)</f>
        <v>0</v>
      </c>
      <c r="BL271" s="20" t="s">
        <v>295</v>
      </c>
      <c r="BM271" s="219" t="s">
        <v>777</v>
      </c>
    </row>
    <row r="272" s="2" customFormat="1">
      <c r="A272" s="42"/>
      <c r="B272" s="43"/>
      <c r="C272" s="44"/>
      <c r="D272" s="221" t="s">
        <v>181</v>
      </c>
      <c r="E272" s="44"/>
      <c r="F272" s="222" t="s">
        <v>778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181</v>
      </c>
      <c r="AU272" s="20" t="s">
        <v>90</v>
      </c>
    </row>
    <row r="273" s="2" customFormat="1" ht="16.5" customHeight="1">
      <c r="A273" s="42"/>
      <c r="B273" s="43"/>
      <c r="C273" s="270" t="s">
        <v>388</v>
      </c>
      <c r="D273" s="270" t="s">
        <v>403</v>
      </c>
      <c r="E273" s="271" t="s">
        <v>779</v>
      </c>
      <c r="F273" s="272" t="s">
        <v>780</v>
      </c>
      <c r="G273" s="273" t="s">
        <v>194</v>
      </c>
      <c r="H273" s="274">
        <v>1</v>
      </c>
      <c r="I273" s="275"/>
      <c r="J273" s="276">
        <f>ROUND(I273*H273,2)</f>
        <v>0</v>
      </c>
      <c r="K273" s="272" t="s">
        <v>41</v>
      </c>
      <c r="L273" s="277"/>
      <c r="M273" s="278" t="s">
        <v>41</v>
      </c>
      <c r="N273" s="279" t="s">
        <v>51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406</v>
      </c>
      <c r="AT273" s="219" t="s">
        <v>403</v>
      </c>
      <c r="AU273" s="219" t="s">
        <v>90</v>
      </c>
      <c r="AY273" s="20" t="s">
        <v>171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88</v>
      </c>
      <c r="BK273" s="220">
        <f>ROUND(I273*H273,2)</f>
        <v>0</v>
      </c>
      <c r="BL273" s="20" t="s">
        <v>295</v>
      </c>
      <c r="BM273" s="219" t="s">
        <v>781</v>
      </c>
    </row>
    <row r="274" s="2" customFormat="1" ht="16.5" customHeight="1">
      <c r="A274" s="42"/>
      <c r="B274" s="43"/>
      <c r="C274" s="208" t="s">
        <v>395</v>
      </c>
      <c r="D274" s="208" t="s">
        <v>174</v>
      </c>
      <c r="E274" s="209" t="s">
        <v>782</v>
      </c>
      <c r="F274" s="210" t="s">
        <v>783</v>
      </c>
      <c r="G274" s="211" t="s">
        <v>194</v>
      </c>
      <c r="H274" s="212">
        <v>2</v>
      </c>
      <c r="I274" s="213"/>
      <c r="J274" s="214">
        <f>ROUND(I274*H274,2)</f>
        <v>0</v>
      </c>
      <c r="K274" s="210" t="s">
        <v>178</v>
      </c>
      <c r="L274" s="48"/>
      <c r="M274" s="215" t="s">
        <v>41</v>
      </c>
      <c r="N274" s="216" t="s">
        <v>51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295</v>
      </c>
      <c r="AT274" s="219" t="s">
        <v>174</v>
      </c>
      <c r="AU274" s="219" t="s">
        <v>90</v>
      </c>
      <c r="AY274" s="20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88</v>
      </c>
      <c r="BK274" s="220">
        <f>ROUND(I274*H274,2)</f>
        <v>0</v>
      </c>
      <c r="BL274" s="20" t="s">
        <v>295</v>
      </c>
      <c r="BM274" s="219" t="s">
        <v>784</v>
      </c>
    </row>
    <row r="275" s="2" customFormat="1">
      <c r="A275" s="42"/>
      <c r="B275" s="43"/>
      <c r="C275" s="44"/>
      <c r="D275" s="221" t="s">
        <v>181</v>
      </c>
      <c r="E275" s="44"/>
      <c r="F275" s="222" t="s">
        <v>785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181</v>
      </c>
      <c r="AU275" s="20" t="s">
        <v>90</v>
      </c>
    </row>
    <row r="276" s="2" customFormat="1" ht="16.5" customHeight="1">
      <c r="A276" s="42"/>
      <c r="B276" s="43"/>
      <c r="C276" s="270" t="s">
        <v>402</v>
      </c>
      <c r="D276" s="270" t="s">
        <v>403</v>
      </c>
      <c r="E276" s="271" t="s">
        <v>786</v>
      </c>
      <c r="F276" s="272" t="s">
        <v>787</v>
      </c>
      <c r="G276" s="273" t="s">
        <v>194</v>
      </c>
      <c r="H276" s="274">
        <v>1</v>
      </c>
      <c r="I276" s="275"/>
      <c r="J276" s="276">
        <f>ROUND(I276*H276,2)</f>
        <v>0</v>
      </c>
      <c r="K276" s="272" t="s">
        <v>41</v>
      </c>
      <c r="L276" s="277"/>
      <c r="M276" s="278" t="s">
        <v>41</v>
      </c>
      <c r="N276" s="279" t="s">
        <v>51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406</v>
      </c>
      <c r="AT276" s="219" t="s">
        <v>403</v>
      </c>
      <c r="AU276" s="219" t="s">
        <v>90</v>
      </c>
      <c r="AY276" s="20" t="s">
        <v>171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88</v>
      </c>
      <c r="BK276" s="220">
        <f>ROUND(I276*H276,2)</f>
        <v>0</v>
      </c>
      <c r="BL276" s="20" t="s">
        <v>295</v>
      </c>
      <c r="BM276" s="219" t="s">
        <v>788</v>
      </c>
    </row>
    <row r="277" s="2" customFormat="1" ht="16.5" customHeight="1">
      <c r="A277" s="42"/>
      <c r="B277" s="43"/>
      <c r="C277" s="270" t="s">
        <v>408</v>
      </c>
      <c r="D277" s="270" t="s">
        <v>403</v>
      </c>
      <c r="E277" s="271" t="s">
        <v>789</v>
      </c>
      <c r="F277" s="272" t="s">
        <v>790</v>
      </c>
      <c r="G277" s="273" t="s">
        <v>194</v>
      </c>
      <c r="H277" s="274">
        <v>1</v>
      </c>
      <c r="I277" s="275"/>
      <c r="J277" s="276">
        <f>ROUND(I277*H277,2)</f>
        <v>0</v>
      </c>
      <c r="K277" s="272" t="s">
        <v>41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406</v>
      </c>
      <c r="AT277" s="219" t="s">
        <v>403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295</v>
      </c>
      <c r="BM277" s="219" t="s">
        <v>791</v>
      </c>
    </row>
    <row r="278" s="2" customFormat="1" ht="16.5" customHeight="1">
      <c r="A278" s="42"/>
      <c r="B278" s="43"/>
      <c r="C278" s="208" t="s">
        <v>413</v>
      </c>
      <c r="D278" s="208" t="s">
        <v>174</v>
      </c>
      <c r="E278" s="209" t="s">
        <v>792</v>
      </c>
      <c r="F278" s="210" t="s">
        <v>793</v>
      </c>
      <c r="G278" s="211" t="s">
        <v>194</v>
      </c>
      <c r="H278" s="212">
        <v>3</v>
      </c>
      <c r="I278" s="213"/>
      <c r="J278" s="214">
        <f>ROUND(I278*H278,2)</f>
        <v>0</v>
      </c>
      <c r="K278" s="210" t="s">
        <v>178</v>
      </c>
      <c r="L278" s="48"/>
      <c r="M278" s="215" t="s">
        <v>41</v>
      </c>
      <c r="N278" s="216" t="s">
        <v>51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295</v>
      </c>
      <c r="AT278" s="219" t="s">
        <v>174</v>
      </c>
      <c r="AU278" s="219" t="s">
        <v>90</v>
      </c>
      <c r="AY278" s="20" t="s">
        <v>171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88</v>
      </c>
      <c r="BK278" s="220">
        <f>ROUND(I278*H278,2)</f>
        <v>0</v>
      </c>
      <c r="BL278" s="20" t="s">
        <v>295</v>
      </c>
      <c r="BM278" s="219" t="s">
        <v>794</v>
      </c>
    </row>
    <row r="279" s="2" customFormat="1">
      <c r="A279" s="42"/>
      <c r="B279" s="43"/>
      <c r="C279" s="44"/>
      <c r="D279" s="221" t="s">
        <v>181</v>
      </c>
      <c r="E279" s="44"/>
      <c r="F279" s="222" t="s">
        <v>795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181</v>
      </c>
      <c r="AU279" s="20" t="s">
        <v>90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796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199</v>
      </c>
      <c r="G281" s="238"/>
      <c r="H281" s="241">
        <v>3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5" customFormat="1">
      <c r="A282" s="15"/>
      <c r="B282" s="248"/>
      <c r="C282" s="249"/>
      <c r="D282" s="228" t="s">
        <v>183</v>
      </c>
      <c r="E282" s="250" t="s">
        <v>41</v>
      </c>
      <c r="F282" s="251" t="s">
        <v>189</v>
      </c>
      <c r="G282" s="249"/>
      <c r="H282" s="252">
        <v>3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8" t="s">
        <v>183</v>
      </c>
      <c r="AU282" s="258" t="s">
        <v>90</v>
      </c>
      <c r="AV282" s="15" t="s">
        <v>179</v>
      </c>
      <c r="AW282" s="15" t="s">
        <v>42</v>
      </c>
      <c r="AX282" s="15" t="s">
        <v>88</v>
      </c>
      <c r="AY282" s="258" t="s">
        <v>171</v>
      </c>
    </row>
    <row r="283" s="2" customFormat="1" ht="16.5" customHeight="1">
      <c r="A283" s="42"/>
      <c r="B283" s="43"/>
      <c r="C283" s="270" t="s">
        <v>406</v>
      </c>
      <c r="D283" s="270" t="s">
        <v>403</v>
      </c>
      <c r="E283" s="271" t="s">
        <v>797</v>
      </c>
      <c r="F283" s="272" t="s">
        <v>798</v>
      </c>
      <c r="G283" s="273" t="s">
        <v>194</v>
      </c>
      <c r="H283" s="274">
        <v>3</v>
      </c>
      <c r="I283" s="275"/>
      <c r="J283" s="276">
        <f>ROUND(I283*H283,2)</f>
        <v>0</v>
      </c>
      <c r="K283" s="272" t="s">
        <v>41</v>
      </c>
      <c r="L283" s="277"/>
      <c r="M283" s="278" t="s">
        <v>41</v>
      </c>
      <c r="N283" s="279" t="s">
        <v>51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406</v>
      </c>
      <c r="AT283" s="219" t="s">
        <v>403</v>
      </c>
      <c r="AU283" s="219" t="s">
        <v>90</v>
      </c>
      <c r="AY283" s="20" t="s">
        <v>171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88</v>
      </c>
      <c r="BK283" s="220">
        <f>ROUND(I283*H283,2)</f>
        <v>0</v>
      </c>
      <c r="BL283" s="20" t="s">
        <v>295</v>
      </c>
      <c r="BM283" s="219" t="s">
        <v>799</v>
      </c>
    </row>
    <row r="284" s="2" customFormat="1" ht="16.5" customHeight="1">
      <c r="A284" s="42"/>
      <c r="B284" s="43"/>
      <c r="C284" s="208" t="s">
        <v>424</v>
      </c>
      <c r="D284" s="208" t="s">
        <v>174</v>
      </c>
      <c r="E284" s="209" t="s">
        <v>800</v>
      </c>
      <c r="F284" s="210" t="s">
        <v>801</v>
      </c>
      <c r="G284" s="211" t="s">
        <v>194</v>
      </c>
      <c r="H284" s="212">
        <v>17</v>
      </c>
      <c r="I284" s="213"/>
      <c r="J284" s="214">
        <f>ROUND(I284*H284,2)</f>
        <v>0</v>
      </c>
      <c r="K284" s="210" t="s">
        <v>178</v>
      </c>
      <c r="L284" s="48"/>
      <c r="M284" s="215" t="s">
        <v>41</v>
      </c>
      <c r="N284" s="216" t="s">
        <v>51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295</v>
      </c>
      <c r="AT284" s="219" t="s">
        <v>174</v>
      </c>
      <c r="AU284" s="219" t="s">
        <v>90</v>
      </c>
      <c r="AY284" s="20" t="s">
        <v>171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88</v>
      </c>
      <c r="BK284" s="220">
        <f>ROUND(I284*H284,2)</f>
        <v>0</v>
      </c>
      <c r="BL284" s="20" t="s">
        <v>295</v>
      </c>
      <c r="BM284" s="219" t="s">
        <v>802</v>
      </c>
    </row>
    <row r="285" s="2" customFormat="1">
      <c r="A285" s="42"/>
      <c r="B285" s="43"/>
      <c r="C285" s="44"/>
      <c r="D285" s="221" t="s">
        <v>181</v>
      </c>
      <c r="E285" s="44"/>
      <c r="F285" s="222" t="s">
        <v>803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181</v>
      </c>
      <c r="AU285" s="20" t="s">
        <v>90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804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121</v>
      </c>
      <c r="G287" s="238"/>
      <c r="H287" s="241">
        <v>10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3" customFormat="1">
      <c r="A288" s="13"/>
      <c r="B288" s="226"/>
      <c r="C288" s="227"/>
      <c r="D288" s="228" t="s">
        <v>183</v>
      </c>
      <c r="E288" s="229" t="s">
        <v>41</v>
      </c>
      <c r="F288" s="230" t="s">
        <v>805</v>
      </c>
      <c r="G288" s="227"/>
      <c r="H288" s="229" t="s">
        <v>41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183</v>
      </c>
      <c r="AU288" s="236" t="s">
        <v>90</v>
      </c>
      <c r="AV288" s="13" t="s">
        <v>88</v>
      </c>
      <c r="AW288" s="13" t="s">
        <v>42</v>
      </c>
      <c r="AX288" s="13" t="s">
        <v>80</v>
      </c>
      <c r="AY288" s="236" t="s">
        <v>171</v>
      </c>
    </row>
    <row r="289" s="14" customFormat="1">
      <c r="A289" s="14"/>
      <c r="B289" s="237"/>
      <c r="C289" s="238"/>
      <c r="D289" s="228" t="s">
        <v>183</v>
      </c>
      <c r="E289" s="239" t="s">
        <v>41</v>
      </c>
      <c r="F289" s="240" t="s">
        <v>253</v>
      </c>
      <c r="G289" s="238"/>
      <c r="H289" s="241">
        <v>7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183</v>
      </c>
      <c r="AU289" s="247" t="s">
        <v>90</v>
      </c>
      <c r="AV289" s="14" t="s">
        <v>90</v>
      </c>
      <c r="AW289" s="14" t="s">
        <v>42</v>
      </c>
      <c r="AX289" s="14" t="s">
        <v>80</v>
      </c>
      <c r="AY289" s="247" t="s">
        <v>171</v>
      </c>
    </row>
    <row r="290" s="15" customFormat="1">
      <c r="A290" s="15"/>
      <c r="B290" s="248"/>
      <c r="C290" s="249"/>
      <c r="D290" s="228" t="s">
        <v>183</v>
      </c>
      <c r="E290" s="250" t="s">
        <v>41</v>
      </c>
      <c r="F290" s="251" t="s">
        <v>189</v>
      </c>
      <c r="G290" s="249"/>
      <c r="H290" s="252">
        <v>17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8" t="s">
        <v>183</v>
      </c>
      <c r="AU290" s="258" t="s">
        <v>90</v>
      </c>
      <c r="AV290" s="15" t="s">
        <v>179</v>
      </c>
      <c r="AW290" s="15" t="s">
        <v>42</v>
      </c>
      <c r="AX290" s="15" t="s">
        <v>88</v>
      </c>
      <c r="AY290" s="258" t="s">
        <v>171</v>
      </c>
    </row>
    <row r="291" s="2" customFormat="1" ht="16.5" customHeight="1">
      <c r="A291" s="42"/>
      <c r="B291" s="43"/>
      <c r="C291" s="270" t="s">
        <v>433</v>
      </c>
      <c r="D291" s="270" t="s">
        <v>403</v>
      </c>
      <c r="E291" s="271" t="s">
        <v>806</v>
      </c>
      <c r="F291" s="272" t="s">
        <v>807</v>
      </c>
      <c r="G291" s="273" t="s">
        <v>194</v>
      </c>
      <c r="H291" s="274">
        <v>17</v>
      </c>
      <c r="I291" s="275"/>
      <c r="J291" s="276">
        <f>ROUND(I291*H291,2)</f>
        <v>0</v>
      </c>
      <c r="K291" s="272" t="s">
        <v>178</v>
      </c>
      <c r="L291" s="277"/>
      <c r="M291" s="278" t="s">
        <v>41</v>
      </c>
      <c r="N291" s="279" t="s">
        <v>51</v>
      </c>
      <c r="O291" s="88"/>
      <c r="P291" s="217">
        <f>O291*H291</f>
        <v>0</v>
      </c>
      <c r="Q291" s="217">
        <v>0.00040000000000000002</v>
      </c>
      <c r="R291" s="217">
        <f>Q291*H291</f>
        <v>0.0068000000000000005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406</v>
      </c>
      <c r="AT291" s="219" t="s">
        <v>403</v>
      </c>
      <c r="AU291" s="219" t="s">
        <v>90</v>
      </c>
      <c r="AY291" s="20" t="s">
        <v>171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88</v>
      </c>
      <c r="BK291" s="220">
        <f>ROUND(I291*H291,2)</f>
        <v>0</v>
      </c>
      <c r="BL291" s="20" t="s">
        <v>295</v>
      </c>
      <c r="BM291" s="219" t="s">
        <v>808</v>
      </c>
    </row>
    <row r="292" s="2" customFormat="1" ht="16.5" customHeight="1">
      <c r="A292" s="42"/>
      <c r="B292" s="43"/>
      <c r="C292" s="208" t="s">
        <v>438</v>
      </c>
      <c r="D292" s="208" t="s">
        <v>174</v>
      </c>
      <c r="E292" s="209" t="s">
        <v>809</v>
      </c>
      <c r="F292" s="210" t="s">
        <v>810</v>
      </c>
      <c r="G292" s="211" t="s">
        <v>194</v>
      </c>
      <c r="H292" s="212">
        <v>15</v>
      </c>
      <c r="I292" s="213"/>
      <c r="J292" s="214">
        <f>ROUND(I292*H292,2)</f>
        <v>0</v>
      </c>
      <c r="K292" s="210" t="s">
        <v>178</v>
      </c>
      <c r="L292" s="48"/>
      <c r="M292" s="215" t="s">
        <v>41</v>
      </c>
      <c r="N292" s="216" t="s">
        <v>51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295</v>
      </c>
      <c r="AT292" s="219" t="s">
        <v>174</v>
      </c>
      <c r="AU292" s="219" t="s">
        <v>90</v>
      </c>
      <c r="AY292" s="20" t="s">
        <v>171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88</v>
      </c>
      <c r="BK292" s="220">
        <f>ROUND(I292*H292,2)</f>
        <v>0</v>
      </c>
      <c r="BL292" s="20" t="s">
        <v>295</v>
      </c>
      <c r="BM292" s="219" t="s">
        <v>811</v>
      </c>
    </row>
    <row r="293" s="2" customFormat="1">
      <c r="A293" s="42"/>
      <c r="B293" s="43"/>
      <c r="C293" s="44"/>
      <c r="D293" s="221" t="s">
        <v>181</v>
      </c>
      <c r="E293" s="44"/>
      <c r="F293" s="222" t="s">
        <v>812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181</v>
      </c>
      <c r="AU293" s="20" t="s">
        <v>90</v>
      </c>
    </row>
    <row r="294" s="13" customFormat="1">
      <c r="A294" s="13"/>
      <c r="B294" s="226"/>
      <c r="C294" s="227"/>
      <c r="D294" s="228" t="s">
        <v>183</v>
      </c>
      <c r="E294" s="229" t="s">
        <v>41</v>
      </c>
      <c r="F294" s="230" t="s">
        <v>813</v>
      </c>
      <c r="G294" s="227"/>
      <c r="H294" s="229" t="s">
        <v>41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183</v>
      </c>
      <c r="AU294" s="236" t="s">
        <v>90</v>
      </c>
      <c r="AV294" s="13" t="s">
        <v>88</v>
      </c>
      <c r="AW294" s="13" t="s">
        <v>42</v>
      </c>
      <c r="AX294" s="13" t="s">
        <v>80</v>
      </c>
      <c r="AY294" s="236" t="s">
        <v>171</v>
      </c>
    </row>
    <row r="295" s="14" customFormat="1">
      <c r="A295" s="14"/>
      <c r="B295" s="237"/>
      <c r="C295" s="238"/>
      <c r="D295" s="228" t="s">
        <v>183</v>
      </c>
      <c r="E295" s="239" t="s">
        <v>41</v>
      </c>
      <c r="F295" s="240" t="s">
        <v>190</v>
      </c>
      <c r="G295" s="238"/>
      <c r="H295" s="241">
        <v>9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183</v>
      </c>
      <c r="AU295" s="247" t="s">
        <v>90</v>
      </c>
      <c r="AV295" s="14" t="s">
        <v>90</v>
      </c>
      <c r="AW295" s="14" t="s">
        <v>42</v>
      </c>
      <c r="AX295" s="14" t="s">
        <v>80</v>
      </c>
      <c r="AY295" s="247" t="s">
        <v>171</v>
      </c>
    </row>
    <row r="296" s="13" customFormat="1">
      <c r="A296" s="13"/>
      <c r="B296" s="226"/>
      <c r="C296" s="227"/>
      <c r="D296" s="228" t="s">
        <v>183</v>
      </c>
      <c r="E296" s="229" t="s">
        <v>41</v>
      </c>
      <c r="F296" s="230" t="s">
        <v>814</v>
      </c>
      <c r="G296" s="227"/>
      <c r="H296" s="229" t="s">
        <v>41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183</v>
      </c>
      <c r="AU296" s="236" t="s">
        <v>90</v>
      </c>
      <c r="AV296" s="13" t="s">
        <v>88</v>
      </c>
      <c r="AW296" s="13" t="s">
        <v>42</v>
      </c>
      <c r="AX296" s="13" t="s">
        <v>80</v>
      </c>
      <c r="AY296" s="236" t="s">
        <v>171</v>
      </c>
    </row>
    <row r="297" s="14" customFormat="1">
      <c r="A297" s="14"/>
      <c r="B297" s="237"/>
      <c r="C297" s="238"/>
      <c r="D297" s="228" t="s">
        <v>183</v>
      </c>
      <c r="E297" s="239" t="s">
        <v>41</v>
      </c>
      <c r="F297" s="240" t="s">
        <v>172</v>
      </c>
      <c r="G297" s="238"/>
      <c r="H297" s="241">
        <v>6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183</v>
      </c>
      <c r="AU297" s="247" t="s">
        <v>90</v>
      </c>
      <c r="AV297" s="14" t="s">
        <v>90</v>
      </c>
      <c r="AW297" s="14" t="s">
        <v>42</v>
      </c>
      <c r="AX297" s="14" t="s">
        <v>80</v>
      </c>
      <c r="AY297" s="247" t="s">
        <v>171</v>
      </c>
    </row>
    <row r="298" s="15" customFormat="1">
      <c r="A298" s="15"/>
      <c r="B298" s="248"/>
      <c r="C298" s="249"/>
      <c r="D298" s="228" t="s">
        <v>183</v>
      </c>
      <c r="E298" s="250" t="s">
        <v>41</v>
      </c>
      <c r="F298" s="251" t="s">
        <v>189</v>
      </c>
      <c r="G298" s="249"/>
      <c r="H298" s="252">
        <v>15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8" t="s">
        <v>183</v>
      </c>
      <c r="AU298" s="258" t="s">
        <v>90</v>
      </c>
      <c r="AV298" s="15" t="s">
        <v>179</v>
      </c>
      <c r="AW298" s="15" t="s">
        <v>42</v>
      </c>
      <c r="AX298" s="15" t="s">
        <v>88</v>
      </c>
      <c r="AY298" s="258" t="s">
        <v>171</v>
      </c>
    </row>
    <row r="299" s="2" customFormat="1" ht="16.5" customHeight="1">
      <c r="A299" s="42"/>
      <c r="B299" s="43"/>
      <c r="C299" s="270" t="s">
        <v>443</v>
      </c>
      <c r="D299" s="270" t="s">
        <v>403</v>
      </c>
      <c r="E299" s="271" t="s">
        <v>815</v>
      </c>
      <c r="F299" s="272" t="s">
        <v>816</v>
      </c>
      <c r="G299" s="273" t="s">
        <v>194</v>
      </c>
      <c r="H299" s="274">
        <v>15</v>
      </c>
      <c r="I299" s="275"/>
      <c r="J299" s="276">
        <f>ROUND(I299*H299,2)</f>
        <v>0</v>
      </c>
      <c r="K299" s="272" t="s">
        <v>178</v>
      </c>
      <c r="L299" s="277"/>
      <c r="M299" s="278" t="s">
        <v>41</v>
      </c>
      <c r="N299" s="279" t="s">
        <v>51</v>
      </c>
      <c r="O299" s="88"/>
      <c r="P299" s="217">
        <f>O299*H299</f>
        <v>0</v>
      </c>
      <c r="Q299" s="217">
        <v>0.0010499999999999999</v>
      </c>
      <c r="R299" s="217">
        <f>Q299*H299</f>
        <v>0.01575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406</v>
      </c>
      <c r="AT299" s="219" t="s">
        <v>403</v>
      </c>
      <c r="AU299" s="219" t="s">
        <v>90</v>
      </c>
      <c r="AY299" s="20" t="s">
        <v>171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88</v>
      </c>
      <c r="BK299" s="220">
        <f>ROUND(I299*H299,2)</f>
        <v>0</v>
      </c>
      <c r="BL299" s="20" t="s">
        <v>295</v>
      </c>
      <c r="BM299" s="219" t="s">
        <v>817</v>
      </c>
    </row>
    <row r="300" s="2" customFormat="1" ht="16.5" customHeight="1">
      <c r="A300" s="42"/>
      <c r="B300" s="43"/>
      <c r="C300" s="208" t="s">
        <v>448</v>
      </c>
      <c r="D300" s="208" t="s">
        <v>174</v>
      </c>
      <c r="E300" s="209" t="s">
        <v>818</v>
      </c>
      <c r="F300" s="210" t="s">
        <v>819</v>
      </c>
      <c r="G300" s="211" t="s">
        <v>194</v>
      </c>
      <c r="H300" s="212">
        <v>1</v>
      </c>
      <c r="I300" s="213"/>
      <c r="J300" s="214">
        <f>ROUND(I300*H300,2)</f>
        <v>0</v>
      </c>
      <c r="K300" s="210" t="s">
        <v>178</v>
      </c>
      <c r="L300" s="48"/>
      <c r="M300" s="215" t="s">
        <v>41</v>
      </c>
      <c r="N300" s="216" t="s">
        <v>51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295</v>
      </c>
      <c r="AT300" s="219" t="s">
        <v>174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295</v>
      </c>
      <c r="BM300" s="219" t="s">
        <v>820</v>
      </c>
    </row>
    <row r="301" s="2" customFormat="1">
      <c r="A301" s="42"/>
      <c r="B301" s="43"/>
      <c r="C301" s="44"/>
      <c r="D301" s="221" t="s">
        <v>181</v>
      </c>
      <c r="E301" s="44"/>
      <c r="F301" s="222" t="s">
        <v>821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181</v>
      </c>
      <c r="AU301" s="20" t="s">
        <v>90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822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4" customFormat="1">
      <c r="A303" s="14"/>
      <c r="B303" s="237"/>
      <c r="C303" s="238"/>
      <c r="D303" s="228" t="s">
        <v>183</v>
      </c>
      <c r="E303" s="239" t="s">
        <v>41</v>
      </c>
      <c r="F303" s="240" t="s">
        <v>88</v>
      </c>
      <c r="G303" s="238"/>
      <c r="H303" s="241">
        <v>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183</v>
      </c>
      <c r="AU303" s="247" t="s">
        <v>90</v>
      </c>
      <c r="AV303" s="14" t="s">
        <v>90</v>
      </c>
      <c r="AW303" s="14" t="s">
        <v>42</v>
      </c>
      <c r="AX303" s="14" t="s">
        <v>80</v>
      </c>
      <c r="AY303" s="247" t="s">
        <v>171</v>
      </c>
    </row>
    <row r="304" s="15" customFormat="1">
      <c r="A304" s="15"/>
      <c r="B304" s="248"/>
      <c r="C304" s="249"/>
      <c r="D304" s="228" t="s">
        <v>183</v>
      </c>
      <c r="E304" s="250" t="s">
        <v>41</v>
      </c>
      <c r="F304" s="251" t="s">
        <v>189</v>
      </c>
      <c r="G304" s="249"/>
      <c r="H304" s="252">
        <v>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183</v>
      </c>
      <c r="AU304" s="258" t="s">
        <v>90</v>
      </c>
      <c r="AV304" s="15" t="s">
        <v>179</v>
      </c>
      <c r="AW304" s="15" t="s">
        <v>42</v>
      </c>
      <c r="AX304" s="15" t="s">
        <v>88</v>
      </c>
      <c r="AY304" s="258" t="s">
        <v>171</v>
      </c>
    </row>
    <row r="305" s="2" customFormat="1" ht="16.5" customHeight="1">
      <c r="A305" s="42"/>
      <c r="B305" s="43"/>
      <c r="C305" s="270" t="s">
        <v>453</v>
      </c>
      <c r="D305" s="270" t="s">
        <v>403</v>
      </c>
      <c r="E305" s="271" t="s">
        <v>823</v>
      </c>
      <c r="F305" s="272" t="s">
        <v>824</v>
      </c>
      <c r="G305" s="273" t="s">
        <v>194</v>
      </c>
      <c r="H305" s="274">
        <v>1</v>
      </c>
      <c r="I305" s="275"/>
      <c r="J305" s="276">
        <f>ROUND(I305*H305,2)</f>
        <v>0</v>
      </c>
      <c r="K305" s="272" t="s">
        <v>178</v>
      </c>
      <c r="L305" s="277"/>
      <c r="M305" s="278" t="s">
        <v>41</v>
      </c>
      <c r="N305" s="279" t="s">
        <v>51</v>
      </c>
      <c r="O305" s="88"/>
      <c r="P305" s="217">
        <f>O305*H305</f>
        <v>0</v>
      </c>
      <c r="Q305" s="217">
        <v>0.0010499999999999999</v>
      </c>
      <c r="R305" s="217">
        <f>Q305*H305</f>
        <v>0.0010499999999999999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406</v>
      </c>
      <c r="AT305" s="219" t="s">
        <v>403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295</v>
      </c>
      <c r="BM305" s="219" t="s">
        <v>825</v>
      </c>
    </row>
    <row r="306" s="2" customFormat="1" ht="16.5" customHeight="1">
      <c r="A306" s="42"/>
      <c r="B306" s="43"/>
      <c r="C306" s="208" t="s">
        <v>460</v>
      </c>
      <c r="D306" s="208" t="s">
        <v>174</v>
      </c>
      <c r="E306" s="209" t="s">
        <v>826</v>
      </c>
      <c r="F306" s="210" t="s">
        <v>827</v>
      </c>
      <c r="G306" s="211" t="s">
        <v>194</v>
      </c>
      <c r="H306" s="212">
        <v>13</v>
      </c>
      <c r="I306" s="213"/>
      <c r="J306" s="214">
        <f>ROUND(I306*H306,2)</f>
        <v>0</v>
      </c>
      <c r="K306" s="210" t="s">
        <v>178</v>
      </c>
      <c r="L306" s="48"/>
      <c r="M306" s="215" t="s">
        <v>41</v>
      </c>
      <c r="N306" s="216" t="s">
        <v>51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295</v>
      </c>
      <c r="AT306" s="219" t="s">
        <v>174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295</v>
      </c>
      <c r="BM306" s="219" t="s">
        <v>828</v>
      </c>
    </row>
    <row r="307" s="2" customFormat="1">
      <c r="A307" s="42"/>
      <c r="B307" s="43"/>
      <c r="C307" s="44"/>
      <c r="D307" s="221" t="s">
        <v>181</v>
      </c>
      <c r="E307" s="44"/>
      <c r="F307" s="222" t="s">
        <v>829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181</v>
      </c>
      <c r="AU307" s="20" t="s">
        <v>90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830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4" customFormat="1">
      <c r="A309" s="14"/>
      <c r="B309" s="237"/>
      <c r="C309" s="238"/>
      <c r="D309" s="228" t="s">
        <v>183</v>
      </c>
      <c r="E309" s="239" t="s">
        <v>41</v>
      </c>
      <c r="F309" s="240" t="s">
        <v>259</v>
      </c>
      <c r="G309" s="238"/>
      <c r="H309" s="241">
        <v>8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183</v>
      </c>
      <c r="AU309" s="247" t="s">
        <v>90</v>
      </c>
      <c r="AV309" s="14" t="s">
        <v>90</v>
      </c>
      <c r="AW309" s="14" t="s">
        <v>42</v>
      </c>
      <c r="AX309" s="14" t="s">
        <v>80</v>
      </c>
      <c r="AY309" s="247" t="s">
        <v>171</v>
      </c>
    </row>
    <row r="310" s="13" customFormat="1">
      <c r="A310" s="13"/>
      <c r="B310" s="226"/>
      <c r="C310" s="227"/>
      <c r="D310" s="228" t="s">
        <v>183</v>
      </c>
      <c r="E310" s="229" t="s">
        <v>41</v>
      </c>
      <c r="F310" s="230" t="s">
        <v>831</v>
      </c>
      <c r="G310" s="227"/>
      <c r="H310" s="229" t="s">
        <v>41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183</v>
      </c>
      <c r="AU310" s="236" t="s">
        <v>90</v>
      </c>
      <c r="AV310" s="13" t="s">
        <v>88</v>
      </c>
      <c r="AW310" s="13" t="s">
        <v>42</v>
      </c>
      <c r="AX310" s="13" t="s">
        <v>80</v>
      </c>
      <c r="AY310" s="236" t="s">
        <v>171</v>
      </c>
    </row>
    <row r="311" s="14" customFormat="1">
      <c r="A311" s="14"/>
      <c r="B311" s="237"/>
      <c r="C311" s="238"/>
      <c r="D311" s="228" t="s">
        <v>183</v>
      </c>
      <c r="E311" s="239" t="s">
        <v>41</v>
      </c>
      <c r="F311" s="240" t="s">
        <v>242</v>
      </c>
      <c r="G311" s="238"/>
      <c r="H311" s="241">
        <v>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183</v>
      </c>
      <c r="AU311" s="247" t="s">
        <v>90</v>
      </c>
      <c r="AV311" s="14" t="s">
        <v>90</v>
      </c>
      <c r="AW311" s="14" t="s">
        <v>42</v>
      </c>
      <c r="AX311" s="14" t="s">
        <v>80</v>
      </c>
      <c r="AY311" s="247" t="s">
        <v>171</v>
      </c>
    </row>
    <row r="312" s="15" customFormat="1">
      <c r="A312" s="15"/>
      <c r="B312" s="248"/>
      <c r="C312" s="249"/>
      <c r="D312" s="228" t="s">
        <v>183</v>
      </c>
      <c r="E312" s="250" t="s">
        <v>41</v>
      </c>
      <c r="F312" s="251" t="s">
        <v>189</v>
      </c>
      <c r="G312" s="249"/>
      <c r="H312" s="252">
        <v>13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8" t="s">
        <v>183</v>
      </c>
      <c r="AU312" s="258" t="s">
        <v>90</v>
      </c>
      <c r="AV312" s="15" t="s">
        <v>179</v>
      </c>
      <c r="AW312" s="15" t="s">
        <v>42</v>
      </c>
      <c r="AX312" s="15" t="s">
        <v>88</v>
      </c>
      <c r="AY312" s="258" t="s">
        <v>171</v>
      </c>
    </row>
    <row r="313" s="2" customFormat="1" ht="16.5" customHeight="1">
      <c r="A313" s="42"/>
      <c r="B313" s="43"/>
      <c r="C313" s="270" t="s">
        <v>467</v>
      </c>
      <c r="D313" s="270" t="s">
        <v>403</v>
      </c>
      <c r="E313" s="271" t="s">
        <v>832</v>
      </c>
      <c r="F313" s="272" t="s">
        <v>833</v>
      </c>
      <c r="G313" s="273" t="s">
        <v>194</v>
      </c>
      <c r="H313" s="274">
        <v>13</v>
      </c>
      <c r="I313" s="275"/>
      <c r="J313" s="276">
        <f>ROUND(I313*H313,2)</f>
        <v>0</v>
      </c>
      <c r="K313" s="272" t="s">
        <v>178</v>
      </c>
      <c r="L313" s="277"/>
      <c r="M313" s="278" t="s">
        <v>41</v>
      </c>
      <c r="N313" s="279" t="s">
        <v>51</v>
      </c>
      <c r="O313" s="88"/>
      <c r="P313" s="217">
        <f>O313*H313</f>
        <v>0</v>
      </c>
      <c r="Q313" s="217">
        <v>0.00046999999999999999</v>
      </c>
      <c r="R313" s="217">
        <f>Q313*H313</f>
        <v>0.00611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406</v>
      </c>
      <c r="AT313" s="219" t="s">
        <v>403</v>
      </c>
      <c r="AU313" s="219" t="s">
        <v>90</v>
      </c>
      <c r="AY313" s="20" t="s">
        <v>171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88</v>
      </c>
      <c r="BK313" s="220">
        <f>ROUND(I313*H313,2)</f>
        <v>0</v>
      </c>
      <c r="BL313" s="20" t="s">
        <v>295</v>
      </c>
      <c r="BM313" s="219" t="s">
        <v>834</v>
      </c>
    </row>
    <row r="314" s="2" customFormat="1" ht="21.75" customHeight="1">
      <c r="A314" s="42"/>
      <c r="B314" s="43"/>
      <c r="C314" s="208" t="s">
        <v>471</v>
      </c>
      <c r="D314" s="208" t="s">
        <v>174</v>
      </c>
      <c r="E314" s="209" t="s">
        <v>835</v>
      </c>
      <c r="F314" s="210" t="s">
        <v>836</v>
      </c>
      <c r="G314" s="211" t="s">
        <v>194</v>
      </c>
      <c r="H314" s="212">
        <v>2</v>
      </c>
      <c r="I314" s="213"/>
      <c r="J314" s="214">
        <f>ROUND(I314*H314,2)</f>
        <v>0</v>
      </c>
      <c r="K314" s="210" t="s">
        <v>178</v>
      </c>
      <c r="L314" s="48"/>
      <c r="M314" s="215" t="s">
        <v>41</v>
      </c>
      <c r="N314" s="216" t="s">
        <v>51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295</v>
      </c>
      <c r="AT314" s="219" t="s">
        <v>174</v>
      </c>
      <c r="AU314" s="219" t="s">
        <v>90</v>
      </c>
      <c r="AY314" s="20" t="s">
        <v>171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88</v>
      </c>
      <c r="BK314" s="220">
        <f>ROUND(I314*H314,2)</f>
        <v>0</v>
      </c>
      <c r="BL314" s="20" t="s">
        <v>295</v>
      </c>
      <c r="BM314" s="219" t="s">
        <v>837</v>
      </c>
    </row>
    <row r="315" s="2" customFormat="1">
      <c r="A315" s="42"/>
      <c r="B315" s="43"/>
      <c r="C315" s="44"/>
      <c r="D315" s="221" t="s">
        <v>181</v>
      </c>
      <c r="E315" s="44"/>
      <c r="F315" s="222" t="s">
        <v>838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181</v>
      </c>
      <c r="AU315" s="20" t="s">
        <v>90</v>
      </c>
    </row>
    <row r="316" s="13" customFormat="1">
      <c r="A316" s="13"/>
      <c r="B316" s="226"/>
      <c r="C316" s="227"/>
      <c r="D316" s="228" t="s">
        <v>183</v>
      </c>
      <c r="E316" s="229" t="s">
        <v>41</v>
      </c>
      <c r="F316" s="230" t="s">
        <v>839</v>
      </c>
      <c r="G316" s="227"/>
      <c r="H316" s="229" t="s">
        <v>41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183</v>
      </c>
      <c r="AU316" s="236" t="s">
        <v>90</v>
      </c>
      <c r="AV316" s="13" t="s">
        <v>88</v>
      </c>
      <c r="AW316" s="13" t="s">
        <v>42</v>
      </c>
      <c r="AX316" s="13" t="s">
        <v>80</v>
      </c>
      <c r="AY316" s="236" t="s">
        <v>171</v>
      </c>
    </row>
    <row r="317" s="14" customFormat="1">
      <c r="A317" s="14"/>
      <c r="B317" s="237"/>
      <c r="C317" s="238"/>
      <c r="D317" s="228" t="s">
        <v>183</v>
      </c>
      <c r="E317" s="239" t="s">
        <v>41</v>
      </c>
      <c r="F317" s="240" t="s">
        <v>88</v>
      </c>
      <c r="G317" s="238"/>
      <c r="H317" s="241">
        <v>1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183</v>
      </c>
      <c r="AU317" s="247" t="s">
        <v>90</v>
      </c>
      <c r="AV317" s="14" t="s">
        <v>90</v>
      </c>
      <c r="AW317" s="14" t="s">
        <v>42</v>
      </c>
      <c r="AX317" s="14" t="s">
        <v>80</v>
      </c>
      <c r="AY317" s="247" t="s">
        <v>171</v>
      </c>
    </row>
    <row r="318" s="13" customFormat="1">
      <c r="A318" s="13"/>
      <c r="B318" s="226"/>
      <c r="C318" s="227"/>
      <c r="D318" s="228" t="s">
        <v>183</v>
      </c>
      <c r="E318" s="229" t="s">
        <v>41</v>
      </c>
      <c r="F318" s="230" t="s">
        <v>840</v>
      </c>
      <c r="G318" s="227"/>
      <c r="H318" s="229" t="s">
        <v>41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183</v>
      </c>
      <c r="AU318" s="236" t="s">
        <v>90</v>
      </c>
      <c r="AV318" s="13" t="s">
        <v>88</v>
      </c>
      <c r="AW318" s="13" t="s">
        <v>42</v>
      </c>
      <c r="AX318" s="13" t="s">
        <v>80</v>
      </c>
      <c r="AY318" s="236" t="s">
        <v>171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88</v>
      </c>
      <c r="G319" s="238"/>
      <c r="H319" s="241">
        <v>1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2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16.5" customHeight="1">
      <c r="A321" s="42"/>
      <c r="B321" s="43"/>
      <c r="C321" s="270" t="s">
        <v>476</v>
      </c>
      <c r="D321" s="270" t="s">
        <v>403</v>
      </c>
      <c r="E321" s="271" t="s">
        <v>841</v>
      </c>
      <c r="F321" s="272" t="s">
        <v>842</v>
      </c>
      <c r="G321" s="273" t="s">
        <v>194</v>
      </c>
      <c r="H321" s="274">
        <v>2</v>
      </c>
      <c r="I321" s="275"/>
      <c r="J321" s="276">
        <f>ROUND(I321*H321,2)</f>
        <v>0</v>
      </c>
      <c r="K321" s="272" t="s">
        <v>41</v>
      </c>
      <c r="L321" s="277"/>
      <c r="M321" s="278" t="s">
        <v>41</v>
      </c>
      <c r="N321" s="279" t="s">
        <v>51</v>
      </c>
      <c r="O321" s="88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406</v>
      </c>
      <c r="AT321" s="219" t="s">
        <v>403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295</v>
      </c>
      <c r="BM321" s="219" t="s">
        <v>843</v>
      </c>
    </row>
    <row r="322" s="2" customFormat="1" ht="16.5" customHeight="1">
      <c r="A322" s="42"/>
      <c r="B322" s="43"/>
      <c r="C322" s="208" t="s">
        <v>481</v>
      </c>
      <c r="D322" s="208" t="s">
        <v>174</v>
      </c>
      <c r="E322" s="209" t="s">
        <v>844</v>
      </c>
      <c r="F322" s="210" t="s">
        <v>845</v>
      </c>
      <c r="G322" s="211" t="s">
        <v>194</v>
      </c>
      <c r="H322" s="212">
        <v>1</v>
      </c>
      <c r="I322" s="213"/>
      <c r="J322" s="214">
        <f>ROUND(I322*H322,2)</f>
        <v>0</v>
      </c>
      <c r="K322" s="210" t="s">
        <v>178</v>
      </c>
      <c r="L322" s="48"/>
      <c r="M322" s="215" t="s">
        <v>41</v>
      </c>
      <c r="N322" s="216" t="s">
        <v>51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0.0032000000000000002</v>
      </c>
      <c r="T322" s="218">
        <f>S322*H322</f>
        <v>0.0032000000000000002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295</v>
      </c>
      <c r="AT322" s="219" t="s">
        <v>174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295</v>
      </c>
      <c r="BM322" s="219" t="s">
        <v>846</v>
      </c>
    </row>
    <row r="323" s="2" customFormat="1">
      <c r="A323" s="42"/>
      <c r="B323" s="43"/>
      <c r="C323" s="44"/>
      <c r="D323" s="221" t="s">
        <v>181</v>
      </c>
      <c r="E323" s="44"/>
      <c r="F323" s="222" t="s">
        <v>847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181</v>
      </c>
      <c r="AU323" s="20" t="s">
        <v>90</v>
      </c>
    </row>
    <row r="324" s="2" customFormat="1" ht="24.15" customHeight="1">
      <c r="A324" s="42"/>
      <c r="B324" s="43"/>
      <c r="C324" s="208" t="s">
        <v>486</v>
      </c>
      <c r="D324" s="208" t="s">
        <v>174</v>
      </c>
      <c r="E324" s="209" t="s">
        <v>848</v>
      </c>
      <c r="F324" s="210" t="s">
        <v>849</v>
      </c>
      <c r="G324" s="211" t="s">
        <v>202</v>
      </c>
      <c r="H324" s="212">
        <v>20</v>
      </c>
      <c r="I324" s="213"/>
      <c r="J324" s="214">
        <f>ROUND(I324*H324,2)</f>
        <v>0</v>
      </c>
      <c r="K324" s="210" t="s">
        <v>178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295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850</v>
      </c>
    </row>
    <row r="325" s="2" customFormat="1">
      <c r="A325" s="42"/>
      <c r="B325" s="43"/>
      <c r="C325" s="44"/>
      <c r="D325" s="221" t="s">
        <v>181</v>
      </c>
      <c r="E325" s="44"/>
      <c r="F325" s="222" t="s">
        <v>851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181</v>
      </c>
      <c r="AU325" s="20" t="s">
        <v>90</v>
      </c>
    </row>
    <row r="326" s="14" customFormat="1">
      <c r="A326" s="14"/>
      <c r="B326" s="237"/>
      <c r="C326" s="238"/>
      <c r="D326" s="228" t="s">
        <v>183</v>
      </c>
      <c r="E326" s="239" t="s">
        <v>41</v>
      </c>
      <c r="F326" s="240" t="s">
        <v>298</v>
      </c>
      <c r="G326" s="238"/>
      <c r="H326" s="241">
        <v>20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183</v>
      </c>
      <c r="AU326" s="247" t="s">
        <v>90</v>
      </c>
      <c r="AV326" s="14" t="s">
        <v>90</v>
      </c>
      <c r="AW326" s="14" t="s">
        <v>42</v>
      </c>
      <c r="AX326" s="14" t="s">
        <v>80</v>
      </c>
      <c r="AY326" s="247" t="s">
        <v>171</v>
      </c>
    </row>
    <row r="327" s="15" customFormat="1">
      <c r="A327" s="15"/>
      <c r="B327" s="248"/>
      <c r="C327" s="249"/>
      <c r="D327" s="228" t="s">
        <v>183</v>
      </c>
      <c r="E327" s="250" t="s">
        <v>41</v>
      </c>
      <c r="F327" s="251" t="s">
        <v>189</v>
      </c>
      <c r="G327" s="249"/>
      <c r="H327" s="252">
        <v>20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183</v>
      </c>
      <c r="AU327" s="258" t="s">
        <v>90</v>
      </c>
      <c r="AV327" s="15" t="s">
        <v>179</v>
      </c>
      <c r="AW327" s="15" t="s">
        <v>42</v>
      </c>
      <c r="AX327" s="15" t="s">
        <v>88</v>
      </c>
      <c r="AY327" s="258" t="s">
        <v>171</v>
      </c>
    </row>
    <row r="328" s="2" customFormat="1" ht="16.5" customHeight="1">
      <c r="A328" s="42"/>
      <c r="B328" s="43"/>
      <c r="C328" s="270" t="s">
        <v>493</v>
      </c>
      <c r="D328" s="270" t="s">
        <v>403</v>
      </c>
      <c r="E328" s="271" t="s">
        <v>852</v>
      </c>
      <c r="F328" s="272" t="s">
        <v>853</v>
      </c>
      <c r="G328" s="273" t="s">
        <v>416</v>
      </c>
      <c r="H328" s="274">
        <v>23</v>
      </c>
      <c r="I328" s="275"/>
      <c r="J328" s="276">
        <f>ROUND(I328*H328,2)</f>
        <v>0</v>
      </c>
      <c r="K328" s="272" t="s">
        <v>178</v>
      </c>
      <c r="L328" s="277"/>
      <c r="M328" s="278" t="s">
        <v>41</v>
      </c>
      <c r="N328" s="279" t="s">
        <v>51</v>
      </c>
      <c r="O328" s="88"/>
      <c r="P328" s="217">
        <f>O328*H328</f>
        <v>0</v>
      </c>
      <c r="Q328" s="217">
        <v>0.001</v>
      </c>
      <c r="R328" s="217">
        <f>Q328*H328</f>
        <v>0.023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406</v>
      </c>
      <c r="AT328" s="219" t="s">
        <v>403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295</v>
      </c>
      <c r="BM328" s="219" t="s">
        <v>854</v>
      </c>
    </row>
    <row r="329" s="14" customFormat="1">
      <c r="A329" s="14"/>
      <c r="B329" s="237"/>
      <c r="C329" s="238"/>
      <c r="D329" s="228" t="s">
        <v>183</v>
      </c>
      <c r="E329" s="238"/>
      <c r="F329" s="240" t="s">
        <v>855</v>
      </c>
      <c r="G329" s="238"/>
      <c r="H329" s="241">
        <v>23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</v>
      </c>
      <c r="AX329" s="14" t="s">
        <v>88</v>
      </c>
      <c r="AY329" s="247" t="s">
        <v>171</v>
      </c>
    </row>
    <row r="330" s="2" customFormat="1" ht="16.5" customHeight="1">
      <c r="A330" s="42"/>
      <c r="B330" s="43"/>
      <c r="C330" s="208" t="s">
        <v>503</v>
      </c>
      <c r="D330" s="208" t="s">
        <v>174</v>
      </c>
      <c r="E330" s="209" t="s">
        <v>856</v>
      </c>
      <c r="F330" s="210" t="s">
        <v>857</v>
      </c>
      <c r="G330" s="211" t="s">
        <v>194</v>
      </c>
      <c r="H330" s="212">
        <v>3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295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295</v>
      </c>
      <c r="BM330" s="219" t="s">
        <v>858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859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199</v>
      </c>
      <c r="G332" s="238"/>
      <c r="H332" s="241">
        <v>3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3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70" t="s">
        <v>520</v>
      </c>
      <c r="D334" s="270" t="s">
        <v>403</v>
      </c>
      <c r="E334" s="271" t="s">
        <v>860</v>
      </c>
      <c r="F334" s="272" t="s">
        <v>861</v>
      </c>
      <c r="G334" s="273" t="s">
        <v>194</v>
      </c>
      <c r="H334" s="274">
        <v>3</v>
      </c>
      <c r="I334" s="275"/>
      <c r="J334" s="276">
        <f>ROUND(I334*H334,2)</f>
        <v>0</v>
      </c>
      <c r="K334" s="272" t="s">
        <v>178</v>
      </c>
      <c r="L334" s="277"/>
      <c r="M334" s="278" t="s">
        <v>41</v>
      </c>
      <c r="N334" s="279" t="s">
        <v>51</v>
      </c>
      <c r="O334" s="88"/>
      <c r="P334" s="217">
        <f>O334*H334</f>
        <v>0</v>
      </c>
      <c r="Q334" s="217">
        <v>0.00023000000000000001</v>
      </c>
      <c r="R334" s="217">
        <f>Q334*H334</f>
        <v>0.00069000000000000008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406</v>
      </c>
      <c r="AT334" s="219" t="s">
        <v>403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862</v>
      </c>
    </row>
    <row r="335" s="2" customFormat="1" ht="16.5" customHeight="1">
      <c r="A335" s="42"/>
      <c r="B335" s="43"/>
      <c r="C335" s="208" t="s">
        <v>536</v>
      </c>
      <c r="D335" s="208" t="s">
        <v>174</v>
      </c>
      <c r="E335" s="209" t="s">
        <v>863</v>
      </c>
      <c r="F335" s="210" t="s">
        <v>864</v>
      </c>
      <c r="G335" s="211" t="s">
        <v>194</v>
      </c>
      <c r="H335" s="212">
        <v>2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295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295</v>
      </c>
      <c r="BM335" s="219" t="s">
        <v>865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866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2" customFormat="1" ht="16.5" customHeight="1">
      <c r="A337" s="42"/>
      <c r="B337" s="43"/>
      <c r="C337" s="270" t="s">
        <v>541</v>
      </c>
      <c r="D337" s="270" t="s">
        <v>403</v>
      </c>
      <c r="E337" s="271" t="s">
        <v>867</v>
      </c>
      <c r="F337" s="272" t="s">
        <v>868</v>
      </c>
      <c r="G337" s="273" t="s">
        <v>194</v>
      </c>
      <c r="H337" s="274">
        <v>2</v>
      </c>
      <c r="I337" s="275"/>
      <c r="J337" s="276">
        <f>ROUND(I337*H337,2)</f>
        <v>0</v>
      </c>
      <c r="K337" s="272" t="s">
        <v>178</v>
      </c>
      <c r="L337" s="277"/>
      <c r="M337" s="278" t="s">
        <v>41</v>
      </c>
      <c r="N337" s="279" t="s">
        <v>51</v>
      </c>
      <c r="O337" s="88"/>
      <c r="P337" s="217">
        <f>O337*H337</f>
        <v>0</v>
      </c>
      <c r="Q337" s="217">
        <v>0.00016000000000000001</v>
      </c>
      <c r="R337" s="217">
        <f>Q337*H337</f>
        <v>0.00032000000000000003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406</v>
      </c>
      <c r="AT337" s="219" t="s">
        <v>403</v>
      </c>
      <c r="AU337" s="219" t="s">
        <v>90</v>
      </c>
      <c r="AY337" s="20" t="s">
        <v>171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88</v>
      </c>
      <c r="BK337" s="220">
        <f>ROUND(I337*H337,2)</f>
        <v>0</v>
      </c>
      <c r="BL337" s="20" t="s">
        <v>295</v>
      </c>
      <c r="BM337" s="219" t="s">
        <v>869</v>
      </c>
    </row>
    <row r="338" s="2" customFormat="1" ht="16.5" customHeight="1">
      <c r="A338" s="42"/>
      <c r="B338" s="43"/>
      <c r="C338" s="208" t="s">
        <v>560</v>
      </c>
      <c r="D338" s="208" t="s">
        <v>174</v>
      </c>
      <c r="E338" s="209" t="s">
        <v>870</v>
      </c>
      <c r="F338" s="210" t="s">
        <v>871</v>
      </c>
      <c r="G338" s="211" t="s">
        <v>194</v>
      </c>
      <c r="H338" s="212">
        <v>3</v>
      </c>
      <c r="I338" s="213"/>
      <c r="J338" s="214">
        <f>ROUND(I338*H338,2)</f>
        <v>0</v>
      </c>
      <c r="K338" s="210" t="s">
        <v>178</v>
      </c>
      <c r="L338" s="48"/>
      <c r="M338" s="215" t="s">
        <v>41</v>
      </c>
      <c r="N338" s="216" t="s">
        <v>51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295</v>
      </c>
      <c r="AT338" s="219" t="s">
        <v>174</v>
      </c>
      <c r="AU338" s="219" t="s">
        <v>90</v>
      </c>
      <c r="AY338" s="20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88</v>
      </c>
      <c r="BK338" s="220">
        <f>ROUND(I338*H338,2)</f>
        <v>0</v>
      </c>
      <c r="BL338" s="20" t="s">
        <v>295</v>
      </c>
      <c r="BM338" s="219" t="s">
        <v>872</v>
      </c>
    </row>
    <row r="339" s="2" customFormat="1">
      <c r="A339" s="42"/>
      <c r="B339" s="43"/>
      <c r="C339" s="44"/>
      <c r="D339" s="221" t="s">
        <v>181</v>
      </c>
      <c r="E339" s="44"/>
      <c r="F339" s="222" t="s">
        <v>873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181</v>
      </c>
      <c r="AU339" s="20" t="s">
        <v>90</v>
      </c>
    </row>
    <row r="340" s="2" customFormat="1" ht="24.15" customHeight="1">
      <c r="A340" s="42"/>
      <c r="B340" s="43"/>
      <c r="C340" s="208" t="s">
        <v>565</v>
      </c>
      <c r="D340" s="208" t="s">
        <v>174</v>
      </c>
      <c r="E340" s="209" t="s">
        <v>874</v>
      </c>
      <c r="F340" s="210" t="s">
        <v>875</v>
      </c>
      <c r="G340" s="211" t="s">
        <v>194</v>
      </c>
      <c r="H340" s="212">
        <v>1</v>
      </c>
      <c r="I340" s="213"/>
      <c r="J340" s="214">
        <f>ROUND(I340*H340,2)</f>
        <v>0</v>
      </c>
      <c r="K340" s="210" t="s">
        <v>178</v>
      </c>
      <c r="L340" s="48"/>
      <c r="M340" s="215" t="s">
        <v>41</v>
      </c>
      <c r="N340" s="216" t="s">
        <v>51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295</v>
      </c>
      <c r="AT340" s="219" t="s">
        <v>174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295</v>
      </c>
      <c r="BM340" s="219" t="s">
        <v>876</v>
      </c>
    </row>
    <row r="341" s="2" customFormat="1">
      <c r="A341" s="42"/>
      <c r="B341" s="43"/>
      <c r="C341" s="44"/>
      <c r="D341" s="221" t="s">
        <v>181</v>
      </c>
      <c r="E341" s="44"/>
      <c r="F341" s="222" t="s">
        <v>877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181</v>
      </c>
      <c r="AU341" s="20" t="s">
        <v>90</v>
      </c>
    </row>
    <row r="342" s="2" customFormat="1" ht="24.15" customHeight="1">
      <c r="A342" s="42"/>
      <c r="B342" s="43"/>
      <c r="C342" s="208" t="s">
        <v>573</v>
      </c>
      <c r="D342" s="208" t="s">
        <v>174</v>
      </c>
      <c r="E342" s="209" t="s">
        <v>878</v>
      </c>
      <c r="F342" s="210" t="s">
        <v>879</v>
      </c>
      <c r="G342" s="211" t="s">
        <v>764</v>
      </c>
      <c r="H342" s="212">
        <v>1</v>
      </c>
      <c r="I342" s="213"/>
      <c r="J342" s="214">
        <f>ROUND(I342*H342,2)</f>
        <v>0</v>
      </c>
      <c r="K342" s="210" t="s">
        <v>41</v>
      </c>
      <c r="L342" s="48"/>
      <c r="M342" s="215" t="s">
        <v>41</v>
      </c>
      <c r="N342" s="216" t="s">
        <v>51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295</v>
      </c>
      <c r="AT342" s="219" t="s">
        <v>174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295</v>
      </c>
      <c r="BM342" s="219" t="s">
        <v>880</v>
      </c>
    </row>
    <row r="343" s="2" customFormat="1" ht="33" customHeight="1">
      <c r="A343" s="42"/>
      <c r="B343" s="43"/>
      <c r="C343" s="208" t="s">
        <v>582</v>
      </c>
      <c r="D343" s="208" t="s">
        <v>174</v>
      </c>
      <c r="E343" s="209" t="s">
        <v>881</v>
      </c>
      <c r="F343" s="210" t="s">
        <v>882</v>
      </c>
      <c r="G343" s="211" t="s">
        <v>202</v>
      </c>
      <c r="H343" s="212">
        <v>9.0500000000000007</v>
      </c>
      <c r="I343" s="213"/>
      <c r="J343" s="214">
        <f>ROUND(I343*H343,2)</f>
        <v>0</v>
      </c>
      <c r="K343" s="210" t="s">
        <v>178</v>
      </c>
      <c r="L343" s="48"/>
      <c r="M343" s="215" t="s">
        <v>41</v>
      </c>
      <c r="N343" s="216" t="s">
        <v>51</v>
      </c>
      <c r="O343" s="88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295</v>
      </c>
      <c r="AT343" s="219" t="s">
        <v>174</v>
      </c>
      <c r="AU343" s="219" t="s">
        <v>90</v>
      </c>
      <c r="AY343" s="20" t="s">
        <v>171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88</v>
      </c>
      <c r="BK343" s="220">
        <f>ROUND(I343*H343,2)</f>
        <v>0</v>
      </c>
      <c r="BL343" s="20" t="s">
        <v>295</v>
      </c>
      <c r="BM343" s="219" t="s">
        <v>883</v>
      </c>
    </row>
    <row r="344" s="2" customFormat="1">
      <c r="A344" s="42"/>
      <c r="B344" s="43"/>
      <c r="C344" s="44"/>
      <c r="D344" s="221" t="s">
        <v>181</v>
      </c>
      <c r="E344" s="44"/>
      <c r="F344" s="222" t="s">
        <v>884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181</v>
      </c>
      <c r="AU344" s="20" t="s">
        <v>90</v>
      </c>
    </row>
    <row r="345" s="13" customFormat="1">
      <c r="A345" s="13"/>
      <c r="B345" s="226"/>
      <c r="C345" s="227"/>
      <c r="D345" s="228" t="s">
        <v>183</v>
      </c>
      <c r="E345" s="229" t="s">
        <v>41</v>
      </c>
      <c r="F345" s="230" t="s">
        <v>885</v>
      </c>
      <c r="G345" s="227"/>
      <c r="H345" s="229" t="s">
        <v>41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183</v>
      </c>
      <c r="AU345" s="236" t="s">
        <v>90</v>
      </c>
      <c r="AV345" s="13" t="s">
        <v>88</v>
      </c>
      <c r="AW345" s="13" t="s">
        <v>42</v>
      </c>
      <c r="AX345" s="13" t="s">
        <v>80</v>
      </c>
      <c r="AY345" s="236" t="s">
        <v>171</v>
      </c>
    </row>
    <row r="346" s="14" customFormat="1">
      <c r="A346" s="14"/>
      <c r="B346" s="237"/>
      <c r="C346" s="238"/>
      <c r="D346" s="228" t="s">
        <v>183</v>
      </c>
      <c r="E346" s="239" t="s">
        <v>41</v>
      </c>
      <c r="F346" s="240" t="s">
        <v>886</v>
      </c>
      <c r="G346" s="238"/>
      <c r="H346" s="241">
        <v>7.0499999999999998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183</v>
      </c>
      <c r="AU346" s="247" t="s">
        <v>90</v>
      </c>
      <c r="AV346" s="14" t="s">
        <v>90</v>
      </c>
      <c r="AW346" s="14" t="s">
        <v>42</v>
      </c>
      <c r="AX346" s="14" t="s">
        <v>80</v>
      </c>
      <c r="AY346" s="247" t="s">
        <v>171</v>
      </c>
    </row>
    <row r="347" s="13" customFormat="1">
      <c r="A347" s="13"/>
      <c r="B347" s="226"/>
      <c r="C347" s="227"/>
      <c r="D347" s="228" t="s">
        <v>183</v>
      </c>
      <c r="E347" s="229" t="s">
        <v>41</v>
      </c>
      <c r="F347" s="230" t="s">
        <v>887</v>
      </c>
      <c r="G347" s="227"/>
      <c r="H347" s="229" t="s">
        <v>41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183</v>
      </c>
      <c r="AU347" s="236" t="s">
        <v>90</v>
      </c>
      <c r="AV347" s="13" t="s">
        <v>88</v>
      </c>
      <c r="AW347" s="13" t="s">
        <v>42</v>
      </c>
      <c r="AX347" s="13" t="s">
        <v>80</v>
      </c>
      <c r="AY347" s="236" t="s">
        <v>171</v>
      </c>
    </row>
    <row r="348" s="14" customFormat="1">
      <c r="A348" s="14"/>
      <c r="B348" s="237"/>
      <c r="C348" s="238"/>
      <c r="D348" s="228" t="s">
        <v>183</v>
      </c>
      <c r="E348" s="239" t="s">
        <v>41</v>
      </c>
      <c r="F348" s="240" t="s">
        <v>90</v>
      </c>
      <c r="G348" s="238"/>
      <c r="H348" s="241">
        <v>2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183</v>
      </c>
      <c r="AU348" s="247" t="s">
        <v>90</v>
      </c>
      <c r="AV348" s="14" t="s">
        <v>90</v>
      </c>
      <c r="AW348" s="14" t="s">
        <v>42</v>
      </c>
      <c r="AX348" s="14" t="s">
        <v>80</v>
      </c>
      <c r="AY348" s="247" t="s">
        <v>171</v>
      </c>
    </row>
    <row r="349" s="15" customFormat="1">
      <c r="A349" s="15"/>
      <c r="B349" s="248"/>
      <c r="C349" s="249"/>
      <c r="D349" s="228" t="s">
        <v>183</v>
      </c>
      <c r="E349" s="250" t="s">
        <v>41</v>
      </c>
      <c r="F349" s="251" t="s">
        <v>189</v>
      </c>
      <c r="G349" s="249"/>
      <c r="H349" s="252">
        <v>9.0500000000000007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183</v>
      </c>
      <c r="AU349" s="258" t="s">
        <v>90</v>
      </c>
      <c r="AV349" s="15" t="s">
        <v>179</v>
      </c>
      <c r="AW349" s="15" t="s">
        <v>42</v>
      </c>
      <c r="AX349" s="15" t="s">
        <v>88</v>
      </c>
      <c r="AY349" s="258" t="s">
        <v>171</v>
      </c>
    </row>
    <row r="350" s="2" customFormat="1" ht="16.5" customHeight="1">
      <c r="A350" s="42"/>
      <c r="B350" s="43"/>
      <c r="C350" s="270" t="s">
        <v>593</v>
      </c>
      <c r="D350" s="270" t="s">
        <v>403</v>
      </c>
      <c r="E350" s="271" t="s">
        <v>888</v>
      </c>
      <c r="F350" s="272" t="s">
        <v>889</v>
      </c>
      <c r="G350" s="273" t="s">
        <v>202</v>
      </c>
      <c r="H350" s="274">
        <v>9.0500000000000007</v>
      </c>
      <c r="I350" s="275"/>
      <c r="J350" s="276">
        <f>ROUND(I350*H350,2)</f>
        <v>0</v>
      </c>
      <c r="K350" s="272" t="s">
        <v>41</v>
      </c>
      <c r="L350" s="277"/>
      <c r="M350" s="278" t="s">
        <v>41</v>
      </c>
      <c r="N350" s="279" t="s">
        <v>51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406</v>
      </c>
      <c r="AT350" s="219" t="s">
        <v>403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295</v>
      </c>
      <c r="BM350" s="219" t="s">
        <v>890</v>
      </c>
    </row>
    <row r="351" s="2" customFormat="1" ht="37.8" customHeight="1">
      <c r="A351" s="42"/>
      <c r="B351" s="43"/>
      <c r="C351" s="208" t="s">
        <v>891</v>
      </c>
      <c r="D351" s="208" t="s">
        <v>174</v>
      </c>
      <c r="E351" s="209" t="s">
        <v>892</v>
      </c>
      <c r="F351" s="210" t="s">
        <v>893</v>
      </c>
      <c r="G351" s="211" t="s">
        <v>202</v>
      </c>
      <c r="H351" s="212">
        <v>21.899999999999999</v>
      </c>
      <c r="I351" s="213"/>
      <c r="J351" s="214">
        <f>ROUND(I351*H351,2)</f>
        <v>0</v>
      </c>
      <c r="K351" s="210" t="s">
        <v>41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295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894</v>
      </c>
    </row>
    <row r="352" s="14" customFormat="1">
      <c r="A352" s="14"/>
      <c r="B352" s="237"/>
      <c r="C352" s="238"/>
      <c r="D352" s="228" t="s">
        <v>183</v>
      </c>
      <c r="E352" s="239" t="s">
        <v>41</v>
      </c>
      <c r="F352" s="240" t="s">
        <v>895</v>
      </c>
      <c r="G352" s="238"/>
      <c r="H352" s="241">
        <v>10.050000000000001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183</v>
      </c>
      <c r="AU352" s="247" t="s">
        <v>90</v>
      </c>
      <c r="AV352" s="14" t="s">
        <v>90</v>
      </c>
      <c r="AW352" s="14" t="s">
        <v>42</v>
      </c>
      <c r="AX352" s="14" t="s">
        <v>80</v>
      </c>
      <c r="AY352" s="247" t="s">
        <v>171</v>
      </c>
    </row>
    <row r="353" s="14" customFormat="1">
      <c r="A353" s="14"/>
      <c r="B353" s="237"/>
      <c r="C353" s="238"/>
      <c r="D353" s="228" t="s">
        <v>183</v>
      </c>
      <c r="E353" s="239" t="s">
        <v>41</v>
      </c>
      <c r="F353" s="240" t="s">
        <v>896</v>
      </c>
      <c r="G353" s="238"/>
      <c r="H353" s="241">
        <v>11.85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183</v>
      </c>
      <c r="AU353" s="247" t="s">
        <v>90</v>
      </c>
      <c r="AV353" s="14" t="s">
        <v>90</v>
      </c>
      <c r="AW353" s="14" t="s">
        <v>42</v>
      </c>
      <c r="AX353" s="14" t="s">
        <v>80</v>
      </c>
      <c r="AY353" s="247" t="s">
        <v>171</v>
      </c>
    </row>
    <row r="354" s="15" customFormat="1">
      <c r="A354" s="15"/>
      <c r="B354" s="248"/>
      <c r="C354" s="249"/>
      <c r="D354" s="228" t="s">
        <v>183</v>
      </c>
      <c r="E354" s="250" t="s">
        <v>41</v>
      </c>
      <c r="F354" s="251" t="s">
        <v>189</v>
      </c>
      <c r="G354" s="249"/>
      <c r="H354" s="252">
        <v>21.899999999999999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183</v>
      </c>
      <c r="AU354" s="258" t="s">
        <v>90</v>
      </c>
      <c r="AV354" s="15" t="s">
        <v>179</v>
      </c>
      <c r="AW354" s="15" t="s">
        <v>42</v>
      </c>
      <c r="AX354" s="15" t="s">
        <v>88</v>
      </c>
      <c r="AY354" s="258" t="s">
        <v>171</v>
      </c>
    </row>
    <row r="355" s="2" customFormat="1" ht="24.15" customHeight="1">
      <c r="A355" s="42"/>
      <c r="B355" s="43"/>
      <c r="C355" s="208" t="s">
        <v>897</v>
      </c>
      <c r="D355" s="208" t="s">
        <v>174</v>
      </c>
      <c r="E355" s="209" t="s">
        <v>898</v>
      </c>
      <c r="F355" s="210" t="s">
        <v>899</v>
      </c>
      <c r="G355" s="211" t="s">
        <v>202</v>
      </c>
      <c r="H355" s="212">
        <v>18.600000000000001</v>
      </c>
      <c r="I355" s="213"/>
      <c r="J355" s="214">
        <f>ROUND(I355*H355,2)</f>
        <v>0</v>
      </c>
      <c r="K355" s="210" t="s">
        <v>41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900</v>
      </c>
    </row>
    <row r="356" s="2" customFormat="1" ht="24.15" customHeight="1">
      <c r="A356" s="42"/>
      <c r="B356" s="43"/>
      <c r="C356" s="208" t="s">
        <v>901</v>
      </c>
      <c r="D356" s="208" t="s">
        <v>174</v>
      </c>
      <c r="E356" s="209" t="s">
        <v>902</v>
      </c>
      <c r="F356" s="210" t="s">
        <v>903</v>
      </c>
      <c r="G356" s="211" t="s">
        <v>194</v>
      </c>
      <c r="H356" s="212">
        <v>2</v>
      </c>
      <c r="I356" s="213"/>
      <c r="J356" s="214">
        <f>ROUND(I356*H356,2)</f>
        <v>0</v>
      </c>
      <c r="K356" s="210" t="s">
        <v>178</v>
      </c>
      <c r="L356" s="48"/>
      <c r="M356" s="215" t="s">
        <v>41</v>
      </c>
      <c r="N356" s="216" t="s">
        <v>51</v>
      </c>
      <c r="O356" s="88"/>
      <c r="P356" s="217">
        <f>O356*H356</f>
        <v>0</v>
      </c>
      <c r="Q356" s="217">
        <v>0.0030000000000000001</v>
      </c>
      <c r="R356" s="217">
        <f>Q356*H356</f>
        <v>0.0060000000000000001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295</v>
      </c>
      <c r="AT356" s="219" t="s">
        <v>174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904</v>
      </c>
    </row>
    <row r="357" s="2" customFormat="1">
      <c r="A357" s="42"/>
      <c r="B357" s="43"/>
      <c r="C357" s="44"/>
      <c r="D357" s="221" t="s">
        <v>181</v>
      </c>
      <c r="E357" s="44"/>
      <c r="F357" s="222" t="s">
        <v>905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181</v>
      </c>
      <c r="AU357" s="20" t="s">
        <v>90</v>
      </c>
    </row>
    <row r="358" s="13" customFormat="1">
      <c r="A358" s="13"/>
      <c r="B358" s="226"/>
      <c r="C358" s="227"/>
      <c r="D358" s="228" t="s">
        <v>183</v>
      </c>
      <c r="E358" s="229" t="s">
        <v>41</v>
      </c>
      <c r="F358" s="230" t="s">
        <v>622</v>
      </c>
      <c r="G358" s="227"/>
      <c r="H358" s="229" t="s">
        <v>41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183</v>
      </c>
      <c r="AU358" s="236" t="s">
        <v>90</v>
      </c>
      <c r="AV358" s="13" t="s">
        <v>88</v>
      </c>
      <c r="AW358" s="13" t="s">
        <v>42</v>
      </c>
      <c r="AX358" s="13" t="s">
        <v>80</v>
      </c>
      <c r="AY358" s="236" t="s">
        <v>171</v>
      </c>
    </row>
    <row r="359" s="14" customFormat="1">
      <c r="A359" s="14"/>
      <c r="B359" s="237"/>
      <c r="C359" s="238"/>
      <c r="D359" s="228" t="s">
        <v>183</v>
      </c>
      <c r="E359" s="239" t="s">
        <v>41</v>
      </c>
      <c r="F359" s="240" t="s">
        <v>90</v>
      </c>
      <c r="G359" s="238"/>
      <c r="H359" s="241">
        <v>2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42</v>
      </c>
      <c r="AX359" s="14" t="s">
        <v>80</v>
      </c>
      <c r="AY359" s="247" t="s">
        <v>171</v>
      </c>
    </row>
    <row r="360" s="15" customFormat="1">
      <c r="A360" s="15"/>
      <c r="B360" s="248"/>
      <c r="C360" s="249"/>
      <c r="D360" s="228" t="s">
        <v>183</v>
      </c>
      <c r="E360" s="250" t="s">
        <v>41</v>
      </c>
      <c r="F360" s="251" t="s">
        <v>189</v>
      </c>
      <c r="G360" s="249"/>
      <c r="H360" s="252">
        <v>2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8" t="s">
        <v>183</v>
      </c>
      <c r="AU360" s="258" t="s">
        <v>90</v>
      </c>
      <c r="AV360" s="15" t="s">
        <v>179</v>
      </c>
      <c r="AW360" s="15" t="s">
        <v>42</v>
      </c>
      <c r="AX360" s="15" t="s">
        <v>88</v>
      </c>
      <c r="AY360" s="258" t="s">
        <v>171</v>
      </c>
    </row>
    <row r="361" s="2" customFormat="1" ht="24.15" customHeight="1">
      <c r="A361" s="42"/>
      <c r="B361" s="43"/>
      <c r="C361" s="208" t="s">
        <v>906</v>
      </c>
      <c r="D361" s="208" t="s">
        <v>174</v>
      </c>
      <c r="E361" s="209" t="s">
        <v>907</v>
      </c>
      <c r="F361" s="210" t="s">
        <v>908</v>
      </c>
      <c r="G361" s="211" t="s">
        <v>194</v>
      </c>
      <c r="H361" s="212">
        <v>3</v>
      </c>
      <c r="I361" s="213"/>
      <c r="J361" s="214">
        <f>ROUND(I361*H361,2)</f>
        <v>0</v>
      </c>
      <c r="K361" s="210" t="s">
        <v>178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0.00010000000000000001</v>
      </c>
      <c r="R361" s="217">
        <f>Q361*H361</f>
        <v>0.00030000000000000003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295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909</v>
      </c>
    </row>
    <row r="362" s="2" customFormat="1">
      <c r="A362" s="42"/>
      <c r="B362" s="43"/>
      <c r="C362" s="44"/>
      <c r="D362" s="221" t="s">
        <v>181</v>
      </c>
      <c r="E362" s="44"/>
      <c r="F362" s="222" t="s">
        <v>910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181</v>
      </c>
      <c r="AU362" s="20" t="s">
        <v>90</v>
      </c>
    </row>
    <row r="363" s="13" customFormat="1">
      <c r="A363" s="13"/>
      <c r="B363" s="226"/>
      <c r="C363" s="227"/>
      <c r="D363" s="228" t="s">
        <v>183</v>
      </c>
      <c r="E363" s="229" t="s">
        <v>41</v>
      </c>
      <c r="F363" s="230" t="s">
        <v>622</v>
      </c>
      <c r="G363" s="227"/>
      <c r="H363" s="229" t="s">
        <v>41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183</v>
      </c>
      <c r="AU363" s="236" t="s">
        <v>90</v>
      </c>
      <c r="AV363" s="13" t="s">
        <v>88</v>
      </c>
      <c r="AW363" s="13" t="s">
        <v>42</v>
      </c>
      <c r="AX363" s="13" t="s">
        <v>80</v>
      </c>
      <c r="AY363" s="236" t="s">
        <v>171</v>
      </c>
    </row>
    <row r="364" s="14" customFormat="1">
      <c r="A364" s="14"/>
      <c r="B364" s="237"/>
      <c r="C364" s="238"/>
      <c r="D364" s="228" t="s">
        <v>183</v>
      </c>
      <c r="E364" s="239" t="s">
        <v>41</v>
      </c>
      <c r="F364" s="240" t="s">
        <v>911</v>
      </c>
      <c r="G364" s="238"/>
      <c r="H364" s="241">
        <v>3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183</v>
      </c>
      <c r="AU364" s="247" t="s">
        <v>90</v>
      </c>
      <c r="AV364" s="14" t="s">
        <v>90</v>
      </c>
      <c r="AW364" s="14" t="s">
        <v>42</v>
      </c>
      <c r="AX364" s="14" t="s">
        <v>80</v>
      </c>
      <c r="AY364" s="247" t="s">
        <v>171</v>
      </c>
    </row>
    <row r="365" s="15" customFormat="1">
      <c r="A365" s="15"/>
      <c r="B365" s="248"/>
      <c r="C365" s="249"/>
      <c r="D365" s="228" t="s">
        <v>183</v>
      </c>
      <c r="E365" s="250" t="s">
        <v>41</v>
      </c>
      <c r="F365" s="251" t="s">
        <v>189</v>
      </c>
      <c r="G365" s="249"/>
      <c r="H365" s="252">
        <v>3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8" t="s">
        <v>183</v>
      </c>
      <c r="AU365" s="258" t="s">
        <v>90</v>
      </c>
      <c r="AV365" s="15" t="s">
        <v>179</v>
      </c>
      <c r="AW365" s="15" t="s">
        <v>42</v>
      </c>
      <c r="AX365" s="15" t="s">
        <v>88</v>
      </c>
      <c r="AY365" s="258" t="s">
        <v>171</v>
      </c>
    </row>
    <row r="366" s="2" customFormat="1" ht="24.15" customHeight="1">
      <c r="A366" s="42"/>
      <c r="B366" s="43"/>
      <c r="C366" s="208" t="s">
        <v>912</v>
      </c>
      <c r="D366" s="208" t="s">
        <v>174</v>
      </c>
      <c r="E366" s="209" t="s">
        <v>913</v>
      </c>
      <c r="F366" s="210" t="s">
        <v>914</v>
      </c>
      <c r="G366" s="211" t="s">
        <v>194</v>
      </c>
      <c r="H366" s="212">
        <v>8</v>
      </c>
      <c r="I366" s="213"/>
      <c r="J366" s="214">
        <f>ROUND(I366*H366,2)</f>
        <v>0</v>
      </c>
      <c r="K366" s="210" t="s">
        <v>178</v>
      </c>
      <c r="L366" s="48"/>
      <c r="M366" s="215" t="s">
        <v>41</v>
      </c>
      <c r="N366" s="216" t="s">
        <v>51</v>
      </c>
      <c r="O366" s="88"/>
      <c r="P366" s="217">
        <f>O366*H366</f>
        <v>0</v>
      </c>
      <c r="Q366" s="217">
        <v>0.00010000000000000001</v>
      </c>
      <c r="R366" s="217">
        <f>Q366*H366</f>
        <v>0.00080000000000000004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295</v>
      </c>
      <c r="AT366" s="219" t="s">
        <v>174</v>
      </c>
      <c r="AU366" s="219" t="s">
        <v>90</v>
      </c>
      <c r="AY366" s="20" t="s">
        <v>171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88</v>
      </c>
      <c r="BK366" s="220">
        <f>ROUND(I366*H366,2)</f>
        <v>0</v>
      </c>
      <c r="BL366" s="20" t="s">
        <v>295</v>
      </c>
      <c r="BM366" s="219" t="s">
        <v>915</v>
      </c>
    </row>
    <row r="367" s="2" customFormat="1">
      <c r="A367" s="42"/>
      <c r="B367" s="43"/>
      <c r="C367" s="44"/>
      <c r="D367" s="221" t="s">
        <v>181</v>
      </c>
      <c r="E367" s="44"/>
      <c r="F367" s="222" t="s">
        <v>916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181</v>
      </c>
      <c r="AU367" s="20" t="s">
        <v>90</v>
      </c>
    </row>
    <row r="368" s="13" customFormat="1">
      <c r="A368" s="13"/>
      <c r="B368" s="226"/>
      <c r="C368" s="227"/>
      <c r="D368" s="228" t="s">
        <v>183</v>
      </c>
      <c r="E368" s="229" t="s">
        <v>41</v>
      </c>
      <c r="F368" s="230" t="s">
        <v>622</v>
      </c>
      <c r="G368" s="227"/>
      <c r="H368" s="229" t="s">
        <v>41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183</v>
      </c>
      <c r="AU368" s="236" t="s">
        <v>90</v>
      </c>
      <c r="AV368" s="13" t="s">
        <v>88</v>
      </c>
      <c r="AW368" s="13" t="s">
        <v>42</v>
      </c>
      <c r="AX368" s="13" t="s">
        <v>80</v>
      </c>
      <c r="AY368" s="236" t="s">
        <v>171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917</v>
      </c>
      <c r="G369" s="238"/>
      <c r="H369" s="241">
        <v>8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8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24.15" customHeight="1">
      <c r="A371" s="42"/>
      <c r="B371" s="43"/>
      <c r="C371" s="208" t="s">
        <v>918</v>
      </c>
      <c r="D371" s="208" t="s">
        <v>174</v>
      </c>
      <c r="E371" s="209" t="s">
        <v>919</v>
      </c>
      <c r="F371" s="210" t="s">
        <v>920</v>
      </c>
      <c r="G371" s="211" t="s">
        <v>194</v>
      </c>
      <c r="H371" s="212">
        <v>17</v>
      </c>
      <c r="I371" s="213"/>
      <c r="J371" s="214">
        <f>ROUND(I371*H371,2)</f>
        <v>0</v>
      </c>
      <c r="K371" s="210" t="s">
        <v>178</v>
      </c>
      <c r="L371" s="48"/>
      <c r="M371" s="215" t="s">
        <v>41</v>
      </c>
      <c r="N371" s="216" t="s">
        <v>51</v>
      </c>
      <c r="O371" s="88"/>
      <c r="P371" s="217">
        <f>O371*H371</f>
        <v>0</v>
      </c>
      <c r="Q371" s="217">
        <v>0.0018400000000000001</v>
      </c>
      <c r="R371" s="217">
        <f>Q371*H371</f>
        <v>0.031280000000000002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295</v>
      </c>
      <c r="AT371" s="219" t="s">
        <v>174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921</v>
      </c>
    </row>
    <row r="372" s="2" customFormat="1">
      <c r="A372" s="42"/>
      <c r="B372" s="43"/>
      <c r="C372" s="44"/>
      <c r="D372" s="221" t="s">
        <v>181</v>
      </c>
      <c r="E372" s="44"/>
      <c r="F372" s="222" t="s">
        <v>922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181</v>
      </c>
      <c r="AU372" s="20" t="s">
        <v>90</v>
      </c>
    </row>
    <row r="373" s="13" customFormat="1">
      <c r="A373" s="13"/>
      <c r="B373" s="226"/>
      <c r="C373" s="227"/>
      <c r="D373" s="228" t="s">
        <v>183</v>
      </c>
      <c r="E373" s="229" t="s">
        <v>41</v>
      </c>
      <c r="F373" s="230" t="s">
        <v>622</v>
      </c>
      <c r="G373" s="227"/>
      <c r="H373" s="229" t="s">
        <v>41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183</v>
      </c>
      <c r="AU373" s="236" t="s">
        <v>90</v>
      </c>
      <c r="AV373" s="13" t="s">
        <v>88</v>
      </c>
      <c r="AW373" s="13" t="s">
        <v>42</v>
      </c>
      <c r="AX373" s="13" t="s">
        <v>80</v>
      </c>
      <c r="AY373" s="236" t="s">
        <v>171</v>
      </c>
    </row>
    <row r="374" s="14" customFormat="1">
      <c r="A374" s="14"/>
      <c r="B374" s="237"/>
      <c r="C374" s="238"/>
      <c r="D374" s="228" t="s">
        <v>183</v>
      </c>
      <c r="E374" s="239" t="s">
        <v>41</v>
      </c>
      <c r="F374" s="240" t="s">
        <v>923</v>
      </c>
      <c r="G374" s="238"/>
      <c r="H374" s="241">
        <v>16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183</v>
      </c>
      <c r="AU374" s="247" t="s">
        <v>90</v>
      </c>
      <c r="AV374" s="14" t="s">
        <v>90</v>
      </c>
      <c r="AW374" s="14" t="s">
        <v>42</v>
      </c>
      <c r="AX374" s="14" t="s">
        <v>80</v>
      </c>
      <c r="AY374" s="247" t="s">
        <v>171</v>
      </c>
    </row>
    <row r="375" s="13" customFormat="1">
      <c r="A375" s="13"/>
      <c r="B375" s="226"/>
      <c r="C375" s="227"/>
      <c r="D375" s="228" t="s">
        <v>183</v>
      </c>
      <c r="E375" s="229" t="s">
        <v>41</v>
      </c>
      <c r="F375" s="230" t="s">
        <v>518</v>
      </c>
      <c r="G375" s="227"/>
      <c r="H375" s="229" t="s">
        <v>41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183</v>
      </c>
      <c r="AU375" s="236" t="s">
        <v>90</v>
      </c>
      <c r="AV375" s="13" t="s">
        <v>88</v>
      </c>
      <c r="AW375" s="13" t="s">
        <v>42</v>
      </c>
      <c r="AX375" s="13" t="s">
        <v>80</v>
      </c>
      <c r="AY375" s="236" t="s">
        <v>171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88</v>
      </c>
      <c r="G376" s="238"/>
      <c r="H376" s="241">
        <v>1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5" customFormat="1">
      <c r="A377" s="15"/>
      <c r="B377" s="248"/>
      <c r="C377" s="249"/>
      <c r="D377" s="228" t="s">
        <v>183</v>
      </c>
      <c r="E377" s="250" t="s">
        <v>41</v>
      </c>
      <c r="F377" s="251" t="s">
        <v>189</v>
      </c>
      <c r="G377" s="249"/>
      <c r="H377" s="252">
        <v>17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183</v>
      </c>
      <c r="AU377" s="258" t="s">
        <v>90</v>
      </c>
      <c r="AV377" s="15" t="s">
        <v>179</v>
      </c>
      <c r="AW377" s="15" t="s">
        <v>42</v>
      </c>
      <c r="AX377" s="15" t="s">
        <v>88</v>
      </c>
      <c r="AY377" s="258" t="s">
        <v>171</v>
      </c>
    </row>
    <row r="378" s="2" customFormat="1" ht="24.15" customHeight="1">
      <c r="A378" s="42"/>
      <c r="B378" s="43"/>
      <c r="C378" s="208" t="s">
        <v>924</v>
      </c>
      <c r="D378" s="208" t="s">
        <v>174</v>
      </c>
      <c r="E378" s="209" t="s">
        <v>925</v>
      </c>
      <c r="F378" s="210" t="s">
        <v>926</v>
      </c>
      <c r="G378" s="211" t="s">
        <v>194</v>
      </c>
      <c r="H378" s="212">
        <v>12</v>
      </c>
      <c r="I378" s="213"/>
      <c r="J378" s="214">
        <f>ROUND(I378*H378,2)</f>
        <v>0</v>
      </c>
      <c r="K378" s="210" t="s">
        <v>178</v>
      </c>
      <c r="L378" s="48"/>
      <c r="M378" s="215" t="s">
        <v>41</v>
      </c>
      <c r="N378" s="216" t="s">
        <v>51</v>
      </c>
      <c r="O378" s="88"/>
      <c r="P378" s="217">
        <f>O378*H378</f>
        <v>0</v>
      </c>
      <c r="Q378" s="217">
        <v>0.0018600000000000001</v>
      </c>
      <c r="R378" s="217">
        <f>Q378*H378</f>
        <v>0.02232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295</v>
      </c>
      <c r="AT378" s="219" t="s">
        <v>174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927</v>
      </c>
    </row>
    <row r="379" s="2" customFormat="1">
      <c r="A379" s="42"/>
      <c r="B379" s="43"/>
      <c r="C379" s="44"/>
      <c r="D379" s="221" t="s">
        <v>181</v>
      </c>
      <c r="E379" s="44"/>
      <c r="F379" s="222" t="s">
        <v>928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181</v>
      </c>
      <c r="AU379" s="20" t="s">
        <v>90</v>
      </c>
    </row>
    <row r="380" s="14" customFormat="1">
      <c r="A380" s="14"/>
      <c r="B380" s="237"/>
      <c r="C380" s="238"/>
      <c r="D380" s="228" t="s">
        <v>183</v>
      </c>
      <c r="E380" s="239" t="s">
        <v>41</v>
      </c>
      <c r="F380" s="240" t="s">
        <v>8</v>
      </c>
      <c r="G380" s="238"/>
      <c r="H380" s="241">
        <v>12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183</v>
      </c>
      <c r="AU380" s="247" t="s">
        <v>90</v>
      </c>
      <c r="AV380" s="14" t="s">
        <v>90</v>
      </c>
      <c r="AW380" s="14" t="s">
        <v>42</v>
      </c>
      <c r="AX380" s="14" t="s">
        <v>80</v>
      </c>
      <c r="AY380" s="247" t="s">
        <v>171</v>
      </c>
    </row>
    <row r="381" s="15" customFormat="1">
      <c r="A381" s="15"/>
      <c r="B381" s="248"/>
      <c r="C381" s="249"/>
      <c r="D381" s="228" t="s">
        <v>183</v>
      </c>
      <c r="E381" s="250" t="s">
        <v>41</v>
      </c>
      <c r="F381" s="251" t="s">
        <v>189</v>
      </c>
      <c r="G381" s="249"/>
      <c r="H381" s="252">
        <v>12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8" t="s">
        <v>183</v>
      </c>
      <c r="AU381" s="258" t="s">
        <v>90</v>
      </c>
      <c r="AV381" s="15" t="s">
        <v>179</v>
      </c>
      <c r="AW381" s="15" t="s">
        <v>42</v>
      </c>
      <c r="AX381" s="15" t="s">
        <v>88</v>
      </c>
      <c r="AY381" s="258" t="s">
        <v>171</v>
      </c>
    </row>
    <row r="382" s="2" customFormat="1" ht="24.15" customHeight="1">
      <c r="A382" s="42"/>
      <c r="B382" s="43"/>
      <c r="C382" s="208" t="s">
        <v>929</v>
      </c>
      <c r="D382" s="208" t="s">
        <v>174</v>
      </c>
      <c r="E382" s="209" t="s">
        <v>930</v>
      </c>
      <c r="F382" s="210" t="s">
        <v>931</v>
      </c>
      <c r="G382" s="211" t="s">
        <v>764</v>
      </c>
      <c r="H382" s="212">
        <v>1</v>
      </c>
      <c r="I382" s="213"/>
      <c r="J382" s="214">
        <f>ROUND(I382*H382,2)</f>
        <v>0</v>
      </c>
      <c r="K382" s="210" t="s">
        <v>41</v>
      </c>
      <c r="L382" s="48"/>
      <c r="M382" s="215" t="s">
        <v>41</v>
      </c>
      <c r="N382" s="216" t="s">
        <v>51</v>
      </c>
      <c r="O382" s="88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295</v>
      </c>
      <c r="AT382" s="219" t="s">
        <v>174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295</v>
      </c>
      <c r="BM382" s="219" t="s">
        <v>932</v>
      </c>
    </row>
    <row r="383" s="13" customFormat="1">
      <c r="A383" s="13"/>
      <c r="B383" s="226"/>
      <c r="C383" s="227"/>
      <c r="D383" s="228" t="s">
        <v>183</v>
      </c>
      <c r="E383" s="229" t="s">
        <v>41</v>
      </c>
      <c r="F383" s="230" t="s">
        <v>734</v>
      </c>
      <c r="G383" s="227"/>
      <c r="H383" s="229" t="s">
        <v>41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183</v>
      </c>
      <c r="AU383" s="236" t="s">
        <v>90</v>
      </c>
      <c r="AV383" s="13" t="s">
        <v>88</v>
      </c>
      <c r="AW383" s="13" t="s">
        <v>42</v>
      </c>
      <c r="AX383" s="13" t="s">
        <v>80</v>
      </c>
      <c r="AY383" s="236" t="s">
        <v>171</v>
      </c>
    </row>
    <row r="384" s="14" customFormat="1">
      <c r="A384" s="14"/>
      <c r="B384" s="237"/>
      <c r="C384" s="238"/>
      <c r="D384" s="228" t="s">
        <v>183</v>
      </c>
      <c r="E384" s="239" t="s">
        <v>41</v>
      </c>
      <c r="F384" s="240" t="s">
        <v>88</v>
      </c>
      <c r="G384" s="238"/>
      <c r="H384" s="241">
        <v>1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7" t="s">
        <v>183</v>
      </c>
      <c r="AU384" s="247" t="s">
        <v>90</v>
      </c>
      <c r="AV384" s="14" t="s">
        <v>90</v>
      </c>
      <c r="AW384" s="14" t="s">
        <v>42</v>
      </c>
      <c r="AX384" s="14" t="s">
        <v>80</v>
      </c>
      <c r="AY384" s="247" t="s">
        <v>171</v>
      </c>
    </row>
    <row r="385" s="15" customFormat="1">
      <c r="A385" s="15"/>
      <c r="B385" s="248"/>
      <c r="C385" s="249"/>
      <c r="D385" s="228" t="s">
        <v>183</v>
      </c>
      <c r="E385" s="250" t="s">
        <v>41</v>
      </c>
      <c r="F385" s="251" t="s">
        <v>189</v>
      </c>
      <c r="G385" s="249"/>
      <c r="H385" s="252">
        <v>1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8" t="s">
        <v>183</v>
      </c>
      <c r="AU385" s="258" t="s">
        <v>90</v>
      </c>
      <c r="AV385" s="15" t="s">
        <v>179</v>
      </c>
      <c r="AW385" s="15" t="s">
        <v>42</v>
      </c>
      <c r="AX385" s="15" t="s">
        <v>88</v>
      </c>
      <c r="AY385" s="258" t="s">
        <v>171</v>
      </c>
    </row>
    <row r="386" s="2" customFormat="1" ht="24.15" customHeight="1">
      <c r="A386" s="42"/>
      <c r="B386" s="43"/>
      <c r="C386" s="208" t="s">
        <v>933</v>
      </c>
      <c r="D386" s="208" t="s">
        <v>174</v>
      </c>
      <c r="E386" s="209" t="s">
        <v>934</v>
      </c>
      <c r="F386" s="210" t="s">
        <v>931</v>
      </c>
      <c r="G386" s="211" t="s">
        <v>764</v>
      </c>
      <c r="H386" s="212">
        <v>1</v>
      </c>
      <c r="I386" s="213"/>
      <c r="J386" s="214">
        <f>ROUND(I386*H386,2)</f>
        <v>0</v>
      </c>
      <c r="K386" s="210" t="s">
        <v>41</v>
      </c>
      <c r="L386" s="48"/>
      <c r="M386" s="215" t="s">
        <v>41</v>
      </c>
      <c r="N386" s="216" t="s">
        <v>51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295</v>
      </c>
      <c r="AT386" s="219" t="s">
        <v>174</v>
      </c>
      <c r="AU386" s="219" t="s">
        <v>90</v>
      </c>
      <c r="AY386" s="20" t="s">
        <v>171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88</v>
      </c>
      <c r="BK386" s="220">
        <f>ROUND(I386*H386,2)</f>
        <v>0</v>
      </c>
      <c r="BL386" s="20" t="s">
        <v>295</v>
      </c>
      <c r="BM386" s="219" t="s">
        <v>935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754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88</v>
      </c>
      <c r="G388" s="238"/>
      <c r="H388" s="241">
        <v>1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1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24.15" customHeight="1">
      <c r="A390" s="42"/>
      <c r="B390" s="43"/>
      <c r="C390" s="208" t="s">
        <v>936</v>
      </c>
      <c r="D390" s="208" t="s">
        <v>174</v>
      </c>
      <c r="E390" s="209" t="s">
        <v>937</v>
      </c>
      <c r="F390" s="210" t="s">
        <v>938</v>
      </c>
      <c r="G390" s="211" t="s">
        <v>764</v>
      </c>
      <c r="H390" s="212">
        <v>1</v>
      </c>
      <c r="I390" s="213"/>
      <c r="J390" s="214">
        <f>ROUND(I390*H390,2)</f>
        <v>0</v>
      </c>
      <c r="K390" s="210" t="s">
        <v>41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295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939</v>
      </c>
    </row>
    <row r="391" s="13" customFormat="1">
      <c r="A391" s="13"/>
      <c r="B391" s="226"/>
      <c r="C391" s="227"/>
      <c r="D391" s="228" t="s">
        <v>183</v>
      </c>
      <c r="E391" s="229" t="s">
        <v>41</v>
      </c>
      <c r="F391" s="230" t="s">
        <v>733</v>
      </c>
      <c r="G391" s="227"/>
      <c r="H391" s="229" t="s">
        <v>41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183</v>
      </c>
      <c r="AU391" s="236" t="s">
        <v>90</v>
      </c>
      <c r="AV391" s="13" t="s">
        <v>88</v>
      </c>
      <c r="AW391" s="13" t="s">
        <v>42</v>
      </c>
      <c r="AX391" s="13" t="s">
        <v>80</v>
      </c>
      <c r="AY391" s="236" t="s">
        <v>171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88</v>
      </c>
      <c r="G392" s="238"/>
      <c r="H392" s="241">
        <v>1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1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24.15" customHeight="1">
      <c r="A394" s="42"/>
      <c r="B394" s="43"/>
      <c r="C394" s="208" t="s">
        <v>940</v>
      </c>
      <c r="D394" s="208" t="s">
        <v>174</v>
      </c>
      <c r="E394" s="209" t="s">
        <v>941</v>
      </c>
      <c r="F394" s="210" t="s">
        <v>942</v>
      </c>
      <c r="G394" s="211" t="s">
        <v>194</v>
      </c>
      <c r="H394" s="212">
        <v>1</v>
      </c>
      <c r="I394" s="213"/>
      <c r="J394" s="214">
        <f>ROUND(I394*H394,2)</f>
        <v>0</v>
      </c>
      <c r="K394" s="210" t="s">
        <v>178</v>
      </c>
      <c r="L394" s="48"/>
      <c r="M394" s="215" t="s">
        <v>41</v>
      </c>
      <c r="N394" s="216" t="s">
        <v>51</v>
      </c>
      <c r="O394" s="88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295</v>
      </c>
      <c r="AT394" s="219" t="s">
        <v>174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943</v>
      </c>
    </row>
    <row r="395" s="2" customFormat="1">
      <c r="A395" s="42"/>
      <c r="B395" s="43"/>
      <c r="C395" s="44"/>
      <c r="D395" s="221" t="s">
        <v>181</v>
      </c>
      <c r="E395" s="44"/>
      <c r="F395" s="222" t="s">
        <v>944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181</v>
      </c>
      <c r="AU395" s="20" t="s">
        <v>90</v>
      </c>
    </row>
    <row r="396" s="14" customFormat="1">
      <c r="A396" s="14"/>
      <c r="B396" s="237"/>
      <c r="C396" s="238"/>
      <c r="D396" s="228" t="s">
        <v>183</v>
      </c>
      <c r="E396" s="239" t="s">
        <v>41</v>
      </c>
      <c r="F396" s="240" t="s">
        <v>88</v>
      </c>
      <c r="G396" s="238"/>
      <c r="H396" s="241">
        <v>1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183</v>
      </c>
      <c r="AU396" s="247" t="s">
        <v>90</v>
      </c>
      <c r="AV396" s="14" t="s">
        <v>90</v>
      </c>
      <c r="AW396" s="14" t="s">
        <v>42</v>
      </c>
      <c r="AX396" s="14" t="s">
        <v>80</v>
      </c>
      <c r="AY396" s="247" t="s">
        <v>171</v>
      </c>
    </row>
    <row r="397" s="15" customFormat="1">
      <c r="A397" s="15"/>
      <c r="B397" s="248"/>
      <c r="C397" s="249"/>
      <c r="D397" s="228" t="s">
        <v>183</v>
      </c>
      <c r="E397" s="250" t="s">
        <v>41</v>
      </c>
      <c r="F397" s="251" t="s">
        <v>189</v>
      </c>
      <c r="G397" s="249"/>
      <c r="H397" s="252">
        <v>1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183</v>
      </c>
      <c r="AU397" s="258" t="s">
        <v>90</v>
      </c>
      <c r="AV397" s="15" t="s">
        <v>179</v>
      </c>
      <c r="AW397" s="15" t="s">
        <v>42</v>
      </c>
      <c r="AX397" s="15" t="s">
        <v>88</v>
      </c>
      <c r="AY397" s="258" t="s">
        <v>171</v>
      </c>
    </row>
    <row r="398" s="2" customFormat="1" ht="16.5" customHeight="1">
      <c r="A398" s="42"/>
      <c r="B398" s="43"/>
      <c r="C398" s="270" t="s">
        <v>945</v>
      </c>
      <c r="D398" s="270" t="s">
        <v>403</v>
      </c>
      <c r="E398" s="271" t="s">
        <v>946</v>
      </c>
      <c r="F398" s="272" t="s">
        <v>947</v>
      </c>
      <c r="G398" s="273" t="s">
        <v>764</v>
      </c>
      <c r="H398" s="274">
        <v>1</v>
      </c>
      <c r="I398" s="275"/>
      <c r="J398" s="276">
        <f>ROUND(I398*H398,2)</f>
        <v>0</v>
      </c>
      <c r="K398" s="272" t="s">
        <v>41</v>
      </c>
      <c r="L398" s="277"/>
      <c r="M398" s="278" t="s">
        <v>41</v>
      </c>
      <c r="N398" s="279" t="s">
        <v>51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406</v>
      </c>
      <c r="AT398" s="219" t="s">
        <v>403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295</v>
      </c>
      <c r="BM398" s="219" t="s">
        <v>948</v>
      </c>
    </row>
    <row r="399" s="2" customFormat="1" ht="24.15" customHeight="1">
      <c r="A399" s="42"/>
      <c r="B399" s="43"/>
      <c r="C399" s="208" t="s">
        <v>949</v>
      </c>
      <c r="D399" s="208" t="s">
        <v>174</v>
      </c>
      <c r="E399" s="209" t="s">
        <v>950</v>
      </c>
      <c r="F399" s="210" t="s">
        <v>951</v>
      </c>
      <c r="G399" s="211" t="s">
        <v>264</v>
      </c>
      <c r="H399" s="212">
        <v>0.60999999999999999</v>
      </c>
      <c r="I399" s="213"/>
      <c r="J399" s="214">
        <f>ROUND(I399*H399,2)</f>
        <v>0</v>
      </c>
      <c r="K399" s="210" t="s">
        <v>178</v>
      </c>
      <c r="L399" s="48"/>
      <c r="M399" s="215" t="s">
        <v>41</v>
      </c>
      <c r="N399" s="216" t="s">
        <v>51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295</v>
      </c>
      <c r="AT399" s="219" t="s">
        <v>174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295</v>
      </c>
      <c r="BM399" s="219" t="s">
        <v>952</v>
      </c>
    </row>
    <row r="400" s="2" customFormat="1">
      <c r="A400" s="42"/>
      <c r="B400" s="43"/>
      <c r="C400" s="44"/>
      <c r="D400" s="221" t="s">
        <v>181</v>
      </c>
      <c r="E400" s="44"/>
      <c r="F400" s="222" t="s">
        <v>953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181</v>
      </c>
      <c r="AU400" s="20" t="s">
        <v>90</v>
      </c>
    </row>
    <row r="401" s="2" customFormat="1" ht="37.8" customHeight="1">
      <c r="A401" s="42"/>
      <c r="B401" s="43"/>
      <c r="C401" s="208" t="s">
        <v>954</v>
      </c>
      <c r="D401" s="208" t="s">
        <v>174</v>
      </c>
      <c r="E401" s="209" t="s">
        <v>955</v>
      </c>
      <c r="F401" s="210" t="s">
        <v>956</v>
      </c>
      <c r="G401" s="211" t="s">
        <v>264</v>
      </c>
      <c r="H401" s="212">
        <v>0.60999999999999999</v>
      </c>
      <c r="I401" s="213"/>
      <c r="J401" s="214">
        <f>ROUND(I401*H401,2)</f>
        <v>0</v>
      </c>
      <c r="K401" s="210" t="s">
        <v>178</v>
      </c>
      <c r="L401" s="48"/>
      <c r="M401" s="215" t="s">
        <v>41</v>
      </c>
      <c r="N401" s="216" t="s">
        <v>51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295</v>
      </c>
      <c r="AT401" s="219" t="s">
        <v>174</v>
      </c>
      <c r="AU401" s="219" t="s">
        <v>90</v>
      </c>
      <c r="AY401" s="20" t="s">
        <v>171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88</v>
      </c>
      <c r="BK401" s="220">
        <f>ROUND(I401*H401,2)</f>
        <v>0</v>
      </c>
      <c r="BL401" s="20" t="s">
        <v>295</v>
      </c>
      <c r="BM401" s="219" t="s">
        <v>957</v>
      </c>
    </row>
    <row r="402" s="2" customFormat="1">
      <c r="A402" s="42"/>
      <c r="B402" s="43"/>
      <c r="C402" s="44"/>
      <c r="D402" s="221" t="s">
        <v>181</v>
      </c>
      <c r="E402" s="44"/>
      <c r="F402" s="222" t="s">
        <v>958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181</v>
      </c>
      <c r="AU402" s="20" t="s">
        <v>90</v>
      </c>
    </row>
    <row r="403" s="2" customFormat="1" ht="33" customHeight="1">
      <c r="A403" s="42"/>
      <c r="B403" s="43"/>
      <c r="C403" s="208" t="s">
        <v>959</v>
      </c>
      <c r="D403" s="208" t="s">
        <v>174</v>
      </c>
      <c r="E403" s="209" t="s">
        <v>960</v>
      </c>
      <c r="F403" s="210" t="s">
        <v>961</v>
      </c>
      <c r="G403" s="211" t="s">
        <v>264</v>
      </c>
      <c r="H403" s="212">
        <v>0.60999999999999999</v>
      </c>
      <c r="I403" s="213"/>
      <c r="J403" s="214">
        <f>ROUND(I403*H403,2)</f>
        <v>0</v>
      </c>
      <c r="K403" s="210" t="s">
        <v>178</v>
      </c>
      <c r="L403" s="48"/>
      <c r="M403" s="215" t="s">
        <v>41</v>
      </c>
      <c r="N403" s="216" t="s">
        <v>51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295</v>
      </c>
      <c r="AT403" s="219" t="s">
        <v>174</v>
      </c>
      <c r="AU403" s="219" t="s">
        <v>90</v>
      </c>
      <c r="AY403" s="20" t="s">
        <v>171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88</v>
      </c>
      <c r="BK403" s="220">
        <f>ROUND(I403*H403,2)</f>
        <v>0</v>
      </c>
      <c r="BL403" s="20" t="s">
        <v>295</v>
      </c>
      <c r="BM403" s="219" t="s">
        <v>962</v>
      </c>
    </row>
    <row r="404" s="2" customFormat="1">
      <c r="A404" s="42"/>
      <c r="B404" s="43"/>
      <c r="C404" s="44"/>
      <c r="D404" s="221" t="s">
        <v>181</v>
      </c>
      <c r="E404" s="44"/>
      <c r="F404" s="222" t="s">
        <v>963</v>
      </c>
      <c r="G404" s="44"/>
      <c r="H404" s="44"/>
      <c r="I404" s="223"/>
      <c r="J404" s="44"/>
      <c r="K404" s="44"/>
      <c r="L404" s="48"/>
      <c r="M404" s="224"/>
      <c r="N404" s="22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181</v>
      </c>
      <c r="AU404" s="20" t="s">
        <v>90</v>
      </c>
    </row>
    <row r="405" s="2" customFormat="1" ht="37.8" customHeight="1">
      <c r="A405" s="42"/>
      <c r="B405" s="43"/>
      <c r="C405" s="208" t="s">
        <v>964</v>
      </c>
      <c r="D405" s="208" t="s">
        <v>174</v>
      </c>
      <c r="E405" s="209" t="s">
        <v>965</v>
      </c>
      <c r="F405" s="210" t="s">
        <v>966</v>
      </c>
      <c r="G405" s="211" t="s">
        <v>264</v>
      </c>
      <c r="H405" s="212">
        <v>0.60999999999999999</v>
      </c>
      <c r="I405" s="213"/>
      <c r="J405" s="214">
        <f>ROUND(I405*H405,2)</f>
        <v>0</v>
      </c>
      <c r="K405" s="210" t="s">
        <v>178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295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295</v>
      </c>
      <c r="BM405" s="219" t="s">
        <v>967</v>
      </c>
    </row>
    <row r="406" s="2" customFormat="1">
      <c r="A406" s="42"/>
      <c r="B406" s="43"/>
      <c r="C406" s="44"/>
      <c r="D406" s="221" t="s">
        <v>181</v>
      </c>
      <c r="E406" s="44"/>
      <c r="F406" s="222" t="s">
        <v>968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181</v>
      </c>
      <c r="AU406" s="20" t="s">
        <v>90</v>
      </c>
    </row>
    <row r="407" s="12" customFormat="1" ht="22.8" customHeight="1">
      <c r="A407" s="12"/>
      <c r="B407" s="192"/>
      <c r="C407" s="193"/>
      <c r="D407" s="194" t="s">
        <v>79</v>
      </c>
      <c r="E407" s="206" t="s">
        <v>969</v>
      </c>
      <c r="F407" s="206" t="s">
        <v>970</v>
      </c>
      <c r="G407" s="193"/>
      <c r="H407" s="193"/>
      <c r="I407" s="196"/>
      <c r="J407" s="207">
        <f>BK407</f>
        <v>0</v>
      </c>
      <c r="K407" s="193"/>
      <c r="L407" s="198"/>
      <c r="M407" s="199"/>
      <c r="N407" s="200"/>
      <c r="O407" s="200"/>
      <c r="P407" s="201">
        <f>SUM(P408:P488)</f>
        <v>0</v>
      </c>
      <c r="Q407" s="200"/>
      <c r="R407" s="201">
        <f>SUM(R408:R488)</f>
        <v>0.051302190000000004</v>
      </c>
      <c r="S407" s="200"/>
      <c r="T407" s="202">
        <f>SUM(T408:T488)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3" t="s">
        <v>90</v>
      </c>
      <c r="AT407" s="204" t="s">
        <v>79</v>
      </c>
      <c r="AU407" s="204" t="s">
        <v>88</v>
      </c>
      <c r="AY407" s="203" t="s">
        <v>171</v>
      </c>
      <c r="BK407" s="205">
        <f>SUM(BK408:BK488)</f>
        <v>0</v>
      </c>
    </row>
    <row r="408" s="2" customFormat="1" ht="16.5" customHeight="1">
      <c r="A408" s="42"/>
      <c r="B408" s="43"/>
      <c r="C408" s="208" t="s">
        <v>971</v>
      </c>
      <c r="D408" s="208" t="s">
        <v>174</v>
      </c>
      <c r="E408" s="209" t="s">
        <v>972</v>
      </c>
      <c r="F408" s="210" t="s">
        <v>973</v>
      </c>
      <c r="G408" s="211" t="s">
        <v>202</v>
      </c>
      <c r="H408" s="212">
        <v>402.37</v>
      </c>
      <c r="I408" s="213"/>
      <c r="J408" s="214">
        <f>ROUND(I408*H408,2)</f>
        <v>0</v>
      </c>
      <c r="K408" s="210" t="s">
        <v>178</v>
      </c>
      <c r="L408" s="48"/>
      <c r="M408" s="215" t="s">
        <v>41</v>
      </c>
      <c r="N408" s="216" t="s">
        <v>51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295</v>
      </c>
      <c r="AT408" s="219" t="s">
        <v>174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295</v>
      </c>
      <c r="BM408" s="219" t="s">
        <v>974</v>
      </c>
    </row>
    <row r="409" s="2" customFormat="1">
      <c r="A409" s="42"/>
      <c r="B409" s="43"/>
      <c r="C409" s="44"/>
      <c r="D409" s="221" t="s">
        <v>181</v>
      </c>
      <c r="E409" s="44"/>
      <c r="F409" s="222" t="s">
        <v>975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181</v>
      </c>
      <c r="AU409" s="20" t="s">
        <v>90</v>
      </c>
    </row>
    <row r="410" s="13" customFormat="1">
      <c r="A410" s="13"/>
      <c r="B410" s="226"/>
      <c r="C410" s="227"/>
      <c r="D410" s="228" t="s">
        <v>183</v>
      </c>
      <c r="E410" s="229" t="s">
        <v>41</v>
      </c>
      <c r="F410" s="230" t="s">
        <v>656</v>
      </c>
      <c r="G410" s="227"/>
      <c r="H410" s="229" t="s">
        <v>41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183</v>
      </c>
      <c r="AU410" s="236" t="s">
        <v>90</v>
      </c>
      <c r="AV410" s="13" t="s">
        <v>88</v>
      </c>
      <c r="AW410" s="13" t="s">
        <v>42</v>
      </c>
      <c r="AX410" s="13" t="s">
        <v>80</v>
      </c>
      <c r="AY410" s="236" t="s">
        <v>171</v>
      </c>
    </row>
    <row r="411" s="13" customFormat="1">
      <c r="A411" s="13"/>
      <c r="B411" s="226"/>
      <c r="C411" s="227"/>
      <c r="D411" s="228" t="s">
        <v>183</v>
      </c>
      <c r="E411" s="229" t="s">
        <v>41</v>
      </c>
      <c r="F411" s="230" t="s">
        <v>976</v>
      </c>
      <c r="G411" s="227"/>
      <c r="H411" s="229" t="s">
        <v>41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183</v>
      </c>
      <c r="AU411" s="236" t="s">
        <v>90</v>
      </c>
      <c r="AV411" s="13" t="s">
        <v>88</v>
      </c>
      <c r="AW411" s="13" t="s">
        <v>42</v>
      </c>
      <c r="AX411" s="13" t="s">
        <v>80</v>
      </c>
      <c r="AY411" s="236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80</v>
      </c>
      <c r="G412" s="238"/>
      <c r="H412" s="241">
        <v>0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3" customFormat="1">
      <c r="A413" s="13"/>
      <c r="B413" s="226"/>
      <c r="C413" s="227"/>
      <c r="D413" s="228" t="s">
        <v>183</v>
      </c>
      <c r="E413" s="229" t="s">
        <v>41</v>
      </c>
      <c r="F413" s="230" t="s">
        <v>977</v>
      </c>
      <c r="G413" s="227"/>
      <c r="H413" s="229" t="s">
        <v>41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183</v>
      </c>
      <c r="AU413" s="236" t="s">
        <v>90</v>
      </c>
      <c r="AV413" s="13" t="s">
        <v>88</v>
      </c>
      <c r="AW413" s="13" t="s">
        <v>42</v>
      </c>
      <c r="AX413" s="13" t="s">
        <v>80</v>
      </c>
      <c r="AY413" s="236" t="s">
        <v>171</v>
      </c>
    </row>
    <row r="414" s="14" customFormat="1">
      <c r="A414" s="14"/>
      <c r="B414" s="237"/>
      <c r="C414" s="238"/>
      <c r="D414" s="228" t="s">
        <v>183</v>
      </c>
      <c r="E414" s="239" t="s">
        <v>41</v>
      </c>
      <c r="F414" s="240" t="s">
        <v>80</v>
      </c>
      <c r="G414" s="238"/>
      <c r="H414" s="241">
        <v>0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183</v>
      </c>
      <c r="AU414" s="247" t="s">
        <v>90</v>
      </c>
      <c r="AV414" s="14" t="s">
        <v>90</v>
      </c>
      <c r="AW414" s="14" t="s">
        <v>42</v>
      </c>
      <c r="AX414" s="14" t="s">
        <v>80</v>
      </c>
      <c r="AY414" s="247" t="s">
        <v>171</v>
      </c>
    </row>
    <row r="415" s="13" customFormat="1">
      <c r="A415" s="13"/>
      <c r="B415" s="226"/>
      <c r="C415" s="227"/>
      <c r="D415" s="228" t="s">
        <v>183</v>
      </c>
      <c r="E415" s="229" t="s">
        <v>41</v>
      </c>
      <c r="F415" s="230" t="s">
        <v>978</v>
      </c>
      <c r="G415" s="227"/>
      <c r="H415" s="229" t="s">
        <v>41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183</v>
      </c>
      <c r="AU415" s="236" t="s">
        <v>90</v>
      </c>
      <c r="AV415" s="13" t="s">
        <v>88</v>
      </c>
      <c r="AW415" s="13" t="s">
        <v>42</v>
      </c>
      <c r="AX415" s="13" t="s">
        <v>80</v>
      </c>
      <c r="AY415" s="236" t="s">
        <v>171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979</v>
      </c>
      <c r="G416" s="238"/>
      <c r="H416" s="241">
        <v>40.649999999999999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3" customFormat="1">
      <c r="A417" s="13"/>
      <c r="B417" s="226"/>
      <c r="C417" s="227"/>
      <c r="D417" s="228" t="s">
        <v>183</v>
      </c>
      <c r="E417" s="229" t="s">
        <v>41</v>
      </c>
      <c r="F417" s="230" t="s">
        <v>980</v>
      </c>
      <c r="G417" s="227"/>
      <c r="H417" s="229" t="s">
        <v>41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183</v>
      </c>
      <c r="AU417" s="236" t="s">
        <v>90</v>
      </c>
      <c r="AV417" s="13" t="s">
        <v>88</v>
      </c>
      <c r="AW417" s="13" t="s">
        <v>42</v>
      </c>
      <c r="AX417" s="13" t="s">
        <v>80</v>
      </c>
      <c r="AY417" s="236" t="s">
        <v>171</v>
      </c>
    </row>
    <row r="418" s="14" customFormat="1">
      <c r="A418" s="14"/>
      <c r="B418" s="237"/>
      <c r="C418" s="238"/>
      <c r="D418" s="228" t="s">
        <v>183</v>
      </c>
      <c r="E418" s="239" t="s">
        <v>41</v>
      </c>
      <c r="F418" s="240" t="s">
        <v>981</v>
      </c>
      <c r="G418" s="238"/>
      <c r="H418" s="241">
        <v>45.119999999999997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183</v>
      </c>
      <c r="AU418" s="247" t="s">
        <v>90</v>
      </c>
      <c r="AV418" s="14" t="s">
        <v>90</v>
      </c>
      <c r="AW418" s="14" t="s">
        <v>42</v>
      </c>
      <c r="AX418" s="14" t="s">
        <v>80</v>
      </c>
      <c r="AY418" s="247" t="s">
        <v>171</v>
      </c>
    </row>
    <row r="419" s="13" customFormat="1">
      <c r="A419" s="13"/>
      <c r="B419" s="226"/>
      <c r="C419" s="227"/>
      <c r="D419" s="228" t="s">
        <v>183</v>
      </c>
      <c r="E419" s="229" t="s">
        <v>41</v>
      </c>
      <c r="F419" s="230" t="s">
        <v>982</v>
      </c>
      <c r="G419" s="227"/>
      <c r="H419" s="229" t="s">
        <v>41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183</v>
      </c>
      <c r="AU419" s="236" t="s">
        <v>90</v>
      </c>
      <c r="AV419" s="13" t="s">
        <v>88</v>
      </c>
      <c r="AW419" s="13" t="s">
        <v>42</v>
      </c>
      <c r="AX419" s="13" t="s">
        <v>80</v>
      </c>
      <c r="AY419" s="236" t="s">
        <v>171</v>
      </c>
    </row>
    <row r="420" s="14" customFormat="1">
      <c r="A420" s="14"/>
      <c r="B420" s="237"/>
      <c r="C420" s="238"/>
      <c r="D420" s="228" t="s">
        <v>183</v>
      </c>
      <c r="E420" s="239" t="s">
        <v>41</v>
      </c>
      <c r="F420" s="240" t="s">
        <v>983</v>
      </c>
      <c r="G420" s="238"/>
      <c r="H420" s="241">
        <v>22.899999999999999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183</v>
      </c>
      <c r="AU420" s="247" t="s">
        <v>90</v>
      </c>
      <c r="AV420" s="14" t="s">
        <v>90</v>
      </c>
      <c r="AW420" s="14" t="s">
        <v>42</v>
      </c>
      <c r="AX420" s="14" t="s">
        <v>80</v>
      </c>
      <c r="AY420" s="247" t="s">
        <v>171</v>
      </c>
    </row>
    <row r="421" s="13" customFormat="1">
      <c r="A421" s="13"/>
      <c r="B421" s="226"/>
      <c r="C421" s="227"/>
      <c r="D421" s="228" t="s">
        <v>183</v>
      </c>
      <c r="E421" s="229" t="s">
        <v>41</v>
      </c>
      <c r="F421" s="230" t="s">
        <v>984</v>
      </c>
      <c r="G421" s="227"/>
      <c r="H421" s="229" t="s">
        <v>41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183</v>
      </c>
      <c r="AU421" s="236" t="s">
        <v>90</v>
      </c>
      <c r="AV421" s="13" t="s">
        <v>88</v>
      </c>
      <c r="AW421" s="13" t="s">
        <v>42</v>
      </c>
      <c r="AX421" s="13" t="s">
        <v>80</v>
      </c>
      <c r="AY421" s="236" t="s">
        <v>171</v>
      </c>
    </row>
    <row r="422" s="14" customFormat="1">
      <c r="A422" s="14"/>
      <c r="B422" s="237"/>
      <c r="C422" s="238"/>
      <c r="D422" s="228" t="s">
        <v>183</v>
      </c>
      <c r="E422" s="239" t="s">
        <v>41</v>
      </c>
      <c r="F422" s="240" t="s">
        <v>985</v>
      </c>
      <c r="G422" s="238"/>
      <c r="H422" s="241">
        <v>22.899999999999999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183</v>
      </c>
      <c r="AU422" s="247" t="s">
        <v>90</v>
      </c>
      <c r="AV422" s="14" t="s">
        <v>90</v>
      </c>
      <c r="AW422" s="14" t="s">
        <v>42</v>
      </c>
      <c r="AX422" s="14" t="s">
        <v>80</v>
      </c>
      <c r="AY422" s="247" t="s">
        <v>171</v>
      </c>
    </row>
    <row r="423" s="13" customFormat="1">
      <c r="A423" s="13"/>
      <c r="B423" s="226"/>
      <c r="C423" s="227"/>
      <c r="D423" s="228" t="s">
        <v>183</v>
      </c>
      <c r="E423" s="229" t="s">
        <v>41</v>
      </c>
      <c r="F423" s="230" t="s">
        <v>986</v>
      </c>
      <c r="G423" s="227"/>
      <c r="H423" s="229" t="s">
        <v>41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183</v>
      </c>
      <c r="AU423" s="236" t="s">
        <v>90</v>
      </c>
      <c r="AV423" s="13" t="s">
        <v>88</v>
      </c>
      <c r="AW423" s="13" t="s">
        <v>42</v>
      </c>
      <c r="AX423" s="13" t="s">
        <v>80</v>
      </c>
      <c r="AY423" s="236" t="s">
        <v>171</v>
      </c>
    </row>
    <row r="424" s="14" customFormat="1">
      <c r="A424" s="14"/>
      <c r="B424" s="237"/>
      <c r="C424" s="238"/>
      <c r="D424" s="228" t="s">
        <v>183</v>
      </c>
      <c r="E424" s="239" t="s">
        <v>41</v>
      </c>
      <c r="F424" s="240" t="s">
        <v>987</v>
      </c>
      <c r="G424" s="238"/>
      <c r="H424" s="241">
        <v>28.699999999999999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183</v>
      </c>
      <c r="AU424" s="247" t="s">
        <v>90</v>
      </c>
      <c r="AV424" s="14" t="s">
        <v>90</v>
      </c>
      <c r="AW424" s="14" t="s">
        <v>42</v>
      </c>
      <c r="AX424" s="14" t="s">
        <v>80</v>
      </c>
      <c r="AY424" s="247" t="s">
        <v>171</v>
      </c>
    </row>
    <row r="425" s="13" customFormat="1">
      <c r="A425" s="13"/>
      <c r="B425" s="226"/>
      <c r="C425" s="227"/>
      <c r="D425" s="228" t="s">
        <v>183</v>
      </c>
      <c r="E425" s="229" t="s">
        <v>41</v>
      </c>
      <c r="F425" s="230" t="s">
        <v>988</v>
      </c>
      <c r="G425" s="227"/>
      <c r="H425" s="229" t="s">
        <v>41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183</v>
      </c>
      <c r="AU425" s="236" t="s">
        <v>90</v>
      </c>
      <c r="AV425" s="13" t="s">
        <v>88</v>
      </c>
      <c r="AW425" s="13" t="s">
        <v>42</v>
      </c>
      <c r="AX425" s="13" t="s">
        <v>80</v>
      </c>
      <c r="AY425" s="236" t="s">
        <v>171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989</v>
      </c>
      <c r="G426" s="238"/>
      <c r="H426" s="241">
        <v>27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80</v>
      </c>
      <c r="AY426" s="247" t="s">
        <v>171</v>
      </c>
    </row>
    <row r="427" s="16" customFormat="1">
      <c r="A427" s="16"/>
      <c r="B427" s="259"/>
      <c r="C427" s="260"/>
      <c r="D427" s="228" t="s">
        <v>183</v>
      </c>
      <c r="E427" s="261" t="s">
        <v>41</v>
      </c>
      <c r="F427" s="262" t="s">
        <v>230</v>
      </c>
      <c r="G427" s="260"/>
      <c r="H427" s="263">
        <v>187.26999999999998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69" t="s">
        <v>183</v>
      </c>
      <c r="AU427" s="269" t="s">
        <v>90</v>
      </c>
      <c r="AV427" s="16" t="s">
        <v>199</v>
      </c>
      <c r="AW427" s="16" t="s">
        <v>42</v>
      </c>
      <c r="AX427" s="16" t="s">
        <v>80</v>
      </c>
      <c r="AY427" s="269" t="s">
        <v>171</v>
      </c>
    </row>
    <row r="428" s="13" customFormat="1">
      <c r="A428" s="13"/>
      <c r="B428" s="226"/>
      <c r="C428" s="227"/>
      <c r="D428" s="228" t="s">
        <v>183</v>
      </c>
      <c r="E428" s="229" t="s">
        <v>41</v>
      </c>
      <c r="F428" s="230" t="s">
        <v>673</v>
      </c>
      <c r="G428" s="227"/>
      <c r="H428" s="229" t="s">
        <v>41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183</v>
      </c>
      <c r="AU428" s="236" t="s">
        <v>90</v>
      </c>
      <c r="AV428" s="13" t="s">
        <v>88</v>
      </c>
      <c r="AW428" s="13" t="s">
        <v>42</v>
      </c>
      <c r="AX428" s="13" t="s">
        <v>80</v>
      </c>
      <c r="AY428" s="236" t="s">
        <v>171</v>
      </c>
    </row>
    <row r="429" s="13" customFormat="1">
      <c r="A429" s="13"/>
      <c r="B429" s="226"/>
      <c r="C429" s="227"/>
      <c r="D429" s="228" t="s">
        <v>183</v>
      </c>
      <c r="E429" s="229" t="s">
        <v>41</v>
      </c>
      <c r="F429" s="230" t="s">
        <v>990</v>
      </c>
      <c r="G429" s="227"/>
      <c r="H429" s="229" t="s">
        <v>41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183</v>
      </c>
      <c r="AU429" s="236" t="s">
        <v>90</v>
      </c>
      <c r="AV429" s="13" t="s">
        <v>88</v>
      </c>
      <c r="AW429" s="13" t="s">
        <v>42</v>
      </c>
      <c r="AX429" s="13" t="s">
        <v>80</v>
      </c>
      <c r="AY429" s="236" t="s">
        <v>171</v>
      </c>
    </row>
    <row r="430" s="14" customFormat="1">
      <c r="A430" s="14"/>
      <c r="B430" s="237"/>
      <c r="C430" s="238"/>
      <c r="D430" s="228" t="s">
        <v>183</v>
      </c>
      <c r="E430" s="239" t="s">
        <v>41</v>
      </c>
      <c r="F430" s="240" t="s">
        <v>991</v>
      </c>
      <c r="G430" s="238"/>
      <c r="H430" s="241">
        <v>54.399999999999999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42</v>
      </c>
      <c r="AX430" s="14" t="s">
        <v>80</v>
      </c>
      <c r="AY430" s="247" t="s">
        <v>171</v>
      </c>
    </row>
    <row r="431" s="13" customFormat="1">
      <c r="A431" s="13"/>
      <c r="B431" s="226"/>
      <c r="C431" s="227"/>
      <c r="D431" s="228" t="s">
        <v>183</v>
      </c>
      <c r="E431" s="229" t="s">
        <v>41</v>
      </c>
      <c r="F431" s="230" t="s">
        <v>992</v>
      </c>
      <c r="G431" s="227"/>
      <c r="H431" s="229" t="s">
        <v>41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183</v>
      </c>
      <c r="AU431" s="236" t="s">
        <v>90</v>
      </c>
      <c r="AV431" s="13" t="s">
        <v>88</v>
      </c>
      <c r="AW431" s="13" t="s">
        <v>42</v>
      </c>
      <c r="AX431" s="13" t="s">
        <v>80</v>
      </c>
      <c r="AY431" s="236" t="s">
        <v>171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993</v>
      </c>
      <c r="G432" s="238"/>
      <c r="H432" s="241">
        <v>52.200000000000003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80</v>
      </c>
      <c r="AY432" s="247" t="s">
        <v>171</v>
      </c>
    </row>
    <row r="433" s="13" customFormat="1">
      <c r="A433" s="13"/>
      <c r="B433" s="226"/>
      <c r="C433" s="227"/>
      <c r="D433" s="228" t="s">
        <v>183</v>
      </c>
      <c r="E433" s="229" t="s">
        <v>41</v>
      </c>
      <c r="F433" s="230" t="s">
        <v>994</v>
      </c>
      <c r="G433" s="227"/>
      <c r="H433" s="229" t="s">
        <v>41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183</v>
      </c>
      <c r="AU433" s="236" t="s">
        <v>90</v>
      </c>
      <c r="AV433" s="13" t="s">
        <v>88</v>
      </c>
      <c r="AW433" s="13" t="s">
        <v>42</v>
      </c>
      <c r="AX433" s="13" t="s">
        <v>80</v>
      </c>
      <c r="AY433" s="236" t="s">
        <v>171</v>
      </c>
    </row>
    <row r="434" s="14" customFormat="1">
      <c r="A434" s="14"/>
      <c r="B434" s="237"/>
      <c r="C434" s="238"/>
      <c r="D434" s="228" t="s">
        <v>183</v>
      </c>
      <c r="E434" s="239" t="s">
        <v>41</v>
      </c>
      <c r="F434" s="240" t="s">
        <v>995</v>
      </c>
      <c r="G434" s="238"/>
      <c r="H434" s="241">
        <v>49.899999999999999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183</v>
      </c>
      <c r="AU434" s="247" t="s">
        <v>90</v>
      </c>
      <c r="AV434" s="14" t="s">
        <v>90</v>
      </c>
      <c r="AW434" s="14" t="s">
        <v>42</v>
      </c>
      <c r="AX434" s="14" t="s">
        <v>80</v>
      </c>
      <c r="AY434" s="247" t="s">
        <v>171</v>
      </c>
    </row>
    <row r="435" s="13" customFormat="1">
      <c r="A435" s="13"/>
      <c r="B435" s="226"/>
      <c r="C435" s="227"/>
      <c r="D435" s="228" t="s">
        <v>183</v>
      </c>
      <c r="E435" s="229" t="s">
        <v>41</v>
      </c>
      <c r="F435" s="230" t="s">
        <v>996</v>
      </c>
      <c r="G435" s="227"/>
      <c r="H435" s="229" t="s">
        <v>41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183</v>
      </c>
      <c r="AU435" s="236" t="s">
        <v>90</v>
      </c>
      <c r="AV435" s="13" t="s">
        <v>88</v>
      </c>
      <c r="AW435" s="13" t="s">
        <v>42</v>
      </c>
      <c r="AX435" s="13" t="s">
        <v>80</v>
      </c>
      <c r="AY435" s="236" t="s">
        <v>171</v>
      </c>
    </row>
    <row r="436" s="14" customFormat="1">
      <c r="A436" s="14"/>
      <c r="B436" s="237"/>
      <c r="C436" s="238"/>
      <c r="D436" s="228" t="s">
        <v>183</v>
      </c>
      <c r="E436" s="239" t="s">
        <v>41</v>
      </c>
      <c r="F436" s="240" t="s">
        <v>997</v>
      </c>
      <c r="G436" s="238"/>
      <c r="H436" s="241">
        <v>32.100000000000001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183</v>
      </c>
      <c r="AU436" s="247" t="s">
        <v>90</v>
      </c>
      <c r="AV436" s="14" t="s">
        <v>90</v>
      </c>
      <c r="AW436" s="14" t="s">
        <v>42</v>
      </c>
      <c r="AX436" s="14" t="s">
        <v>80</v>
      </c>
      <c r="AY436" s="247" t="s">
        <v>171</v>
      </c>
    </row>
    <row r="437" s="13" customFormat="1">
      <c r="A437" s="13"/>
      <c r="B437" s="226"/>
      <c r="C437" s="227"/>
      <c r="D437" s="228" t="s">
        <v>183</v>
      </c>
      <c r="E437" s="229" t="s">
        <v>41</v>
      </c>
      <c r="F437" s="230" t="s">
        <v>998</v>
      </c>
      <c r="G437" s="227"/>
      <c r="H437" s="229" t="s">
        <v>41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183</v>
      </c>
      <c r="AU437" s="236" t="s">
        <v>90</v>
      </c>
      <c r="AV437" s="13" t="s">
        <v>88</v>
      </c>
      <c r="AW437" s="13" t="s">
        <v>42</v>
      </c>
      <c r="AX437" s="13" t="s">
        <v>80</v>
      </c>
      <c r="AY437" s="236" t="s">
        <v>171</v>
      </c>
    </row>
    <row r="438" s="14" customFormat="1">
      <c r="A438" s="14"/>
      <c r="B438" s="237"/>
      <c r="C438" s="238"/>
      <c r="D438" s="228" t="s">
        <v>183</v>
      </c>
      <c r="E438" s="239" t="s">
        <v>41</v>
      </c>
      <c r="F438" s="240" t="s">
        <v>999</v>
      </c>
      <c r="G438" s="238"/>
      <c r="H438" s="241">
        <v>26.5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42</v>
      </c>
      <c r="AX438" s="14" t="s">
        <v>80</v>
      </c>
      <c r="AY438" s="247" t="s">
        <v>171</v>
      </c>
    </row>
    <row r="439" s="16" customFormat="1">
      <c r="A439" s="16"/>
      <c r="B439" s="259"/>
      <c r="C439" s="260"/>
      <c r="D439" s="228" t="s">
        <v>183</v>
      </c>
      <c r="E439" s="261" t="s">
        <v>41</v>
      </c>
      <c r="F439" s="262" t="s">
        <v>230</v>
      </c>
      <c r="G439" s="260"/>
      <c r="H439" s="263">
        <v>215.09999999999999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69" t="s">
        <v>183</v>
      </c>
      <c r="AU439" s="269" t="s">
        <v>90</v>
      </c>
      <c r="AV439" s="16" t="s">
        <v>199</v>
      </c>
      <c r="AW439" s="16" t="s">
        <v>42</v>
      </c>
      <c r="AX439" s="16" t="s">
        <v>80</v>
      </c>
      <c r="AY439" s="269" t="s">
        <v>171</v>
      </c>
    </row>
    <row r="440" s="15" customFormat="1">
      <c r="A440" s="15"/>
      <c r="B440" s="248"/>
      <c r="C440" s="249"/>
      <c r="D440" s="228" t="s">
        <v>183</v>
      </c>
      <c r="E440" s="250" t="s">
        <v>41</v>
      </c>
      <c r="F440" s="251" t="s">
        <v>189</v>
      </c>
      <c r="G440" s="249"/>
      <c r="H440" s="252">
        <v>402.37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8" t="s">
        <v>183</v>
      </c>
      <c r="AU440" s="258" t="s">
        <v>90</v>
      </c>
      <c r="AV440" s="15" t="s">
        <v>179</v>
      </c>
      <c r="AW440" s="15" t="s">
        <v>42</v>
      </c>
      <c r="AX440" s="15" t="s">
        <v>88</v>
      </c>
      <c r="AY440" s="258" t="s">
        <v>171</v>
      </c>
    </row>
    <row r="441" s="2" customFormat="1" ht="21.75" customHeight="1">
      <c r="A441" s="42"/>
      <c r="B441" s="43"/>
      <c r="C441" s="270" t="s">
        <v>1000</v>
      </c>
      <c r="D441" s="270" t="s">
        <v>403</v>
      </c>
      <c r="E441" s="271" t="s">
        <v>1001</v>
      </c>
      <c r="F441" s="272" t="s">
        <v>1002</v>
      </c>
      <c r="G441" s="273" t="s">
        <v>202</v>
      </c>
      <c r="H441" s="274">
        <v>422.48899999999998</v>
      </c>
      <c r="I441" s="275"/>
      <c r="J441" s="276">
        <f>ROUND(I441*H441,2)</f>
        <v>0</v>
      </c>
      <c r="K441" s="272" t="s">
        <v>178</v>
      </c>
      <c r="L441" s="277"/>
      <c r="M441" s="278" t="s">
        <v>41</v>
      </c>
      <c r="N441" s="279" t="s">
        <v>51</v>
      </c>
      <c r="O441" s="88"/>
      <c r="P441" s="217">
        <f>O441*H441</f>
        <v>0</v>
      </c>
      <c r="Q441" s="217">
        <v>3.0000000000000001E-05</v>
      </c>
      <c r="R441" s="217">
        <f>Q441*H441</f>
        <v>0.012674669999999999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406</v>
      </c>
      <c r="AT441" s="219" t="s">
        <v>403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295</v>
      </c>
      <c r="BM441" s="219" t="s">
        <v>1003</v>
      </c>
    </row>
    <row r="442" s="14" customFormat="1">
      <c r="A442" s="14"/>
      <c r="B442" s="237"/>
      <c r="C442" s="238"/>
      <c r="D442" s="228" t="s">
        <v>183</v>
      </c>
      <c r="E442" s="238"/>
      <c r="F442" s="240" t="s">
        <v>1004</v>
      </c>
      <c r="G442" s="238"/>
      <c r="H442" s="241">
        <v>422.48899999999998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</v>
      </c>
      <c r="AX442" s="14" t="s">
        <v>88</v>
      </c>
      <c r="AY442" s="247" t="s">
        <v>171</v>
      </c>
    </row>
    <row r="443" s="2" customFormat="1" ht="24.15" customHeight="1">
      <c r="A443" s="42"/>
      <c r="B443" s="43"/>
      <c r="C443" s="208" t="s">
        <v>1005</v>
      </c>
      <c r="D443" s="208" t="s">
        <v>174</v>
      </c>
      <c r="E443" s="209" t="s">
        <v>1006</v>
      </c>
      <c r="F443" s="210" t="s">
        <v>879</v>
      </c>
      <c r="G443" s="211" t="s">
        <v>764</v>
      </c>
      <c r="H443" s="212">
        <v>1</v>
      </c>
      <c r="I443" s="213"/>
      <c r="J443" s="214">
        <f>ROUND(I443*H443,2)</f>
        <v>0</v>
      </c>
      <c r="K443" s="210" t="s">
        <v>41</v>
      </c>
      <c r="L443" s="48"/>
      <c r="M443" s="215" t="s">
        <v>41</v>
      </c>
      <c r="N443" s="216" t="s">
        <v>51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295</v>
      </c>
      <c r="AT443" s="219" t="s">
        <v>174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295</v>
      </c>
      <c r="BM443" s="219" t="s">
        <v>1007</v>
      </c>
    </row>
    <row r="444" s="2" customFormat="1" ht="37.8" customHeight="1">
      <c r="A444" s="42"/>
      <c r="B444" s="43"/>
      <c r="C444" s="208" t="s">
        <v>1008</v>
      </c>
      <c r="D444" s="208" t="s">
        <v>174</v>
      </c>
      <c r="E444" s="209" t="s">
        <v>1009</v>
      </c>
      <c r="F444" s="210" t="s">
        <v>1010</v>
      </c>
      <c r="G444" s="211" t="s">
        <v>202</v>
      </c>
      <c r="H444" s="212">
        <v>402.37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295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295</v>
      </c>
      <c r="BM444" s="219" t="s">
        <v>1011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1012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13" customFormat="1">
      <c r="A446" s="13"/>
      <c r="B446" s="226"/>
      <c r="C446" s="227"/>
      <c r="D446" s="228" t="s">
        <v>183</v>
      </c>
      <c r="E446" s="229" t="s">
        <v>41</v>
      </c>
      <c r="F446" s="230" t="s">
        <v>656</v>
      </c>
      <c r="G446" s="227"/>
      <c r="H446" s="229" t="s">
        <v>41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183</v>
      </c>
      <c r="AU446" s="236" t="s">
        <v>90</v>
      </c>
      <c r="AV446" s="13" t="s">
        <v>88</v>
      </c>
      <c r="AW446" s="13" t="s">
        <v>42</v>
      </c>
      <c r="AX446" s="13" t="s">
        <v>80</v>
      </c>
      <c r="AY446" s="236" t="s">
        <v>171</v>
      </c>
    </row>
    <row r="447" s="13" customFormat="1">
      <c r="A447" s="13"/>
      <c r="B447" s="226"/>
      <c r="C447" s="227"/>
      <c r="D447" s="228" t="s">
        <v>183</v>
      </c>
      <c r="E447" s="229" t="s">
        <v>41</v>
      </c>
      <c r="F447" s="230" t="s">
        <v>976</v>
      </c>
      <c r="G447" s="227"/>
      <c r="H447" s="229" t="s">
        <v>41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183</v>
      </c>
      <c r="AU447" s="236" t="s">
        <v>90</v>
      </c>
      <c r="AV447" s="13" t="s">
        <v>88</v>
      </c>
      <c r="AW447" s="13" t="s">
        <v>42</v>
      </c>
      <c r="AX447" s="13" t="s">
        <v>80</v>
      </c>
      <c r="AY447" s="236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80</v>
      </c>
      <c r="G448" s="238"/>
      <c r="H448" s="241">
        <v>0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3" customFormat="1">
      <c r="A449" s="13"/>
      <c r="B449" s="226"/>
      <c r="C449" s="227"/>
      <c r="D449" s="228" t="s">
        <v>183</v>
      </c>
      <c r="E449" s="229" t="s">
        <v>41</v>
      </c>
      <c r="F449" s="230" t="s">
        <v>977</v>
      </c>
      <c r="G449" s="227"/>
      <c r="H449" s="229" t="s">
        <v>41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183</v>
      </c>
      <c r="AU449" s="236" t="s">
        <v>90</v>
      </c>
      <c r="AV449" s="13" t="s">
        <v>88</v>
      </c>
      <c r="AW449" s="13" t="s">
        <v>42</v>
      </c>
      <c r="AX449" s="13" t="s">
        <v>80</v>
      </c>
      <c r="AY449" s="236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80</v>
      </c>
      <c r="G450" s="238"/>
      <c r="H450" s="241">
        <v>0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3" customFormat="1">
      <c r="A451" s="13"/>
      <c r="B451" s="226"/>
      <c r="C451" s="227"/>
      <c r="D451" s="228" t="s">
        <v>183</v>
      </c>
      <c r="E451" s="229" t="s">
        <v>41</v>
      </c>
      <c r="F451" s="230" t="s">
        <v>978</v>
      </c>
      <c r="G451" s="227"/>
      <c r="H451" s="229" t="s">
        <v>41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183</v>
      </c>
      <c r="AU451" s="236" t="s">
        <v>90</v>
      </c>
      <c r="AV451" s="13" t="s">
        <v>88</v>
      </c>
      <c r="AW451" s="13" t="s">
        <v>42</v>
      </c>
      <c r="AX451" s="13" t="s">
        <v>80</v>
      </c>
      <c r="AY451" s="236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979</v>
      </c>
      <c r="G452" s="238"/>
      <c r="H452" s="241">
        <v>40.649999999999999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3" customFormat="1">
      <c r="A453" s="13"/>
      <c r="B453" s="226"/>
      <c r="C453" s="227"/>
      <c r="D453" s="228" t="s">
        <v>183</v>
      </c>
      <c r="E453" s="229" t="s">
        <v>41</v>
      </c>
      <c r="F453" s="230" t="s">
        <v>980</v>
      </c>
      <c r="G453" s="227"/>
      <c r="H453" s="229" t="s">
        <v>41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183</v>
      </c>
      <c r="AU453" s="236" t="s">
        <v>90</v>
      </c>
      <c r="AV453" s="13" t="s">
        <v>88</v>
      </c>
      <c r="AW453" s="13" t="s">
        <v>42</v>
      </c>
      <c r="AX453" s="13" t="s">
        <v>80</v>
      </c>
      <c r="AY453" s="236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981</v>
      </c>
      <c r="G454" s="238"/>
      <c r="H454" s="241">
        <v>45.119999999999997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3" customFormat="1">
      <c r="A455" s="13"/>
      <c r="B455" s="226"/>
      <c r="C455" s="227"/>
      <c r="D455" s="228" t="s">
        <v>183</v>
      </c>
      <c r="E455" s="229" t="s">
        <v>41</v>
      </c>
      <c r="F455" s="230" t="s">
        <v>982</v>
      </c>
      <c r="G455" s="227"/>
      <c r="H455" s="229" t="s">
        <v>41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183</v>
      </c>
      <c r="AU455" s="236" t="s">
        <v>90</v>
      </c>
      <c r="AV455" s="13" t="s">
        <v>88</v>
      </c>
      <c r="AW455" s="13" t="s">
        <v>42</v>
      </c>
      <c r="AX455" s="13" t="s">
        <v>80</v>
      </c>
      <c r="AY455" s="236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983</v>
      </c>
      <c r="G456" s="238"/>
      <c r="H456" s="241">
        <v>22.899999999999999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3" customFormat="1">
      <c r="A457" s="13"/>
      <c r="B457" s="226"/>
      <c r="C457" s="227"/>
      <c r="D457" s="228" t="s">
        <v>183</v>
      </c>
      <c r="E457" s="229" t="s">
        <v>41</v>
      </c>
      <c r="F457" s="230" t="s">
        <v>984</v>
      </c>
      <c r="G457" s="227"/>
      <c r="H457" s="229" t="s">
        <v>41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183</v>
      </c>
      <c r="AU457" s="236" t="s">
        <v>90</v>
      </c>
      <c r="AV457" s="13" t="s">
        <v>88</v>
      </c>
      <c r="AW457" s="13" t="s">
        <v>42</v>
      </c>
      <c r="AX457" s="13" t="s">
        <v>80</v>
      </c>
      <c r="AY457" s="236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985</v>
      </c>
      <c r="G458" s="238"/>
      <c r="H458" s="241">
        <v>22.899999999999999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3" customFormat="1">
      <c r="A459" s="13"/>
      <c r="B459" s="226"/>
      <c r="C459" s="227"/>
      <c r="D459" s="228" t="s">
        <v>183</v>
      </c>
      <c r="E459" s="229" t="s">
        <v>41</v>
      </c>
      <c r="F459" s="230" t="s">
        <v>986</v>
      </c>
      <c r="G459" s="227"/>
      <c r="H459" s="229" t="s">
        <v>41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183</v>
      </c>
      <c r="AU459" s="236" t="s">
        <v>90</v>
      </c>
      <c r="AV459" s="13" t="s">
        <v>88</v>
      </c>
      <c r="AW459" s="13" t="s">
        <v>42</v>
      </c>
      <c r="AX459" s="13" t="s">
        <v>80</v>
      </c>
      <c r="AY459" s="236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987</v>
      </c>
      <c r="G460" s="238"/>
      <c r="H460" s="241">
        <v>28.699999999999999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3" customFormat="1">
      <c r="A461" s="13"/>
      <c r="B461" s="226"/>
      <c r="C461" s="227"/>
      <c r="D461" s="228" t="s">
        <v>183</v>
      </c>
      <c r="E461" s="229" t="s">
        <v>41</v>
      </c>
      <c r="F461" s="230" t="s">
        <v>988</v>
      </c>
      <c r="G461" s="227"/>
      <c r="H461" s="229" t="s">
        <v>41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183</v>
      </c>
      <c r="AU461" s="236" t="s">
        <v>90</v>
      </c>
      <c r="AV461" s="13" t="s">
        <v>88</v>
      </c>
      <c r="AW461" s="13" t="s">
        <v>42</v>
      </c>
      <c r="AX461" s="13" t="s">
        <v>80</v>
      </c>
      <c r="AY461" s="236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989</v>
      </c>
      <c r="G462" s="238"/>
      <c r="H462" s="241">
        <v>27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6" customFormat="1">
      <c r="A463" s="16"/>
      <c r="B463" s="259"/>
      <c r="C463" s="260"/>
      <c r="D463" s="228" t="s">
        <v>183</v>
      </c>
      <c r="E463" s="261" t="s">
        <v>41</v>
      </c>
      <c r="F463" s="262" t="s">
        <v>230</v>
      </c>
      <c r="G463" s="260"/>
      <c r="H463" s="263">
        <v>187.26999999999998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69" t="s">
        <v>183</v>
      </c>
      <c r="AU463" s="269" t="s">
        <v>90</v>
      </c>
      <c r="AV463" s="16" t="s">
        <v>199</v>
      </c>
      <c r="AW463" s="16" t="s">
        <v>42</v>
      </c>
      <c r="AX463" s="16" t="s">
        <v>80</v>
      </c>
      <c r="AY463" s="269" t="s">
        <v>171</v>
      </c>
    </row>
    <row r="464" s="13" customFormat="1">
      <c r="A464" s="13"/>
      <c r="B464" s="226"/>
      <c r="C464" s="227"/>
      <c r="D464" s="228" t="s">
        <v>183</v>
      </c>
      <c r="E464" s="229" t="s">
        <v>41</v>
      </c>
      <c r="F464" s="230" t="s">
        <v>673</v>
      </c>
      <c r="G464" s="227"/>
      <c r="H464" s="229" t="s">
        <v>41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183</v>
      </c>
      <c r="AU464" s="236" t="s">
        <v>90</v>
      </c>
      <c r="AV464" s="13" t="s">
        <v>88</v>
      </c>
      <c r="AW464" s="13" t="s">
        <v>42</v>
      </c>
      <c r="AX464" s="13" t="s">
        <v>80</v>
      </c>
      <c r="AY464" s="236" t="s">
        <v>171</v>
      </c>
    </row>
    <row r="465" s="13" customFormat="1">
      <c r="A465" s="13"/>
      <c r="B465" s="226"/>
      <c r="C465" s="227"/>
      <c r="D465" s="228" t="s">
        <v>183</v>
      </c>
      <c r="E465" s="229" t="s">
        <v>41</v>
      </c>
      <c r="F465" s="230" t="s">
        <v>990</v>
      </c>
      <c r="G465" s="227"/>
      <c r="H465" s="229" t="s">
        <v>41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183</v>
      </c>
      <c r="AU465" s="236" t="s">
        <v>90</v>
      </c>
      <c r="AV465" s="13" t="s">
        <v>88</v>
      </c>
      <c r="AW465" s="13" t="s">
        <v>42</v>
      </c>
      <c r="AX465" s="13" t="s">
        <v>80</v>
      </c>
      <c r="AY465" s="236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991</v>
      </c>
      <c r="G466" s="238"/>
      <c r="H466" s="241">
        <v>54.399999999999999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3" customFormat="1">
      <c r="A467" s="13"/>
      <c r="B467" s="226"/>
      <c r="C467" s="227"/>
      <c r="D467" s="228" t="s">
        <v>183</v>
      </c>
      <c r="E467" s="229" t="s">
        <v>41</v>
      </c>
      <c r="F467" s="230" t="s">
        <v>992</v>
      </c>
      <c r="G467" s="227"/>
      <c r="H467" s="229" t="s">
        <v>41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183</v>
      </c>
      <c r="AU467" s="236" t="s">
        <v>90</v>
      </c>
      <c r="AV467" s="13" t="s">
        <v>88</v>
      </c>
      <c r="AW467" s="13" t="s">
        <v>42</v>
      </c>
      <c r="AX467" s="13" t="s">
        <v>80</v>
      </c>
      <c r="AY467" s="236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993</v>
      </c>
      <c r="G468" s="238"/>
      <c r="H468" s="241">
        <v>52.200000000000003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3" customFormat="1">
      <c r="A469" s="13"/>
      <c r="B469" s="226"/>
      <c r="C469" s="227"/>
      <c r="D469" s="228" t="s">
        <v>183</v>
      </c>
      <c r="E469" s="229" t="s">
        <v>41</v>
      </c>
      <c r="F469" s="230" t="s">
        <v>994</v>
      </c>
      <c r="G469" s="227"/>
      <c r="H469" s="229" t="s">
        <v>41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183</v>
      </c>
      <c r="AU469" s="236" t="s">
        <v>90</v>
      </c>
      <c r="AV469" s="13" t="s">
        <v>88</v>
      </c>
      <c r="AW469" s="13" t="s">
        <v>42</v>
      </c>
      <c r="AX469" s="13" t="s">
        <v>80</v>
      </c>
      <c r="AY469" s="236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995</v>
      </c>
      <c r="G470" s="238"/>
      <c r="H470" s="241">
        <v>49.899999999999999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3" customFormat="1">
      <c r="A471" s="13"/>
      <c r="B471" s="226"/>
      <c r="C471" s="227"/>
      <c r="D471" s="228" t="s">
        <v>183</v>
      </c>
      <c r="E471" s="229" t="s">
        <v>41</v>
      </c>
      <c r="F471" s="230" t="s">
        <v>996</v>
      </c>
      <c r="G471" s="227"/>
      <c r="H471" s="229" t="s">
        <v>41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183</v>
      </c>
      <c r="AU471" s="236" t="s">
        <v>90</v>
      </c>
      <c r="AV471" s="13" t="s">
        <v>88</v>
      </c>
      <c r="AW471" s="13" t="s">
        <v>42</v>
      </c>
      <c r="AX471" s="13" t="s">
        <v>80</v>
      </c>
      <c r="AY471" s="236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997</v>
      </c>
      <c r="G472" s="238"/>
      <c r="H472" s="241">
        <v>32.100000000000001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3" customFormat="1">
      <c r="A473" s="13"/>
      <c r="B473" s="226"/>
      <c r="C473" s="227"/>
      <c r="D473" s="228" t="s">
        <v>183</v>
      </c>
      <c r="E473" s="229" t="s">
        <v>41</v>
      </c>
      <c r="F473" s="230" t="s">
        <v>998</v>
      </c>
      <c r="G473" s="227"/>
      <c r="H473" s="229" t="s">
        <v>41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183</v>
      </c>
      <c r="AU473" s="236" t="s">
        <v>90</v>
      </c>
      <c r="AV473" s="13" t="s">
        <v>88</v>
      </c>
      <c r="AW473" s="13" t="s">
        <v>42</v>
      </c>
      <c r="AX473" s="13" t="s">
        <v>80</v>
      </c>
      <c r="AY473" s="236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999</v>
      </c>
      <c r="G474" s="238"/>
      <c r="H474" s="241">
        <v>26.5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6" customFormat="1">
      <c r="A475" s="16"/>
      <c r="B475" s="259"/>
      <c r="C475" s="260"/>
      <c r="D475" s="228" t="s">
        <v>183</v>
      </c>
      <c r="E475" s="261" t="s">
        <v>41</v>
      </c>
      <c r="F475" s="262" t="s">
        <v>230</v>
      </c>
      <c r="G475" s="260"/>
      <c r="H475" s="263">
        <v>215.09999999999999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69" t="s">
        <v>183</v>
      </c>
      <c r="AU475" s="269" t="s">
        <v>90</v>
      </c>
      <c r="AV475" s="16" t="s">
        <v>199</v>
      </c>
      <c r="AW475" s="16" t="s">
        <v>42</v>
      </c>
      <c r="AX475" s="16" t="s">
        <v>80</v>
      </c>
      <c r="AY475" s="269" t="s">
        <v>171</v>
      </c>
    </row>
    <row r="476" s="15" customFormat="1">
      <c r="A476" s="15"/>
      <c r="B476" s="248"/>
      <c r="C476" s="249"/>
      <c r="D476" s="228" t="s">
        <v>183</v>
      </c>
      <c r="E476" s="250" t="s">
        <v>41</v>
      </c>
      <c r="F476" s="251" t="s">
        <v>189</v>
      </c>
      <c r="G476" s="249"/>
      <c r="H476" s="252">
        <v>402.37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8" t="s">
        <v>183</v>
      </c>
      <c r="AU476" s="258" t="s">
        <v>90</v>
      </c>
      <c r="AV476" s="15" t="s">
        <v>179</v>
      </c>
      <c r="AW476" s="15" t="s">
        <v>42</v>
      </c>
      <c r="AX476" s="15" t="s">
        <v>88</v>
      </c>
      <c r="AY476" s="258" t="s">
        <v>171</v>
      </c>
    </row>
    <row r="477" s="2" customFormat="1" ht="16.5" customHeight="1">
      <c r="A477" s="42"/>
      <c r="B477" s="43"/>
      <c r="C477" s="270" t="s">
        <v>1013</v>
      </c>
      <c r="D477" s="270" t="s">
        <v>403</v>
      </c>
      <c r="E477" s="271" t="s">
        <v>1014</v>
      </c>
      <c r="F477" s="272" t="s">
        <v>1015</v>
      </c>
      <c r="G477" s="273" t="s">
        <v>202</v>
      </c>
      <c r="H477" s="274">
        <v>482.84399999999999</v>
      </c>
      <c r="I477" s="275"/>
      <c r="J477" s="276">
        <f>ROUND(I477*H477,2)</f>
        <v>0</v>
      </c>
      <c r="K477" s="272" t="s">
        <v>41</v>
      </c>
      <c r="L477" s="277"/>
      <c r="M477" s="278" t="s">
        <v>41</v>
      </c>
      <c r="N477" s="279" t="s">
        <v>51</v>
      </c>
      <c r="O477" s="88"/>
      <c r="P477" s="217">
        <f>O477*H477</f>
        <v>0</v>
      </c>
      <c r="Q477" s="217">
        <v>8.0000000000000007E-05</v>
      </c>
      <c r="R477" s="217">
        <f>Q477*H477</f>
        <v>0.038627520000000005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406</v>
      </c>
      <c r="AT477" s="219" t="s">
        <v>403</v>
      </c>
      <c r="AU477" s="219" t="s">
        <v>90</v>
      </c>
      <c r="AY477" s="20" t="s">
        <v>171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88</v>
      </c>
      <c r="BK477" s="220">
        <f>ROUND(I477*H477,2)</f>
        <v>0</v>
      </c>
      <c r="BL477" s="20" t="s">
        <v>295</v>
      </c>
      <c r="BM477" s="219" t="s">
        <v>1016</v>
      </c>
    </row>
    <row r="478" s="14" customFormat="1">
      <c r="A478" s="14"/>
      <c r="B478" s="237"/>
      <c r="C478" s="238"/>
      <c r="D478" s="228" t="s">
        <v>183</v>
      </c>
      <c r="E478" s="238"/>
      <c r="F478" s="240" t="s">
        <v>1017</v>
      </c>
      <c r="G478" s="238"/>
      <c r="H478" s="241">
        <v>482.84399999999999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</v>
      </c>
      <c r="AX478" s="14" t="s">
        <v>88</v>
      </c>
      <c r="AY478" s="247" t="s">
        <v>171</v>
      </c>
    </row>
    <row r="479" s="2" customFormat="1" ht="16.5" customHeight="1">
      <c r="A479" s="42"/>
      <c r="B479" s="43"/>
      <c r="C479" s="208" t="s">
        <v>1018</v>
      </c>
      <c r="D479" s="208" t="s">
        <v>174</v>
      </c>
      <c r="E479" s="209" t="s">
        <v>1019</v>
      </c>
      <c r="F479" s="210" t="s">
        <v>1020</v>
      </c>
      <c r="G479" s="211" t="s">
        <v>202</v>
      </c>
      <c r="H479" s="212">
        <v>483</v>
      </c>
      <c r="I479" s="213"/>
      <c r="J479" s="214">
        <f>ROUND(I479*H479,2)</f>
        <v>0</v>
      </c>
      <c r="K479" s="210" t="s">
        <v>178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295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295</v>
      </c>
      <c r="BM479" s="219" t="s">
        <v>1021</v>
      </c>
    </row>
    <row r="480" s="2" customFormat="1">
      <c r="A480" s="42"/>
      <c r="B480" s="43"/>
      <c r="C480" s="44"/>
      <c r="D480" s="221" t="s">
        <v>181</v>
      </c>
      <c r="E480" s="44"/>
      <c r="F480" s="222" t="s">
        <v>1022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181</v>
      </c>
      <c r="AU480" s="20" t="s">
        <v>90</v>
      </c>
    </row>
    <row r="481" s="2" customFormat="1" ht="24.15" customHeight="1">
      <c r="A481" s="42"/>
      <c r="B481" s="43"/>
      <c r="C481" s="208" t="s">
        <v>1023</v>
      </c>
      <c r="D481" s="208" t="s">
        <v>174</v>
      </c>
      <c r="E481" s="209" t="s">
        <v>1024</v>
      </c>
      <c r="F481" s="210" t="s">
        <v>1025</v>
      </c>
      <c r="G481" s="211" t="s">
        <v>264</v>
      </c>
      <c r="H481" s="212">
        <v>0.050999999999999997</v>
      </c>
      <c r="I481" s="213"/>
      <c r="J481" s="214">
        <f>ROUND(I481*H481,2)</f>
        <v>0</v>
      </c>
      <c r="K481" s="210" t="s">
        <v>178</v>
      </c>
      <c r="L481" s="48"/>
      <c r="M481" s="215" t="s">
        <v>41</v>
      </c>
      <c r="N481" s="216" t="s">
        <v>51</v>
      </c>
      <c r="O481" s="88"/>
      <c r="P481" s="217">
        <f>O481*H481</f>
        <v>0</v>
      </c>
      <c r="Q481" s="217">
        <v>0</v>
      </c>
      <c r="R481" s="217">
        <f>Q481*H481</f>
        <v>0</v>
      </c>
      <c r="S481" s="217">
        <v>0</v>
      </c>
      <c r="T481" s="21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19" t="s">
        <v>295</v>
      </c>
      <c r="AT481" s="219" t="s">
        <v>174</v>
      </c>
      <c r="AU481" s="219" t="s">
        <v>90</v>
      </c>
      <c r="AY481" s="20" t="s">
        <v>171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20" t="s">
        <v>88</v>
      </c>
      <c r="BK481" s="220">
        <f>ROUND(I481*H481,2)</f>
        <v>0</v>
      </c>
      <c r="BL481" s="20" t="s">
        <v>295</v>
      </c>
      <c r="BM481" s="219" t="s">
        <v>1026</v>
      </c>
    </row>
    <row r="482" s="2" customFormat="1">
      <c r="A482" s="42"/>
      <c r="B482" s="43"/>
      <c r="C482" s="44"/>
      <c r="D482" s="221" t="s">
        <v>181</v>
      </c>
      <c r="E482" s="44"/>
      <c r="F482" s="222" t="s">
        <v>1027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181</v>
      </c>
      <c r="AU482" s="20" t="s">
        <v>90</v>
      </c>
    </row>
    <row r="483" s="2" customFormat="1" ht="37.8" customHeight="1">
      <c r="A483" s="42"/>
      <c r="B483" s="43"/>
      <c r="C483" s="208" t="s">
        <v>1028</v>
      </c>
      <c r="D483" s="208" t="s">
        <v>174</v>
      </c>
      <c r="E483" s="209" t="s">
        <v>1029</v>
      </c>
      <c r="F483" s="210" t="s">
        <v>1030</v>
      </c>
      <c r="G483" s="211" t="s">
        <v>264</v>
      </c>
      <c r="H483" s="212">
        <v>0.050999999999999997</v>
      </c>
      <c r="I483" s="213"/>
      <c r="J483" s="214">
        <f>ROUND(I483*H483,2)</f>
        <v>0</v>
      </c>
      <c r="K483" s="210" t="s">
        <v>178</v>
      </c>
      <c r="L483" s="48"/>
      <c r="M483" s="215" t="s">
        <v>41</v>
      </c>
      <c r="N483" s="216" t="s">
        <v>51</v>
      </c>
      <c r="O483" s="88"/>
      <c r="P483" s="217">
        <f>O483*H483</f>
        <v>0</v>
      </c>
      <c r="Q483" s="217">
        <v>0</v>
      </c>
      <c r="R483" s="217">
        <f>Q483*H483</f>
        <v>0</v>
      </c>
      <c r="S483" s="217">
        <v>0</v>
      </c>
      <c r="T483" s="218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19" t="s">
        <v>295</v>
      </c>
      <c r="AT483" s="219" t="s">
        <v>174</v>
      </c>
      <c r="AU483" s="219" t="s">
        <v>90</v>
      </c>
      <c r="AY483" s="20" t="s">
        <v>171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20" t="s">
        <v>88</v>
      </c>
      <c r="BK483" s="220">
        <f>ROUND(I483*H483,2)</f>
        <v>0</v>
      </c>
      <c r="BL483" s="20" t="s">
        <v>295</v>
      </c>
      <c r="BM483" s="219" t="s">
        <v>1031</v>
      </c>
    </row>
    <row r="484" s="2" customFormat="1">
      <c r="A484" s="42"/>
      <c r="B484" s="43"/>
      <c r="C484" s="44"/>
      <c r="D484" s="221" t="s">
        <v>181</v>
      </c>
      <c r="E484" s="44"/>
      <c r="F484" s="222" t="s">
        <v>1032</v>
      </c>
      <c r="G484" s="44"/>
      <c r="H484" s="44"/>
      <c r="I484" s="223"/>
      <c r="J484" s="44"/>
      <c r="K484" s="44"/>
      <c r="L484" s="48"/>
      <c r="M484" s="224"/>
      <c r="N484" s="22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181</v>
      </c>
      <c r="AU484" s="20" t="s">
        <v>90</v>
      </c>
    </row>
    <row r="485" s="2" customFormat="1" ht="33" customHeight="1">
      <c r="A485" s="42"/>
      <c r="B485" s="43"/>
      <c r="C485" s="208" t="s">
        <v>1033</v>
      </c>
      <c r="D485" s="208" t="s">
        <v>174</v>
      </c>
      <c r="E485" s="209" t="s">
        <v>1034</v>
      </c>
      <c r="F485" s="210" t="s">
        <v>1035</v>
      </c>
      <c r="G485" s="211" t="s">
        <v>264</v>
      </c>
      <c r="H485" s="212">
        <v>0.050999999999999997</v>
      </c>
      <c r="I485" s="213"/>
      <c r="J485" s="214">
        <f>ROUND(I485*H485,2)</f>
        <v>0</v>
      </c>
      <c r="K485" s="210" t="s">
        <v>178</v>
      </c>
      <c r="L485" s="48"/>
      <c r="M485" s="215" t="s">
        <v>41</v>
      </c>
      <c r="N485" s="216" t="s">
        <v>51</v>
      </c>
      <c r="O485" s="88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295</v>
      </c>
      <c r="AT485" s="219" t="s">
        <v>174</v>
      </c>
      <c r="AU485" s="219" t="s">
        <v>90</v>
      </c>
      <c r="AY485" s="20" t="s">
        <v>171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88</v>
      </c>
      <c r="BK485" s="220">
        <f>ROUND(I485*H485,2)</f>
        <v>0</v>
      </c>
      <c r="BL485" s="20" t="s">
        <v>295</v>
      </c>
      <c r="BM485" s="219" t="s">
        <v>1036</v>
      </c>
    </row>
    <row r="486" s="2" customFormat="1">
      <c r="A486" s="42"/>
      <c r="B486" s="43"/>
      <c r="C486" s="44"/>
      <c r="D486" s="221" t="s">
        <v>181</v>
      </c>
      <c r="E486" s="44"/>
      <c r="F486" s="222" t="s">
        <v>1037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181</v>
      </c>
      <c r="AU486" s="20" t="s">
        <v>90</v>
      </c>
    </row>
    <row r="487" s="2" customFormat="1" ht="37.8" customHeight="1">
      <c r="A487" s="42"/>
      <c r="B487" s="43"/>
      <c r="C487" s="208" t="s">
        <v>1038</v>
      </c>
      <c r="D487" s="208" t="s">
        <v>174</v>
      </c>
      <c r="E487" s="209" t="s">
        <v>1039</v>
      </c>
      <c r="F487" s="210" t="s">
        <v>1040</v>
      </c>
      <c r="G487" s="211" t="s">
        <v>264</v>
      </c>
      <c r="H487" s="212">
        <v>0.050999999999999997</v>
      </c>
      <c r="I487" s="213"/>
      <c r="J487" s="214">
        <f>ROUND(I487*H487,2)</f>
        <v>0</v>
      </c>
      <c r="K487" s="210" t="s">
        <v>178</v>
      </c>
      <c r="L487" s="48"/>
      <c r="M487" s="215" t="s">
        <v>41</v>
      </c>
      <c r="N487" s="216" t="s">
        <v>51</v>
      </c>
      <c r="O487" s="88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295</v>
      </c>
      <c r="AT487" s="219" t="s">
        <v>174</v>
      </c>
      <c r="AU487" s="219" t="s">
        <v>90</v>
      </c>
      <c r="AY487" s="20" t="s">
        <v>171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88</v>
      </c>
      <c r="BK487" s="220">
        <f>ROUND(I487*H487,2)</f>
        <v>0</v>
      </c>
      <c r="BL487" s="20" t="s">
        <v>295</v>
      </c>
      <c r="BM487" s="219" t="s">
        <v>1041</v>
      </c>
    </row>
    <row r="488" s="2" customFormat="1">
      <c r="A488" s="42"/>
      <c r="B488" s="43"/>
      <c r="C488" s="44"/>
      <c r="D488" s="221" t="s">
        <v>181</v>
      </c>
      <c r="E488" s="44"/>
      <c r="F488" s="222" t="s">
        <v>1042</v>
      </c>
      <c r="G488" s="44"/>
      <c r="H488" s="44"/>
      <c r="I488" s="223"/>
      <c r="J488" s="44"/>
      <c r="K488" s="44"/>
      <c r="L488" s="48"/>
      <c r="M488" s="283"/>
      <c r="N488" s="284"/>
      <c r="O488" s="285"/>
      <c r="P488" s="285"/>
      <c r="Q488" s="285"/>
      <c r="R488" s="285"/>
      <c r="S488" s="285"/>
      <c r="T488" s="286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181</v>
      </c>
      <c r="AU488" s="20" t="s">
        <v>90</v>
      </c>
    </row>
    <row r="489" s="2" customFormat="1" ht="6.96" customHeight="1">
      <c r="A489" s="42"/>
      <c r="B489" s="63"/>
      <c r="C489" s="64"/>
      <c r="D489" s="64"/>
      <c r="E489" s="64"/>
      <c r="F489" s="64"/>
      <c r="G489" s="64"/>
      <c r="H489" s="64"/>
      <c r="I489" s="64"/>
      <c r="J489" s="64"/>
      <c r="K489" s="64"/>
      <c r="L489" s="48"/>
      <c r="M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</row>
  </sheetData>
  <sheetProtection sheet="1" autoFilter="0" formatColumns="0" formatRows="0" objects="1" scenarios="1" spinCount="100000" saltValue="lFVlxJABCeEbEjTQHk3FarmeeuqMiyWYM/8Fa4Sqb+QcDAUjnofRdgUE/8TR6OEuLfdsSaiRR9cUdofA70a2SQ==" hashValue="UAWp0/TbP2RVwvV0w2uMJAQTug1NWbDyGwV7+CWLhHefA3Cn98bKKaZ/KhZ+AS+8Vr/5zYb2SxSs7+gNpHWeYw==" algorithmName="SHA-512" password="CC35"/>
  <autoFilter ref="C81:K48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741110511"/>
    <hyperlink ref="F96" r:id="rId2" display="https://podminky.urs.cz/item/CS_URS_2024_02/741120403"/>
    <hyperlink ref="F123" r:id="rId3" display="https://podminky.urs.cz/item/CS_URS_2024_02/741120405"/>
    <hyperlink ref="F132" r:id="rId4" display="https://podminky.urs.cz/item/CS_URS_2024_02/741122611"/>
    <hyperlink ref="F167" r:id="rId5" display="https://podminky.urs.cz/item/CS_URS_2024_02/741122641"/>
    <hyperlink ref="F194" r:id="rId6" display="https://podminky.urs.cz/item/CS_URS_2024_02/741122644"/>
    <hyperlink ref="F229" r:id="rId7" display="https://podminky.urs.cz/item/CS_URS_2024_02/741130007"/>
    <hyperlink ref="F236" r:id="rId8" display="https://podminky.urs.cz/item/CS_URS_2024_02/741130012"/>
    <hyperlink ref="F243" r:id="rId9" display="https://podminky.urs.cz/item/CS_URS_2024_02/741132331"/>
    <hyperlink ref="F252" r:id="rId10" display="https://podminky.urs.cz/item/CS_URS_2024_02/741210001"/>
    <hyperlink ref="F258" r:id="rId11" display="https://podminky.urs.cz/item/CS_URS_2024_02/741210002"/>
    <hyperlink ref="F264" r:id="rId12" display="https://podminky.urs.cz/item/CS_URS_2024_02/741310502"/>
    <hyperlink ref="F272" r:id="rId13" display="https://podminky.urs.cz/item/CS_URS_2024_02/741312501"/>
    <hyperlink ref="F275" r:id="rId14" display="https://podminky.urs.cz/item/CS_URS_2024_02/741312532"/>
    <hyperlink ref="F279" r:id="rId15" display="https://podminky.urs.cz/item/CS_URS_2024_02/741320042"/>
    <hyperlink ref="F285" r:id="rId16" display="https://podminky.urs.cz/item/CS_URS_2024_02/741320105"/>
    <hyperlink ref="F293" r:id="rId17" display="https://podminky.urs.cz/item/CS_URS_2024_02/741320165"/>
    <hyperlink ref="F301" r:id="rId18" display="https://podminky.urs.cz/item/CS_URS_2024_02/741320175"/>
    <hyperlink ref="F307" r:id="rId19" display="https://podminky.urs.cz/item/CS_URS_2024_02/741321033"/>
    <hyperlink ref="F315" r:id="rId20" display="https://podminky.urs.cz/item/CS_URS_2024_02/741322111"/>
    <hyperlink ref="F323" r:id="rId21" display="https://podminky.urs.cz/item/CS_URS_2024_02/741323843"/>
    <hyperlink ref="F325" r:id="rId22" display="https://podminky.urs.cz/item/CS_URS_2024_02/741420001"/>
    <hyperlink ref="F331" r:id="rId23" display="https://podminky.urs.cz/item/CS_URS_2024_02/741420021"/>
    <hyperlink ref="F336" r:id="rId24" display="https://podminky.urs.cz/item/CS_URS_2024_02/741420024"/>
    <hyperlink ref="F339" r:id="rId25" display="https://podminky.urs.cz/item/CS_URS_2024_02/741420042"/>
    <hyperlink ref="F341" r:id="rId26" display="https://podminky.urs.cz/item/CS_URS_2024_02/741810002"/>
    <hyperlink ref="F344" r:id="rId27" display="https://podminky.urs.cz/item/CS_URS_2024_02/741910301"/>
    <hyperlink ref="F357" r:id="rId28" display="https://podminky.urs.cz/item/CS_URS_2024_02/741920303"/>
    <hyperlink ref="F362" r:id="rId29" display="https://podminky.urs.cz/item/CS_URS_2024_02/741920371"/>
    <hyperlink ref="F367" r:id="rId30" display="https://podminky.urs.cz/item/CS_URS_2024_02/741920382"/>
    <hyperlink ref="F372" r:id="rId31" display="https://podminky.urs.cz/item/CS_URS_2024_02/741920395"/>
    <hyperlink ref="F379" r:id="rId32" display="https://podminky.urs.cz/item/CS_URS_2024_02/741920486"/>
    <hyperlink ref="F395" r:id="rId33" display="https://podminky.urs.cz/item/CS_URS_2024_02/741990041"/>
    <hyperlink ref="F400" r:id="rId34" display="https://podminky.urs.cz/item/CS_URS_2024_02/998741123"/>
    <hyperlink ref="F402" r:id="rId35" display="https://podminky.urs.cz/item/CS_URS_2024_02/998741129"/>
    <hyperlink ref="F404" r:id="rId36" display="https://podminky.urs.cz/item/CS_URS_2024_02/998741194"/>
    <hyperlink ref="F406" r:id="rId37" display="https://podminky.urs.cz/item/CS_URS_2024_02/998741199"/>
    <hyperlink ref="F409" r:id="rId38" display="https://podminky.urs.cz/item/CS_URS_2024_02/742110003"/>
    <hyperlink ref="F445" r:id="rId39" display="https://podminky.urs.cz/item/CS_URS_2024_02/742121001"/>
    <hyperlink ref="F480" r:id="rId40" display="https://podminky.urs.cz/item/CS_URS_2024_02/742190002"/>
    <hyperlink ref="F482" r:id="rId41" display="https://podminky.urs.cz/item/CS_URS_2024_02/998742123"/>
    <hyperlink ref="F484" r:id="rId42" display="https://podminky.urs.cz/item/CS_URS_2024_02/998742129"/>
    <hyperlink ref="F486" r:id="rId43" display="https://podminky.urs.cz/item/CS_URS_2024_02/998742194"/>
    <hyperlink ref="F488" r:id="rId44" display="https://podminky.urs.cz/item/CS_URS_2024_02/99874219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1043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ROUND(J81,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ROUND((SUM(BE81:BE287)),  2)</f>
        <v>0</v>
      </c>
      <c r="G33" s="42"/>
      <c r="H33" s="42"/>
      <c r="I33" s="152">
        <v>0.20999999999999999</v>
      </c>
      <c r="J33" s="151">
        <f>ROUND(((SUM(BE81:BE287))*I33),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ROUND((SUM(BF81:BF287)),  2)</f>
        <v>0</v>
      </c>
      <c r="G34" s="42"/>
      <c r="H34" s="42"/>
      <c r="I34" s="152">
        <v>0.12</v>
      </c>
      <c r="J34" s="151">
        <f>ROUND(((SUM(BF81:BF287))*I34),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ROUND((SUM(BG81:BG287)),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ROUND((SUM(BH81:BH287)),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ROUND((SUM(BI81:BI287)),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01-3 - ETAPA 1 - KLIMATIZACE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J81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150</v>
      </c>
      <c r="E60" s="172"/>
      <c r="F60" s="172"/>
      <c r="G60" s="172"/>
      <c r="H60" s="172"/>
      <c r="I60" s="172"/>
      <c r="J60" s="173">
        <f>J82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1044</v>
      </c>
      <c r="E61" s="178"/>
      <c r="F61" s="178"/>
      <c r="G61" s="178"/>
      <c r="H61" s="178"/>
      <c r="I61" s="178"/>
      <c r="J61" s="179">
        <f>J83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6.96" customHeight="1">
      <c r="A63" s="4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13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7" s="2" customFormat="1" ht="6.96" customHeight="1">
      <c r="A67" s="42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24.96" customHeight="1">
      <c r="A68" s="42"/>
      <c r="B68" s="43"/>
      <c r="C68" s="26" t="s">
        <v>156</v>
      </c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12" customHeight="1">
      <c r="A70" s="42"/>
      <c r="B70" s="43"/>
      <c r="C70" s="35" t="s">
        <v>16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6.5" customHeight="1">
      <c r="A71" s="42"/>
      <c r="B71" s="43"/>
      <c r="C71" s="44"/>
      <c r="D71" s="44"/>
      <c r="E71" s="164" t="str">
        <f>E7</f>
        <v>Městský úřad Sokolov – klimatizace</v>
      </c>
      <c r="F71" s="35"/>
      <c r="G71" s="35"/>
      <c r="H71" s="35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139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73" t="str">
        <f>E9</f>
        <v>01-3 - ETAPA 1 - KLIMATIZACE</v>
      </c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22</v>
      </c>
      <c r="D75" s="44"/>
      <c r="E75" s="44"/>
      <c r="F75" s="30" t="str">
        <f>F12</f>
        <v>Sokolov, ul. Rokycanova 1929</v>
      </c>
      <c r="G75" s="44"/>
      <c r="H75" s="44"/>
      <c r="I75" s="35" t="s">
        <v>24</v>
      </c>
      <c r="J75" s="76" t="str">
        <f>IF(J12="","",J12)</f>
        <v>17. 7. 2024</v>
      </c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30</v>
      </c>
      <c r="D77" s="44"/>
      <c r="E77" s="44"/>
      <c r="F77" s="30" t="str">
        <f>E15</f>
        <v>Město Sokolov, Rokycanova 1929, 356 01 Sokolov</v>
      </c>
      <c r="G77" s="44"/>
      <c r="H77" s="44"/>
      <c r="I77" s="35" t="s">
        <v>38</v>
      </c>
      <c r="J77" s="40" t="str">
        <f>E21</f>
        <v>Ing. Milan Snopek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5" t="s">
        <v>36</v>
      </c>
      <c r="D78" s="44"/>
      <c r="E78" s="44"/>
      <c r="F78" s="30" t="str">
        <f>IF(E18="","",E18)</f>
        <v>Vyplň údaj</v>
      </c>
      <c r="G78" s="44"/>
      <c r="H78" s="44"/>
      <c r="I78" s="35" t="s">
        <v>43</v>
      </c>
      <c r="J78" s="40" t="str">
        <f>E24</f>
        <v>Ing. Milan Snopek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0.32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11" customFormat="1" ht="29.28" customHeight="1">
      <c r="A80" s="181"/>
      <c r="B80" s="182"/>
      <c r="C80" s="183" t="s">
        <v>157</v>
      </c>
      <c r="D80" s="184" t="s">
        <v>65</v>
      </c>
      <c r="E80" s="184" t="s">
        <v>61</v>
      </c>
      <c r="F80" s="184" t="s">
        <v>62</v>
      </c>
      <c r="G80" s="184" t="s">
        <v>158</v>
      </c>
      <c r="H80" s="184" t="s">
        <v>159</v>
      </c>
      <c r="I80" s="184" t="s">
        <v>160</v>
      </c>
      <c r="J80" s="184" t="s">
        <v>143</v>
      </c>
      <c r="K80" s="185" t="s">
        <v>161</v>
      </c>
      <c r="L80" s="186"/>
      <c r="M80" s="96" t="s">
        <v>41</v>
      </c>
      <c r="N80" s="97" t="s">
        <v>50</v>
      </c>
      <c r="O80" s="97" t="s">
        <v>162</v>
      </c>
      <c r="P80" s="97" t="s">
        <v>163</v>
      </c>
      <c r="Q80" s="97" t="s">
        <v>164</v>
      </c>
      <c r="R80" s="97" t="s">
        <v>165</v>
      </c>
      <c r="S80" s="97" t="s">
        <v>166</v>
      </c>
      <c r="T80" s="98" t="s">
        <v>167</v>
      </c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</row>
    <row r="81" s="2" customFormat="1" ht="22.8" customHeight="1">
      <c r="A81" s="42"/>
      <c r="B81" s="43"/>
      <c r="C81" s="103" t="s">
        <v>168</v>
      </c>
      <c r="D81" s="44"/>
      <c r="E81" s="44"/>
      <c r="F81" s="44"/>
      <c r="G81" s="44"/>
      <c r="H81" s="44"/>
      <c r="I81" s="44"/>
      <c r="J81" s="187">
        <f>BK81</f>
        <v>0</v>
      </c>
      <c r="K81" s="44"/>
      <c r="L81" s="48"/>
      <c r="M81" s="99"/>
      <c r="N81" s="188"/>
      <c r="O81" s="100"/>
      <c r="P81" s="189">
        <f>P82</f>
        <v>0</v>
      </c>
      <c r="Q81" s="100"/>
      <c r="R81" s="189">
        <f>R82</f>
        <v>1.1474678</v>
      </c>
      <c r="S81" s="100"/>
      <c r="T81" s="190">
        <f>T82</f>
        <v>0</v>
      </c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T81" s="20" t="s">
        <v>79</v>
      </c>
      <c r="AU81" s="20" t="s">
        <v>144</v>
      </c>
      <c r="BK81" s="191">
        <f>BK82</f>
        <v>0</v>
      </c>
    </row>
    <row r="82" s="12" customFormat="1" ht="25.92" customHeight="1">
      <c r="A82" s="12"/>
      <c r="B82" s="192"/>
      <c r="C82" s="193"/>
      <c r="D82" s="194" t="s">
        <v>79</v>
      </c>
      <c r="E82" s="195" t="s">
        <v>289</v>
      </c>
      <c r="F82" s="195" t="s">
        <v>290</v>
      </c>
      <c r="G82" s="193"/>
      <c r="H82" s="193"/>
      <c r="I82" s="196"/>
      <c r="J82" s="197">
        <f>BK82</f>
        <v>0</v>
      </c>
      <c r="K82" s="193"/>
      <c r="L82" s="198"/>
      <c r="M82" s="199"/>
      <c r="N82" s="200"/>
      <c r="O82" s="200"/>
      <c r="P82" s="201">
        <f>P83</f>
        <v>0</v>
      </c>
      <c r="Q82" s="200"/>
      <c r="R82" s="201">
        <f>R83</f>
        <v>1.1474678</v>
      </c>
      <c r="S82" s="200"/>
      <c r="T82" s="20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3" t="s">
        <v>90</v>
      </c>
      <c r="AT82" s="204" t="s">
        <v>79</v>
      </c>
      <c r="AU82" s="204" t="s">
        <v>80</v>
      </c>
      <c r="AY82" s="203" t="s">
        <v>171</v>
      </c>
      <c r="BK82" s="205">
        <f>BK83</f>
        <v>0</v>
      </c>
    </row>
    <row r="83" s="12" customFormat="1" ht="22.8" customHeight="1">
      <c r="A83" s="12"/>
      <c r="B83" s="192"/>
      <c r="C83" s="193"/>
      <c r="D83" s="194" t="s">
        <v>79</v>
      </c>
      <c r="E83" s="206" t="s">
        <v>1045</v>
      </c>
      <c r="F83" s="206" t="s">
        <v>1046</v>
      </c>
      <c r="G83" s="193"/>
      <c r="H83" s="193"/>
      <c r="I83" s="196"/>
      <c r="J83" s="207">
        <f>BK83</f>
        <v>0</v>
      </c>
      <c r="K83" s="193"/>
      <c r="L83" s="198"/>
      <c r="M83" s="199"/>
      <c r="N83" s="200"/>
      <c r="O83" s="200"/>
      <c r="P83" s="201">
        <f>SUM(P84:P287)</f>
        <v>0</v>
      </c>
      <c r="Q83" s="200"/>
      <c r="R83" s="201">
        <f>SUM(R84:R287)</f>
        <v>1.1474678</v>
      </c>
      <c r="S83" s="200"/>
      <c r="T83" s="202">
        <f>SUM(T84:T287)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90</v>
      </c>
      <c r="AT83" s="204" t="s">
        <v>79</v>
      </c>
      <c r="AU83" s="204" t="s">
        <v>88</v>
      </c>
      <c r="AY83" s="203" t="s">
        <v>171</v>
      </c>
      <c r="BK83" s="205">
        <f>SUM(BK84:BK287)</f>
        <v>0</v>
      </c>
    </row>
    <row r="84" s="2" customFormat="1" ht="16.5" customHeight="1">
      <c r="A84" s="42"/>
      <c r="B84" s="43"/>
      <c r="C84" s="208" t="s">
        <v>88</v>
      </c>
      <c r="D84" s="208" t="s">
        <v>174</v>
      </c>
      <c r="E84" s="209" t="s">
        <v>1047</v>
      </c>
      <c r="F84" s="210" t="s">
        <v>1048</v>
      </c>
      <c r="G84" s="211" t="s">
        <v>202</v>
      </c>
      <c r="H84" s="212">
        <v>303.64999999999998</v>
      </c>
      <c r="I84" s="213"/>
      <c r="J84" s="214">
        <f>ROUND(I84*H84,2)</f>
        <v>0</v>
      </c>
      <c r="K84" s="210" t="s">
        <v>178</v>
      </c>
      <c r="L84" s="48"/>
      <c r="M84" s="215" t="s">
        <v>41</v>
      </c>
      <c r="N84" s="216" t="s">
        <v>51</v>
      </c>
      <c r="O84" s="88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R84" s="219" t="s">
        <v>295</v>
      </c>
      <c r="AT84" s="219" t="s">
        <v>174</v>
      </c>
      <c r="AU84" s="219" t="s">
        <v>90</v>
      </c>
      <c r="AY84" s="20" t="s">
        <v>171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20" t="s">
        <v>88</v>
      </c>
      <c r="BK84" s="220">
        <f>ROUND(I84*H84,2)</f>
        <v>0</v>
      </c>
      <c r="BL84" s="20" t="s">
        <v>295</v>
      </c>
      <c r="BM84" s="219" t="s">
        <v>1049</v>
      </c>
    </row>
    <row r="85" s="2" customFormat="1">
      <c r="A85" s="42"/>
      <c r="B85" s="43"/>
      <c r="C85" s="44"/>
      <c r="D85" s="221" t="s">
        <v>181</v>
      </c>
      <c r="E85" s="44"/>
      <c r="F85" s="222" t="s">
        <v>1050</v>
      </c>
      <c r="G85" s="44"/>
      <c r="H85" s="44"/>
      <c r="I85" s="223"/>
      <c r="J85" s="44"/>
      <c r="K85" s="44"/>
      <c r="L85" s="48"/>
      <c r="M85" s="224"/>
      <c r="N85" s="225"/>
      <c r="O85" s="88"/>
      <c r="P85" s="88"/>
      <c r="Q85" s="88"/>
      <c r="R85" s="88"/>
      <c r="S85" s="88"/>
      <c r="T85" s="89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T85" s="20" t="s">
        <v>181</v>
      </c>
      <c r="AU85" s="20" t="s">
        <v>90</v>
      </c>
    </row>
    <row r="86" s="13" customFormat="1">
      <c r="A86" s="13"/>
      <c r="B86" s="226"/>
      <c r="C86" s="227"/>
      <c r="D86" s="228" t="s">
        <v>183</v>
      </c>
      <c r="E86" s="229" t="s">
        <v>41</v>
      </c>
      <c r="F86" s="230" t="s">
        <v>1051</v>
      </c>
      <c r="G86" s="227"/>
      <c r="H86" s="229" t="s">
        <v>41</v>
      </c>
      <c r="I86" s="231"/>
      <c r="J86" s="227"/>
      <c r="K86" s="227"/>
      <c r="L86" s="232"/>
      <c r="M86" s="233"/>
      <c r="N86" s="234"/>
      <c r="O86" s="234"/>
      <c r="P86" s="234"/>
      <c r="Q86" s="234"/>
      <c r="R86" s="234"/>
      <c r="S86" s="234"/>
      <c r="T86" s="23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6" t="s">
        <v>183</v>
      </c>
      <c r="AU86" s="236" t="s">
        <v>90</v>
      </c>
      <c r="AV86" s="13" t="s">
        <v>88</v>
      </c>
      <c r="AW86" s="13" t="s">
        <v>42</v>
      </c>
      <c r="AX86" s="13" t="s">
        <v>80</v>
      </c>
      <c r="AY86" s="236" t="s">
        <v>171</v>
      </c>
    </row>
    <row r="87" s="13" customFormat="1">
      <c r="A87" s="13"/>
      <c r="B87" s="226"/>
      <c r="C87" s="227"/>
      <c r="D87" s="228" t="s">
        <v>183</v>
      </c>
      <c r="E87" s="229" t="s">
        <v>41</v>
      </c>
      <c r="F87" s="230" t="s">
        <v>1052</v>
      </c>
      <c r="G87" s="227"/>
      <c r="H87" s="229" t="s">
        <v>41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183</v>
      </c>
      <c r="AU87" s="236" t="s">
        <v>90</v>
      </c>
      <c r="AV87" s="13" t="s">
        <v>88</v>
      </c>
      <c r="AW87" s="13" t="s">
        <v>42</v>
      </c>
      <c r="AX87" s="13" t="s">
        <v>80</v>
      </c>
      <c r="AY87" s="236" t="s">
        <v>171</v>
      </c>
    </row>
    <row r="88" s="14" customFormat="1">
      <c r="A88" s="14"/>
      <c r="B88" s="237"/>
      <c r="C88" s="238"/>
      <c r="D88" s="228" t="s">
        <v>183</v>
      </c>
      <c r="E88" s="239" t="s">
        <v>41</v>
      </c>
      <c r="F88" s="240" t="s">
        <v>1053</v>
      </c>
      <c r="G88" s="238"/>
      <c r="H88" s="241">
        <v>39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7" t="s">
        <v>183</v>
      </c>
      <c r="AU88" s="247" t="s">
        <v>90</v>
      </c>
      <c r="AV88" s="14" t="s">
        <v>90</v>
      </c>
      <c r="AW88" s="14" t="s">
        <v>42</v>
      </c>
      <c r="AX88" s="14" t="s">
        <v>80</v>
      </c>
      <c r="AY88" s="247" t="s">
        <v>171</v>
      </c>
    </row>
    <row r="89" s="13" customFormat="1">
      <c r="A89" s="13"/>
      <c r="B89" s="226"/>
      <c r="C89" s="227"/>
      <c r="D89" s="228" t="s">
        <v>183</v>
      </c>
      <c r="E89" s="229" t="s">
        <v>41</v>
      </c>
      <c r="F89" s="230" t="s">
        <v>1054</v>
      </c>
      <c r="G89" s="227"/>
      <c r="H89" s="229" t="s">
        <v>41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183</v>
      </c>
      <c r="AU89" s="236" t="s">
        <v>90</v>
      </c>
      <c r="AV89" s="13" t="s">
        <v>88</v>
      </c>
      <c r="AW89" s="13" t="s">
        <v>42</v>
      </c>
      <c r="AX89" s="13" t="s">
        <v>80</v>
      </c>
      <c r="AY89" s="236" t="s">
        <v>171</v>
      </c>
    </row>
    <row r="90" s="14" customFormat="1">
      <c r="A90" s="14"/>
      <c r="B90" s="237"/>
      <c r="C90" s="238"/>
      <c r="D90" s="228" t="s">
        <v>183</v>
      </c>
      <c r="E90" s="239" t="s">
        <v>41</v>
      </c>
      <c r="F90" s="240" t="s">
        <v>1055</v>
      </c>
      <c r="G90" s="238"/>
      <c r="H90" s="241">
        <v>44.5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183</v>
      </c>
      <c r="AU90" s="247" t="s">
        <v>90</v>
      </c>
      <c r="AV90" s="14" t="s">
        <v>90</v>
      </c>
      <c r="AW90" s="14" t="s">
        <v>42</v>
      </c>
      <c r="AX90" s="14" t="s">
        <v>80</v>
      </c>
      <c r="AY90" s="247" t="s">
        <v>171</v>
      </c>
    </row>
    <row r="91" s="13" customFormat="1">
      <c r="A91" s="13"/>
      <c r="B91" s="226"/>
      <c r="C91" s="227"/>
      <c r="D91" s="228" t="s">
        <v>183</v>
      </c>
      <c r="E91" s="229" t="s">
        <v>41</v>
      </c>
      <c r="F91" s="230" t="s">
        <v>1056</v>
      </c>
      <c r="G91" s="227"/>
      <c r="H91" s="229" t="s">
        <v>41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183</v>
      </c>
      <c r="AU91" s="236" t="s">
        <v>90</v>
      </c>
      <c r="AV91" s="13" t="s">
        <v>88</v>
      </c>
      <c r="AW91" s="13" t="s">
        <v>42</v>
      </c>
      <c r="AX91" s="13" t="s">
        <v>80</v>
      </c>
      <c r="AY91" s="236" t="s">
        <v>171</v>
      </c>
    </row>
    <row r="92" s="14" customFormat="1">
      <c r="A92" s="14"/>
      <c r="B92" s="237"/>
      <c r="C92" s="238"/>
      <c r="D92" s="228" t="s">
        <v>183</v>
      </c>
      <c r="E92" s="239" t="s">
        <v>41</v>
      </c>
      <c r="F92" s="240" t="s">
        <v>1057</v>
      </c>
      <c r="G92" s="238"/>
      <c r="H92" s="241">
        <v>12.199999999999999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183</v>
      </c>
      <c r="AU92" s="247" t="s">
        <v>90</v>
      </c>
      <c r="AV92" s="14" t="s">
        <v>90</v>
      </c>
      <c r="AW92" s="14" t="s">
        <v>42</v>
      </c>
      <c r="AX92" s="14" t="s">
        <v>80</v>
      </c>
      <c r="AY92" s="247" t="s">
        <v>171</v>
      </c>
    </row>
    <row r="93" s="13" customFormat="1">
      <c r="A93" s="13"/>
      <c r="B93" s="226"/>
      <c r="C93" s="227"/>
      <c r="D93" s="228" t="s">
        <v>183</v>
      </c>
      <c r="E93" s="229" t="s">
        <v>41</v>
      </c>
      <c r="F93" s="230" t="s">
        <v>1058</v>
      </c>
      <c r="G93" s="227"/>
      <c r="H93" s="229" t="s">
        <v>41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183</v>
      </c>
      <c r="AU93" s="236" t="s">
        <v>90</v>
      </c>
      <c r="AV93" s="13" t="s">
        <v>88</v>
      </c>
      <c r="AW93" s="13" t="s">
        <v>42</v>
      </c>
      <c r="AX93" s="13" t="s">
        <v>80</v>
      </c>
      <c r="AY93" s="236" t="s">
        <v>171</v>
      </c>
    </row>
    <row r="94" s="14" customFormat="1">
      <c r="A94" s="14"/>
      <c r="B94" s="237"/>
      <c r="C94" s="238"/>
      <c r="D94" s="228" t="s">
        <v>183</v>
      </c>
      <c r="E94" s="239" t="s">
        <v>41</v>
      </c>
      <c r="F94" s="240" t="s">
        <v>1059</v>
      </c>
      <c r="G94" s="238"/>
      <c r="H94" s="241">
        <v>19.5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183</v>
      </c>
      <c r="AU94" s="247" t="s">
        <v>90</v>
      </c>
      <c r="AV94" s="14" t="s">
        <v>90</v>
      </c>
      <c r="AW94" s="14" t="s">
        <v>42</v>
      </c>
      <c r="AX94" s="14" t="s">
        <v>80</v>
      </c>
      <c r="AY94" s="247" t="s">
        <v>171</v>
      </c>
    </row>
    <row r="95" s="13" customFormat="1">
      <c r="A95" s="13"/>
      <c r="B95" s="226"/>
      <c r="C95" s="227"/>
      <c r="D95" s="228" t="s">
        <v>183</v>
      </c>
      <c r="E95" s="229" t="s">
        <v>41</v>
      </c>
      <c r="F95" s="230" t="s">
        <v>1060</v>
      </c>
      <c r="G95" s="227"/>
      <c r="H95" s="229" t="s">
        <v>41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183</v>
      </c>
      <c r="AU95" s="236" t="s">
        <v>90</v>
      </c>
      <c r="AV95" s="13" t="s">
        <v>88</v>
      </c>
      <c r="AW95" s="13" t="s">
        <v>42</v>
      </c>
      <c r="AX95" s="13" t="s">
        <v>80</v>
      </c>
      <c r="AY95" s="236" t="s">
        <v>171</v>
      </c>
    </row>
    <row r="96" s="14" customFormat="1">
      <c r="A96" s="14"/>
      <c r="B96" s="237"/>
      <c r="C96" s="238"/>
      <c r="D96" s="228" t="s">
        <v>183</v>
      </c>
      <c r="E96" s="239" t="s">
        <v>41</v>
      </c>
      <c r="F96" s="240" t="s">
        <v>1061</v>
      </c>
      <c r="G96" s="238"/>
      <c r="H96" s="241">
        <v>24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183</v>
      </c>
      <c r="AU96" s="247" t="s">
        <v>90</v>
      </c>
      <c r="AV96" s="14" t="s">
        <v>90</v>
      </c>
      <c r="AW96" s="14" t="s">
        <v>42</v>
      </c>
      <c r="AX96" s="14" t="s">
        <v>80</v>
      </c>
      <c r="AY96" s="247" t="s">
        <v>171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1062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1063</v>
      </c>
      <c r="G98" s="238"/>
      <c r="H98" s="241">
        <v>18.199999999999999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6" customFormat="1">
      <c r="A99" s="16"/>
      <c r="B99" s="259"/>
      <c r="C99" s="260"/>
      <c r="D99" s="228" t="s">
        <v>183</v>
      </c>
      <c r="E99" s="261" t="s">
        <v>41</v>
      </c>
      <c r="F99" s="262" t="s">
        <v>230</v>
      </c>
      <c r="G99" s="260"/>
      <c r="H99" s="263">
        <v>157.39999999999998</v>
      </c>
      <c r="I99" s="264"/>
      <c r="J99" s="260"/>
      <c r="K99" s="260"/>
      <c r="L99" s="265"/>
      <c r="M99" s="266"/>
      <c r="N99" s="267"/>
      <c r="O99" s="267"/>
      <c r="P99" s="267"/>
      <c r="Q99" s="267"/>
      <c r="R99" s="267"/>
      <c r="S99" s="267"/>
      <c r="T99" s="268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69" t="s">
        <v>183</v>
      </c>
      <c r="AU99" s="269" t="s">
        <v>90</v>
      </c>
      <c r="AV99" s="16" t="s">
        <v>199</v>
      </c>
      <c r="AW99" s="16" t="s">
        <v>42</v>
      </c>
      <c r="AX99" s="16" t="s">
        <v>80</v>
      </c>
      <c r="AY99" s="269" t="s">
        <v>171</v>
      </c>
    </row>
    <row r="100" s="13" customFormat="1">
      <c r="A100" s="13"/>
      <c r="B100" s="226"/>
      <c r="C100" s="227"/>
      <c r="D100" s="228" t="s">
        <v>183</v>
      </c>
      <c r="E100" s="229" t="s">
        <v>41</v>
      </c>
      <c r="F100" s="230" t="s">
        <v>1064</v>
      </c>
      <c r="G100" s="227"/>
      <c r="H100" s="229" t="s">
        <v>41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183</v>
      </c>
      <c r="AU100" s="236" t="s">
        <v>90</v>
      </c>
      <c r="AV100" s="13" t="s">
        <v>88</v>
      </c>
      <c r="AW100" s="13" t="s">
        <v>42</v>
      </c>
      <c r="AX100" s="13" t="s">
        <v>80</v>
      </c>
      <c r="AY100" s="236" t="s">
        <v>171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1065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1066</v>
      </c>
      <c r="G102" s="238"/>
      <c r="H102" s="241">
        <v>39.539999999999999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3" customFormat="1">
      <c r="A103" s="13"/>
      <c r="B103" s="226"/>
      <c r="C103" s="227"/>
      <c r="D103" s="228" t="s">
        <v>183</v>
      </c>
      <c r="E103" s="229" t="s">
        <v>41</v>
      </c>
      <c r="F103" s="230" t="s">
        <v>1067</v>
      </c>
      <c r="G103" s="227"/>
      <c r="H103" s="229" t="s">
        <v>41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183</v>
      </c>
      <c r="AU103" s="236" t="s">
        <v>90</v>
      </c>
      <c r="AV103" s="13" t="s">
        <v>88</v>
      </c>
      <c r="AW103" s="13" t="s">
        <v>42</v>
      </c>
      <c r="AX103" s="13" t="s">
        <v>80</v>
      </c>
      <c r="AY103" s="236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1068</v>
      </c>
      <c r="G104" s="238"/>
      <c r="H104" s="241">
        <v>36.640000000000001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3" customFormat="1">
      <c r="A105" s="13"/>
      <c r="B105" s="226"/>
      <c r="C105" s="227"/>
      <c r="D105" s="228" t="s">
        <v>183</v>
      </c>
      <c r="E105" s="229" t="s">
        <v>41</v>
      </c>
      <c r="F105" s="230" t="s">
        <v>1069</v>
      </c>
      <c r="G105" s="227"/>
      <c r="H105" s="229" t="s">
        <v>41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183</v>
      </c>
      <c r="AU105" s="236" t="s">
        <v>90</v>
      </c>
      <c r="AV105" s="13" t="s">
        <v>88</v>
      </c>
      <c r="AW105" s="13" t="s">
        <v>42</v>
      </c>
      <c r="AX105" s="13" t="s">
        <v>80</v>
      </c>
      <c r="AY105" s="236" t="s">
        <v>171</v>
      </c>
    </row>
    <row r="106" s="14" customFormat="1">
      <c r="A106" s="14"/>
      <c r="B106" s="237"/>
      <c r="C106" s="238"/>
      <c r="D106" s="228" t="s">
        <v>183</v>
      </c>
      <c r="E106" s="239" t="s">
        <v>41</v>
      </c>
      <c r="F106" s="240" t="s">
        <v>1070</v>
      </c>
      <c r="G106" s="238"/>
      <c r="H106" s="241">
        <v>33.840000000000003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183</v>
      </c>
      <c r="AU106" s="247" t="s">
        <v>90</v>
      </c>
      <c r="AV106" s="14" t="s">
        <v>90</v>
      </c>
      <c r="AW106" s="14" t="s">
        <v>42</v>
      </c>
      <c r="AX106" s="14" t="s">
        <v>80</v>
      </c>
      <c r="AY106" s="247" t="s">
        <v>171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1071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1072</v>
      </c>
      <c r="G108" s="238"/>
      <c r="H108" s="241">
        <v>19.640000000000001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1073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1074</v>
      </c>
      <c r="G110" s="238"/>
      <c r="H110" s="241">
        <v>16.59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6" customFormat="1">
      <c r="A111" s="16"/>
      <c r="B111" s="259"/>
      <c r="C111" s="260"/>
      <c r="D111" s="228" t="s">
        <v>183</v>
      </c>
      <c r="E111" s="261" t="s">
        <v>41</v>
      </c>
      <c r="F111" s="262" t="s">
        <v>230</v>
      </c>
      <c r="G111" s="260"/>
      <c r="H111" s="263">
        <v>146.25000000000003</v>
      </c>
      <c r="I111" s="264"/>
      <c r="J111" s="260"/>
      <c r="K111" s="260"/>
      <c r="L111" s="265"/>
      <c r="M111" s="266"/>
      <c r="N111" s="267"/>
      <c r="O111" s="267"/>
      <c r="P111" s="267"/>
      <c r="Q111" s="267"/>
      <c r="R111" s="267"/>
      <c r="S111" s="267"/>
      <c r="T111" s="268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69" t="s">
        <v>183</v>
      </c>
      <c r="AU111" s="269" t="s">
        <v>90</v>
      </c>
      <c r="AV111" s="16" t="s">
        <v>199</v>
      </c>
      <c r="AW111" s="16" t="s">
        <v>42</v>
      </c>
      <c r="AX111" s="16" t="s">
        <v>80</v>
      </c>
      <c r="AY111" s="269" t="s">
        <v>171</v>
      </c>
    </row>
    <row r="112" s="15" customFormat="1">
      <c r="A112" s="15"/>
      <c r="B112" s="248"/>
      <c r="C112" s="249"/>
      <c r="D112" s="228" t="s">
        <v>183</v>
      </c>
      <c r="E112" s="250" t="s">
        <v>41</v>
      </c>
      <c r="F112" s="251" t="s">
        <v>189</v>
      </c>
      <c r="G112" s="249"/>
      <c r="H112" s="252">
        <v>303.64999999999992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183</v>
      </c>
      <c r="AU112" s="258" t="s">
        <v>90</v>
      </c>
      <c r="AV112" s="15" t="s">
        <v>179</v>
      </c>
      <c r="AW112" s="15" t="s">
        <v>42</v>
      </c>
      <c r="AX112" s="15" t="s">
        <v>88</v>
      </c>
      <c r="AY112" s="258" t="s">
        <v>171</v>
      </c>
    </row>
    <row r="113" s="2" customFormat="1" ht="16.5" customHeight="1">
      <c r="A113" s="42"/>
      <c r="B113" s="43"/>
      <c r="C113" s="270" t="s">
        <v>90</v>
      </c>
      <c r="D113" s="270" t="s">
        <v>403</v>
      </c>
      <c r="E113" s="271" t="s">
        <v>1075</v>
      </c>
      <c r="F113" s="272" t="s">
        <v>1076</v>
      </c>
      <c r="G113" s="273" t="s">
        <v>202</v>
      </c>
      <c r="H113" s="274">
        <v>312.75999999999999</v>
      </c>
      <c r="I113" s="275"/>
      <c r="J113" s="276">
        <f>ROUND(I113*H113,2)</f>
        <v>0</v>
      </c>
      <c r="K113" s="272" t="s">
        <v>178</v>
      </c>
      <c r="L113" s="277"/>
      <c r="M113" s="278" t="s">
        <v>41</v>
      </c>
      <c r="N113" s="279" t="s">
        <v>51</v>
      </c>
      <c r="O113" s="88"/>
      <c r="P113" s="217">
        <f>O113*H113</f>
        <v>0</v>
      </c>
      <c r="Q113" s="217">
        <v>0.00069999999999999999</v>
      </c>
      <c r="R113" s="217">
        <f>Q113*H113</f>
        <v>0.21893199999999999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406</v>
      </c>
      <c r="AT113" s="219" t="s">
        <v>403</v>
      </c>
      <c r="AU113" s="219" t="s">
        <v>90</v>
      </c>
      <c r="AY113" s="20" t="s">
        <v>171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88</v>
      </c>
      <c r="BK113" s="220">
        <f>ROUND(I113*H113,2)</f>
        <v>0</v>
      </c>
      <c r="BL113" s="20" t="s">
        <v>295</v>
      </c>
      <c r="BM113" s="219" t="s">
        <v>1077</v>
      </c>
    </row>
    <row r="114" s="14" customFormat="1">
      <c r="A114" s="14"/>
      <c r="B114" s="237"/>
      <c r="C114" s="238"/>
      <c r="D114" s="228" t="s">
        <v>183</v>
      </c>
      <c r="E114" s="238"/>
      <c r="F114" s="240" t="s">
        <v>1078</v>
      </c>
      <c r="G114" s="238"/>
      <c r="H114" s="241">
        <v>312.75999999999999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183</v>
      </c>
      <c r="AU114" s="247" t="s">
        <v>90</v>
      </c>
      <c r="AV114" s="14" t="s">
        <v>90</v>
      </c>
      <c r="AW114" s="14" t="s">
        <v>4</v>
      </c>
      <c r="AX114" s="14" t="s">
        <v>88</v>
      </c>
      <c r="AY114" s="247" t="s">
        <v>171</v>
      </c>
    </row>
    <row r="115" s="2" customFormat="1" ht="16.5" customHeight="1">
      <c r="A115" s="42"/>
      <c r="B115" s="43"/>
      <c r="C115" s="208" t="s">
        <v>199</v>
      </c>
      <c r="D115" s="208" t="s">
        <v>174</v>
      </c>
      <c r="E115" s="209" t="s">
        <v>1079</v>
      </c>
      <c r="F115" s="210" t="s">
        <v>1080</v>
      </c>
      <c r="G115" s="211" t="s">
        <v>202</v>
      </c>
      <c r="H115" s="212">
        <v>67.790000000000006</v>
      </c>
      <c r="I115" s="213"/>
      <c r="J115" s="214">
        <f>ROUND(I115*H115,2)</f>
        <v>0</v>
      </c>
      <c r="K115" s="210" t="s">
        <v>178</v>
      </c>
      <c r="L115" s="48"/>
      <c r="M115" s="215" t="s">
        <v>41</v>
      </c>
      <c r="N115" s="216" t="s">
        <v>51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295</v>
      </c>
      <c r="AT115" s="219" t="s">
        <v>174</v>
      </c>
      <c r="AU115" s="219" t="s">
        <v>90</v>
      </c>
      <c r="AY115" s="20" t="s">
        <v>171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88</v>
      </c>
      <c r="BK115" s="220">
        <f>ROUND(I115*H115,2)</f>
        <v>0</v>
      </c>
      <c r="BL115" s="20" t="s">
        <v>295</v>
      </c>
      <c r="BM115" s="219" t="s">
        <v>1081</v>
      </c>
    </row>
    <row r="116" s="2" customFormat="1">
      <c r="A116" s="42"/>
      <c r="B116" s="43"/>
      <c r="C116" s="44"/>
      <c r="D116" s="221" t="s">
        <v>181</v>
      </c>
      <c r="E116" s="44"/>
      <c r="F116" s="222" t="s">
        <v>1082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181</v>
      </c>
      <c r="AU116" s="20" t="s">
        <v>90</v>
      </c>
    </row>
    <row r="117" s="13" customFormat="1">
      <c r="A117" s="13"/>
      <c r="B117" s="226"/>
      <c r="C117" s="227"/>
      <c r="D117" s="228" t="s">
        <v>183</v>
      </c>
      <c r="E117" s="229" t="s">
        <v>41</v>
      </c>
      <c r="F117" s="230" t="s">
        <v>1083</v>
      </c>
      <c r="G117" s="227"/>
      <c r="H117" s="229" t="s">
        <v>41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183</v>
      </c>
      <c r="AU117" s="236" t="s">
        <v>90</v>
      </c>
      <c r="AV117" s="13" t="s">
        <v>88</v>
      </c>
      <c r="AW117" s="13" t="s">
        <v>42</v>
      </c>
      <c r="AX117" s="13" t="s">
        <v>80</v>
      </c>
      <c r="AY117" s="236" t="s">
        <v>171</v>
      </c>
    </row>
    <row r="118" s="13" customFormat="1">
      <c r="A118" s="13"/>
      <c r="B118" s="226"/>
      <c r="C118" s="227"/>
      <c r="D118" s="228" t="s">
        <v>183</v>
      </c>
      <c r="E118" s="229" t="s">
        <v>41</v>
      </c>
      <c r="F118" s="230" t="s">
        <v>1073</v>
      </c>
      <c r="G118" s="227"/>
      <c r="H118" s="229" t="s">
        <v>41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183</v>
      </c>
      <c r="AU118" s="236" t="s">
        <v>90</v>
      </c>
      <c r="AV118" s="13" t="s">
        <v>88</v>
      </c>
      <c r="AW118" s="13" t="s">
        <v>42</v>
      </c>
      <c r="AX118" s="13" t="s">
        <v>80</v>
      </c>
      <c r="AY118" s="236" t="s">
        <v>171</v>
      </c>
    </row>
    <row r="119" s="14" customFormat="1">
      <c r="A119" s="14"/>
      <c r="B119" s="237"/>
      <c r="C119" s="238"/>
      <c r="D119" s="228" t="s">
        <v>183</v>
      </c>
      <c r="E119" s="239" t="s">
        <v>41</v>
      </c>
      <c r="F119" s="240" t="s">
        <v>1074</v>
      </c>
      <c r="G119" s="238"/>
      <c r="H119" s="241">
        <v>16.59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183</v>
      </c>
      <c r="AU119" s="247" t="s">
        <v>90</v>
      </c>
      <c r="AV119" s="14" t="s">
        <v>90</v>
      </c>
      <c r="AW119" s="14" t="s">
        <v>42</v>
      </c>
      <c r="AX119" s="14" t="s">
        <v>80</v>
      </c>
      <c r="AY119" s="247" t="s">
        <v>171</v>
      </c>
    </row>
    <row r="120" s="13" customFormat="1">
      <c r="A120" s="13"/>
      <c r="B120" s="226"/>
      <c r="C120" s="227"/>
      <c r="D120" s="228" t="s">
        <v>183</v>
      </c>
      <c r="E120" s="229" t="s">
        <v>41</v>
      </c>
      <c r="F120" s="230" t="s">
        <v>1052</v>
      </c>
      <c r="G120" s="227"/>
      <c r="H120" s="229" t="s">
        <v>41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183</v>
      </c>
      <c r="AU120" s="236" t="s">
        <v>90</v>
      </c>
      <c r="AV120" s="13" t="s">
        <v>88</v>
      </c>
      <c r="AW120" s="13" t="s">
        <v>42</v>
      </c>
      <c r="AX120" s="13" t="s">
        <v>80</v>
      </c>
      <c r="AY120" s="236" t="s">
        <v>171</v>
      </c>
    </row>
    <row r="121" s="14" customFormat="1">
      <c r="A121" s="14"/>
      <c r="B121" s="237"/>
      <c r="C121" s="238"/>
      <c r="D121" s="228" t="s">
        <v>183</v>
      </c>
      <c r="E121" s="239" t="s">
        <v>41</v>
      </c>
      <c r="F121" s="240" t="s">
        <v>1053</v>
      </c>
      <c r="G121" s="238"/>
      <c r="H121" s="241">
        <v>39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42</v>
      </c>
      <c r="AX121" s="14" t="s">
        <v>80</v>
      </c>
      <c r="AY121" s="247" t="s">
        <v>171</v>
      </c>
    </row>
    <row r="122" s="13" customFormat="1">
      <c r="A122" s="13"/>
      <c r="B122" s="226"/>
      <c r="C122" s="227"/>
      <c r="D122" s="228" t="s">
        <v>183</v>
      </c>
      <c r="E122" s="229" t="s">
        <v>41</v>
      </c>
      <c r="F122" s="230" t="s">
        <v>1056</v>
      </c>
      <c r="G122" s="227"/>
      <c r="H122" s="229" t="s">
        <v>41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183</v>
      </c>
      <c r="AU122" s="236" t="s">
        <v>90</v>
      </c>
      <c r="AV122" s="13" t="s">
        <v>88</v>
      </c>
      <c r="AW122" s="13" t="s">
        <v>42</v>
      </c>
      <c r="AX122" s="13" t="s">
        <v>80</v>
      </c>
      <c r="AY122" s="236" t="s">
        <v>171</v>
      </c>
    </row>
    <row r="123" s="14" customFormat="1">
      <c r="A123" s="14"/>
      <c r="B123" s="237"/>
      <c r="C123" s="238"/>
      <c r="D123" s="228" t="s">
        <v>183</v>
      </c>
      <c r="E123" s="239" t="s">
        <v>41</v>
      </c>
      <c r="F123" s="240" t="s">
        <v>1057</v>
      </c>
      <c r="G123" s="238"/>
      <c r="H123" s="241">
        <v>12.199999999999999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183</v>
      </c>
      <c r="AU123" s="247" t="s">
        <v>90</v>
      </c>
      <c r="AV123" s="14" t="s">
        <v>90</v>
      </c>
      <c r="AW123" s="14" t="s">
        <v>42</v>
      </c>
      <c r="AX123" s="14" t="s">
        <v>80</v>
      </c>
      <c r="AY123" s="247" t="s">
        <v>171</v>
      </c>
    </row>
    <row r="124" s="15" customFormat="1">
      <c r="A124" s="15"/>
      <c r="B124" s="248"/>
      <c r="C124" s="249"/>
      <c r="D124" s="228" t="s">
        <v>183</v>
      </c>
      <c r="E124" s="250" t="s">
        <v>41</v>
      </c>
      <c r="F124" s="251" t="s">
        <v>189</v>
      </c>
      <c r="G124" s="249"/>
      <c r="H124" s="252">
        <v>67.790000000000006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8" t="s">
        <v>183</v>
      </c>
      <c r="AU124" s="258" t="s">
        <v>90</v>
      </c>
      <c r="AV124" s="15" t="s">
        <v>179</v>
      </c>
      <c r="AW124" s="15" t="s">
        <v>42</v>
      </c>
      <c r="AX124" s="15" t="s">
        <v>88</v>
      </c>
      <c r="AY124" s="258" t="s">
        <v>171</v>
      </c>
    </row>
    <row r="125" s="2" customFormat="1" ht="16.5" customHeight="1">
      <c r="A125" s="42"/>
      <c r="B125" s="43"/>
      <c r="C125" s="270" t="s">
        <v>179</v>
      </c>
      <c r="D125" s="270" t="s">
        <v>403</v>
      </c>
      <c r="E125" s="271" t="s">
        <v>1084</v>
      </c>
      <c r="F125" s="272" t="s">
        <v>1085</v>
      </c>
      <c r="G125" s="273" t="s">
        <v>202</v>
      </c>
      <c r="H125" s="274">
        <v>69.823999999999998</v>
      </c>
      <c r="I125" s="275"/>
      <c r="J125" s="276">
        <f>ROUND(I125*H125,2)</f>
        <v>0</v>
      </c>
      <c r="K125" s="272" t="s">
        <v>178</v>
      </c>
      <c r="L125" s="277"/>
      <c r="M125" s="278" t="s">
        <v>41</v>
      </c>
      <c r="N125" s="279" t="s">
        <v>51</v>
      </c>
      <c r="O125" s="88"/>
      <c r="P125" s="217">
        <f>O125*H125</f>
        <v>0</v>
      </c>
      <c r="Q125" s="217">
        <v>0.0018</v>
      </c>
      <c r="R125" s="217">
        <f>Q125*H125</f>
        <v>0.1256832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406</v>
      </c>
      <c r="AT125" s="219" t="s">
        <v>403</v>
      </c>
      <c r="AU125" s="219" t="s">
        <v>90</v>
      </c>
      <c r="AY125" s="20" t="s">
        <v>171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88</v>
      </c>
      <c r="BK125" s="220">
        <f>ROUND(I125*H125,2)</f>
        <v>0</v>
      </c>
      <c r="BL125" s="20" t="s">
        <v>295</v>
      </c>
      <c r="BM125" s="219" t="s">
        <v>1086</v>
      </c>
    </row>
    <row r="126" s="14" customFormat="1">
      <c r="A126" s="14"/>
      <c r="B126" s="237"/>
      <c r="C126" s="238"/>
      <c r="D126" s="228" t="s">
        <v>183</v>
      </c>
      <c r="E126" s="238"/>
      <c r="F126" s="240" t="s">
        <v>1087</v>
      </c>
      <c r="G126" s="238"/>
      <c r="H126" s="241">
        <v>69.823999999999998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183</v>
      </c>
      <c r="AU126" s="247" t="s">
        <v>90</v>
      </c>
      <c r="AV126" s="14" t="s">
        <v>90</v>
      </c>
      <c r="AW126" s="14" t="s">
        <v>4</v>
      </c>
      <c r="AX126" s="14" t="s">
        <v>88</v>
      </c>
      <c r="AY126" s="247" t="s">
        <v>171</v>
      </c>
    </row>
    <row r="127" s="2" customFormat="1" ht="16.5" customHeight="1">
      <c r="A127" s="42"/>
      <c r="B127" s="43"/>
      <c r="C127" s="208" t="s">
        <v>242</v>
      </c>
      <c r="D127" s="208" t="s">
        <v>174</v>
      </c>
      <c r="E127" s="209" t="s">
        <v>1088</v>
      </c>
      <c r="F127" s="210" t="s">
        <v>1089</v>
      </c>
      <c r="G127" s="211" t="s">
        <v>202</v>
      </c>
      <c r="H127" s="212">
        <v>235.86000000000001</v>
      </c>
      <c r="I127" s="213"/>
      <c r="J127" s="214">
        <f>ROUND(I127*H127,2)</f>
        <v>0</v>
      </c>
      <c r="K127" s="210" t="s">
        <v>178</v>
      </c>
      <c r="L127" s="48"/>
      <c r="M127" s="215" t="s">
        <v>41</v>
      </c>
      <c r="N127" s="216" t="s">
        <v>51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295</v>
      </c>
      <c r="AT127" s="219" t="s">
        <v>174</v>
      </c>
      <c r="AU127" s="219" t="s">
        <v>90</v>
      </c>
      <c r="AY127" s="20" t="s">
        <v>171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88</v>
      </c>
      <c r="BK127" s="220">
        <f>ROUND(I127*H127,2)</f>
        <v>0</v>
      </c>
      <c r="BL127" s="20" t="s">
        <v>295</v>
      </c>
      <c r="BM127" s="219" t="s">
        <v>1090</v>
      </c>
    </row>
    <row r="128" s="2" customFormat="1">
      <c r="A128" s="42"/>
      <c r="B128" s="43"/>
      <c r="C128" s="44"/>
      <c r="D128" s="221" t="s">
        <v>181</v>
      </c>
      <c r="E128" s="44"/>
      <c r="F128" s="222" t="s">
        <v>1091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181</v>
      </c>
      <c r="AU128" s="20" t="s">
        <v>90</v>
      </c>
    </row>
    <row r="129" s="13" customFormat="1">
      <c r="A129" s="13"/>
      <c r="B129" s="226"/>
      <c r="C129" s="227"/>
      <c r="D129" s="228" t="s">
        <v>183</v>
      </c>
      <c r="E129" s="229" t="s">
        <v>41</v>
      </c>
      <c r="F129" s="230" t="s">
        <v>1051</v>
      </c>
      <c r="G129" s="227"/>
      <c r="H129" s="229" t="s">
        <v>41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183</v>
      </c>
      <c r="AU129" s="236" t="s">
        <v>90</v>
      </c>
      <c r="AV129" s="13" t="s">
        <v>88</v>
      </c>
      <c r="AW129" s="13" t="s">
        <v>42</v>
      </c>
      <c r="AX129" s="13" t="s">
        <v>80</v>
      </c>
      <c r="AY129" s="236" t="s">
        <v>171</v>
      </c>
    </row>
    <row r="130" s="13" customFormat="1">
      <c r="A130" s="13"/>
      <c r="B130" s="226"/>
      <c r="C130" s="227"/>
      <c r="D130" s="228" t="s">
        <v>183</v>
      </c>
      <c r="E130" s="229" t="s">
        <v>41</v>
      </c>
      <c r="F130" s="230" t="s">
        <v>1054</v>
      </c>
      <c r="G130" s="227"/>
      <c r="H130" s="229" t="s">
        <v>41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183</v>
      </c>
      <c r="AU130" s="236" t="s">
        <v>90</v>
      </c>
      <c r="AV130" s="13" t="s">
        <v>88</v>
      </c>
      <c r="AW130" s="13" t="s">
        <v>42</v>
      </c>
      <c r="AX130" s="13" t="s">
        <v>80</v>
      </c>
      <c r="AY130" s="236" t="s">
        <v>171</v>
      </c>
    </row>
    <row r="131" s="14" customFormat="1">
      <c r="A131" s="14"/>
      <c r="B131" s="237"/>
      <c r="C131" s="238"/>
      <c r="D131" s="228" t="s">
        <v>183</v>
      </c>
      <c r="E131" s="239" t="s">
        <v>41</v>
      </c>
      <c r="F131" s="240" t="s">
        <v>1055</v>
      </c>
      <c r="G131" s="238"/>
      <c r="H131" s="241">
        <v>44.5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183</v>
      </c>
      <c r="AU131" s="247" t="s">
        <v>90</v>
      </c>
      <c r="AV131" s="14" t="s">
        <v>90</v>
      </c>
      <c r="AW131" s="14" t="s">
        <v>42</v>
      </c>
      <c r="AX131" s="14" t="s">
        <v>80</v>
      </c>
      <c r="AY131" s="247" t="s">
        <v>171</v>
      </c>
    </row>
    <row r="132" s="13" customFormat="1">
      <c r="A132" s="13"/>
      <c r="B132" s="226"/>
      <c r="C132" s="227"/>
      <c r="D132" s="228" t="s">
        <v>183</v>
      </c>
      <c r="E132" s="229" t="s">
        <v>41</v>
      </c>
      <c r="F132" s="230" t="s">
        <v>1058</v>
      </c>
      <c r="G132" s="227"/>
      <c r="H132" s="229" t="s">
        <v>41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183</v>
      </c>
      <c r="AU132" s="236" t="s">
        <v>90</v>
      </c>
      <c r="AV132" s="13" t="s">
        <v>88</v>
      </c>
      <c r="AW132" s="13" t="s">
        <v>42</v>
      </c>
      <c r="AX132" s="13" t="s">
        <v>80</v>
      </c>
      <c r="AY132" s="236" t="s">
        <v>171</v>
      </c>
    </row>
    <row r="133" s="14" customFormat="1">
      <c r="A133" s="14"/>
      <c r="B133" s="237"/>
      <c r="C133" s="238"/>
      <c r="D133" s="228" t="s">
        <v>183</v>
      </c>
      <c r="E133" s="239" t="s">
        <v>41</v>
      </c>
      <c r="F133" s="240" t="s">
        <v>1059</v>
      </c>
      <c r="G133" s="238"/>
      <c r="H133" s="241">
        <v>19.5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183</v>
      </c>
      <c r="AU133" s="247" t="s">
        <v>90</v>
      </c>
      <c r="AV133" s="14" t="s">
        <v>90</v>
      </c>
      <c r="AW133" s="14" t="s">
        <v>42</v>
      </c>
      <c r="AX133" s="14" t="s">
        <v>80</v>
      </c>
      <c r="AY133" s="247" t="s">
        <v>171</v>
      </c>
    </row>
    <row r="134" s="13" customFormat="1">
      <c r="A134" s="13"/>
      <c r="B134" s="226"/>
      <c r="C134" s="227"/>
      <c r="D134" s="228" t="s">
        <v>183</v>
      </c>
      <c r="E134" s="229" t="s">
        <v>41</v>
      </c>
      <c r="F134" s="230" t="s">
        <v>1060</v>
      </c>
      <c r="G134" s="227"/>
      <c r="H134" s="229" t="s">
        <v>41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183</v>
      </c>
      <c r="AU134" s="236" t="s">
        <v>90</v>
      </c>
      <c r="AV134" s="13" t="s">
        <v>88</v>
      </c>
      <c r="AW134" s="13" t="s">
        <v>42</v>
      </c>
      <c r="AX134" s="13" t="s">
        <v>80</v>
      </c>
      <c r="AY134" s="236" t="s">
        <v>171</v>
      </c>
    </row>
    <row r="135" s="14" customFormat="1">
      <c r="A135" s="14"/>
      <c r="B135" s="237"/>
      <c r="C135" s="238"/>
      <c r="D135" s="228" t="s">
        <v>183</v>
      </c>
      <c r="E135" s="239" t="s">
        <v>41</v>
      </c>
      <c r="F135" s="240" t="s">
        <v>1061</v>
      </c>
      <c r="G135" s="238"/>
      <c r="H135" s="241">
        <v>24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90</v>
      </c>
      <c r="AV135" s="14" t="s">
        <v>90</v>
      </c>
      <c r="AW135" s="14" t="s">
        <v>42</v>
      </c>
      <c r="AX135" s="14" t="s">
        <v>80</v>
      </c>
      <c r="AY135" s="247" t="s">
        <v>171</v>
      </c>
    </row>
    <row r="136" s="13" customFormat="1">
      <c r="A136" s="13"/>
      <c r="B136" s="226"/>
      <c r="C136" s="227"/>
      <c r="D136" s="228" t="s">
        <v>183</v>
      </c>
      <c r="E136" s="229" t="s">
        <v>41</v>
      </c>
      <c r="F136" s="230" t="s">
        <v>1062</v>
      </c>
      <c r="G136" s="227"/>
      <c r="H136" s="229" t="s">
        <v>41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183</v>
      </c>
      <c r="AU136" s="236" t="s">
        <v>90</v>
      </c>
      <c r="AV136" s="13" t="s">
        <v>88</v>
      </c>
      <c r="AW136" s="13" t="s">
        <v>42</v>
      </c>
      <c r="AX136" s="13" t="s">
        <v>80</v>
      </c>
      <c r="AY136" s="236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1063</v>
      </c>
      <c r="G137" s="238"/>
      <c r="H137" s="241">
        <v>18.199999999999999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6" customFormat="1">
      <c r="A138" s="16"/>
      <c r="B138" s="259"/>
      <c r="C138" s="260"/>
      <c r="D138" s="228" t="s">
        <v>183</v>
      </c>
      <c r="E138" s="261" t="s">
        <v>41</v>
      </c>
      <c r="F138" s="262" t="s">
        <v>230</v>
      </c>
      <c r="G138" s="260"/>
      <c r="H138" s="263">
        <v>106.2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9" t="s">
        <v>183</v>
      </c>
      <c r="AU138" s="269" t="s">
        <v>90</v>
      </c>
      <c r="AV138" s="16" t="s">
        <v>199</v>
      </c>
      <c r="AW138" s="16" t="s">
        <v>42</v>
      </c>
      <c r="AX138" s="16" t="s">
        <v>80</v>
      </c>
      <c r="AY138" s="269" t="s">
        <v>171</v>
      </c>
    </row>
    <row r="139" s="13" customFormat="1">
      <c r="A139" s="13"/>
      <c r="B139" s="226"/>
      <c r="C139" s="227"/>
      <c r="D139" s="228" t="s">
        <v>183</v>
      </c>
      <c r="E139" s="229" t="s">
        <v>41</v>
      </c>
      <c r="F139" s="230" t="s">
        <v>1092</v>
      </c>
      <c r="G139" s="227"/>
      <c r="H139" s="229" t="s">
        <v>41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183</v>
      </c>
      <c r="AU139" s="236" t="s">
        <v>90</v>
      </c>
      <c r="AV139" s="13" t="s">
        <v>88</v>
      </c>
      <c r="AW139" s="13" t="s">
        <v>42</v>
      </c>
      <c r="AX139" s="13" t="s">
        <v>80</v>
      </c>
      <c r="AY139" s="236" t="s">
        <v>171</v>
      </c>
    </row>
    <row r="140" s="13" customFormat="1">
      <c r="A140" s="13"/>
      <c r="B140" s="226"/>
      <c r="C140" s="227"/>
      <c r="D140" s="228" t="s">
        <v>183</v>
      </c>
      <c r="E140" s="229" t="s">
        <v>41</v>
      </c>
      <c r="F140" s="230" t="s">
        <v>1065</v>
      </c>
      <c r="G140" s="227"/>
      <c r="H140" s="229" t="s">
        <v>41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183</v>
      </c>
      <c r="AU140" s="236" t="s">
        <v>90</v>
      </c>
      <c r="AV140" s="13" t="s">
        <v>88</v>
      </c>
      <c r="AW140" s="13" t="s">
        <v>42</v>
      </c>
      <c r="AX140" s="13" t="s">
        <v>80</v>
      </c>
      <c r="AY140" s="236" t="s">
        <v>171</v>
      </c>
    </row>
    <row r="141" s="14" customFormat="1">
      <c r="A141" s="14"/>
      <c r="B141" s="237"/>
      <c r="C141" s="238"/>
      <c r="D141" s="228" t="s">
        <v>183</v>
      </c>
      <c r="E141" s="239" t="s">
        <v>41</v>
      </c>
      <c r="F141" s="240" t="s">
        <v>1066</v>
      </c>
      <c r="G141" s="238"/>
      <c r="H141" s="241">
        <v>39.539999999999999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90</v>
      </c>
      <c r="AV141" s="14" t="s">
        <v>90</v>
      </c>
      <c r="AW141" s="14" t="s">
        <v>42</v>
      </c>
      <c r="AX141" s="14" t="s">
        <v>80</v>
      </c>
      <c r="AY141" s="247" t="s">
        <v>171</v>
      </c>
    </row>
    <row r="142" s="13" customFormat="1">
      <c r="A142" s="13"/>
      <c r="B142" s="226"/>
      <c r="C142" s="227"/>
      <c r="D142" s="228" t="s">
        <v>183</v>
      </c>
      <c r="E142" s="229" t="s">
        <v>41</v>
      </c>
      <c r="F142" s="230" t="s">
        <v>1067</v>
      </c>
      <c r="G142" s="227"/>
      <c r="H142" s="229" t="s">
        <v>41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183</v>
      </c>
      <c r="AU142" s="236" t="s">
        <v>90</v>
      </c>
      <c r="AV142" s="13" t="s">
        <v>88</v>
      </c>
      <c r="AW142" s="13" t="s">
        <v>42</v>
      </c>
      <c r="AX142" s="13" t="s">
        <v>80</v>
      </c>
      <c r="AY142" s="236" t="s">
        <v>171</v>
      </c>
    </row>
    <row r="143" s="14" customFormat="1">
      <c r="A143" s="14"/>
      <c r="B143" s="237"/>
      <c r="C143" s="238"/>
      <c r="D143" s="228" t="s">
        <v>183</v>
      </c>
      <c r="E143" s="239" t="s">
        <v>41</v>
      </c>
      <c r="F143" s="240" t="s">
        <v>1068</v>
      </c>
      <c r="G143" s="238"/>
      <c r="H143" s="241">
        <v>36.640000000000001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183</v>
      </c>
      <c r="AU143" s="247" t="s">
        <v>90</v>
      </c>
      <c r="AV143" s="14" t="s">
        <v>90</v>
      </c>
      <c r="AW143" s="14" t="s">
        <v>42</v>
      </c>
      <c r="AX143" s="14" t="s">
        <v>80</v>
      </c>
      <c r="AY143" s="247" t="s">
        <v>171</v>
      </c>
    </row>
    <row r="144" s="13" customFormat="1">
      <c r="A144" s="13"/>
      <c r="B144" s="226"/>
      <c r="C144" s="227"/>
      <c r="D144" s="228" t="s">
        <v>183</v>
      </c>
      <c r="E144" s="229" t="s">
        <v>41</v>
      </c>
      <c r="F144" s="230" t="s">
        <v>1069</v>
      </c>
      <c r="G144" s="227"/>
      <c r="H144" s="229" t="s">
        <v>41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183</v>
      </c>
      <c r="AU144" s="236" t="s">
        <v>90</v>
      </c>
      <c r="AV144" s="13" t="s">
        <v>88</v>
      </c>
      <c r="AW144" s="13" t="s">
        <v>42</v>
      </c>
      <c r="AX144" s="13" t="s">
        <v>80</v>
      </c>
      <c r="AY144" s="236" t="s">
        <v>171</v>
      </c>
    </row>
    <row r="145" s="14" customFormat="1">
      <c r="A145" s="14"/>
      <c r="B145" s="237"/>
      <c r="C145" s="238"/>
      <c r="D145" s="228" t="s">
        <v>183</v>
      </c>
      <c r="E145" s="239" t="s">
        <v>41</v>
      </c>
      <c r="F145" s="240" t="s">
        <v>1070</v>
      </c>
      <c r="G145" s="238"/>
      <c r="H145" s="241">
        <v>33.840000000000003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183</v>
      </c>
      <c r="AU145" s="247" t="s">
        <v>90</v>
      </c>
      <c r="AV145" s="14" t="s">
        <v>90</v>
      </c>
      <c r="AW145" s="14" t="s">
        <v>42</v>
      </c>
      <c r="AX145" s="14" t="s">
        <v>80</v>
      </c>
      <c r="AY145" s="247" t="s">
        <v>171</v>
      </c>
    </row>
    <row r="146" s="13" customFormat="1">
      <c r="A146" s="13"/>
      <c r="B146" s="226"/>
      <c r="C146" s="227"/>
      <c r="D146" s="228" t="s">
        <v>183</v>
      </c>
      <c r="E146" s="229" t="s">
        <v>41</v>
      </c>
      <c r="F146" s="230" t="s">
        <v>1071</v>
      </c>
      <c r="G146" s="227"/>
      <c r="H146" s="229" t="s">
        <v>41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183</v>
      </c>
      <c r="AU146" s="236" t="s">
        <v>90</v>
      </c>
      <c r="AV146" s="13" t="s">
        <v>88</v>
      </c>
      <c r="AW146" s="13" t="s">
        <v>42</v>
      </c>
      <c r="AX146" s="13" t="s">
        <v>80</v>
      </c>
      <c r="AY146" s="236" t="s">
        <v>171</v>
      </c>
    </row>
    <row r="147" s="14" customFormat="1">
      <c r="A147" s="14"/>
      <c r="B147" s="237"/>
      <c r="C147" s="238"/>
      <c r="D147" s="228" t="s">
        <v>183</v>
      </c>
      <c r="E147" s="239" t="s">
        <v>41</v>
      </c>
      <c r="F147" s="240" t="s">
        <v>1072</v>
      </c>
      <c r="G147" s="238"/>
      <c r="H147" s="241">
        <v>19.640000000000001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183</v>
      </c>
      <c r="AU147" s="247" t="s">
        <v>90</v>
      </c>
      <c r="AV147" s="14" t="s">
        <v>90</v>
      </c>
      <c r="AW147" s="14" t="s">
        <v>42</v>
      </c>
      <c r="AX147" s="14" t="s">
        <v>80</v>
      </c>
      <c r="AY147" s="247" t="s">
        <v>171</v>
      </c>
    </row>
    <row r="148" s="16" customFormat="1">
      <c r="A148" s="16"/>
      <c r="B148" s="259"/>
      <c r="C148" s="260"/>
      <c r="D148" s="228" t="s">
        <v>183</v>
      </c>
      <c r="E148" s="261" t="s">
        <v>41</v>
      </c>
      <c r="F148" s="262" t="s">
        <v>230</v>
      </c>
      <c r="G148" s="260"/>
      <c r="H148" s="263">
        <v>129.66000000000003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69" t="s">
        <v>183</v>
      </c>
      <c r="AU148" s="269" t="s">
        <v>90</v>
      </c>
      <c r="AV148" s="16" t="s">
        <v>199</v>
      </c>
      <c r="AW148" s="16" t="s">
        <v>42</v>
      </c>
      <c r="AX148" s="16" t="s">
        <v>80</v>
      </c>
      <c r="AY148" s="269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235.86000000000001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16.5" customHeight="1">
      <c r="A150" s="42"/>
      <c r="B150" s="43"/>
      <c r="C150" s="270" t="s">
        <v>172</v>
      </c>
      <c r="D150" s="270" t="s">
        <v>403</v>
      </c>
      <c r="E150" s="271" t="s">
        <v>1093</v>
      </c>
      <c r="F150" s="272" t="s">
        <v>1094</v>
      </c>
      <c r="G150" s="273" t="s">
        <v>202</v>
      </c>
      <c r="H150" s="274">
        <v>242.93600000000001</v>
      </c>
      <c r="I150" s="275"/>
      <c r="J150" s="276">
        <f>ROUND(I150*H150,2)</f>
        <v>0</v>
      </c>
      <c r="K150" s="272" t="s">
        <v>178</v>
      </c>
      <c r="L150" s="277"/>
      <c r="M150" s="278" t="s">
        <v>41</v>
      </c>
      <c r="N150" s="279" t="s">
        <v>51</v>
      </c>
      <c r="O150" s="88"/>
      <c r="P150" s="217">
        <f>O150*H150</f>
        <v>0</v>
      </c>
      <c r="Q150" s="217">
        <v>0.0020999999999999999</v>
      </c>
      <c r="R150" s="217">
        <f>Q150*H150</f>
        <v>0.5101656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406</v>
      </c>
      <c r="AT150" s="219" t="s">
        <v>403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1095</v>
      </c>
    </row>
    <row r="151" s="14" customFormat="1">
      <c r="A151" s="14"/>
      <c r="B151" s="237"/>
      <c r="C151" s="238"/>
      <c r="D151" s="228" t="s">
        <v>183</v>
      </c>
      <c r="E151" s="238"/>
      <c r="F151" s="240" t="s">
        <v>1096</v>
      </c>
      <c r="G151" s="238"/>
      <c r="H151" s="241">
        <v>242.93600000000001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183</v>
      </c>
      <c r="AU151" s="247" t="s">
        <v>90</v>
      </c>
      <c r="AV151" s="14" t="s">
        <v>90</v>
      </c>
      <c r="AW151" s="14" t="s">
        <v>4</v>
      </c>
      <c r="AX151" s="14" t="s">
        <v>88</v>
      </c>
      <c r="AY151" s="247" t="s">
        <v>171</v>
      </c>
    </row>
    <row r="152" s="2" customFormat="1" ht="55.5" customHeight="1">
      <c r="A152" s="42"/>
      <c r="B152" s="43"/>
      <c r="C152" s="208" t="s">
        <v>253</v>
      </c>
      <c r="D152" s="208" t="s">
        <v>174</v>
      </c>
      <c r="E152" s="209" t="s">
        <v>1097</v>
      </c>
      <c r="F152" s="210" t="s">
        <v>1098</v>
      </c>
      <c r="G152" s="211" t="s">
        <v>194</v>
      </c>
      <c r="H152" s="212">
        <v>130</v>
      </c>
      <c r="I152" s="213"/>
      <c r="J152" s="214">
        <f>ROUND(I152*H152,2)</f>
        <v>0</v>
      </c>
      <c r="K152" s="210" t="s">
        <v>178</v>
      </c>
      <c r="L152" s="48"/>
      <c r="M152" s="215" t="s">
        <v>41</v>
      </c>
      <c r="N152" s="216" t="s">
        <v>51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295</v>
      </c>
      <c r="AT152" s="219" t="s">
        <v>174</v>
      </c>
      <c r="AU152" s="219" t="s">
        <v>90</v>
      </c>
      <c r="AY152" s="20" t="s">
        <v>171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88</v>
      </c>
      <c r="BK152" s="220">
        <f>ROUND(I152*H152,2)</f>
        <v>0</v>
      </c>
      <c r="BL152" s="20" t="s">
        <v>295</v>
      </c>
      <c r="BM152" s="219" t="s">
        <v>1099</v>
      </c>
    </row>
    <row r="153" s="2" customFormat="1">
      <c r="A153" s="42"/>
      <c r="B153" s="43"/>
      <c r="C153" s="44"/>
      <c r="D153" s="221" t="s">
        <v>181</v>
      </c>
      <c r="E153" s="44"/>
      <c r="F153" s="222" t="s">
        <v>1100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181</v>
      </c>
      <c r="AU153" s="20" t="s">
        <v>90</v>
      </c>
    </row>
    <row r="154" s="13" customFormat="1">
      <c r="A154" s="13"/>
      <c r="B154" s="226"/>
      <c r="C154" s="227"/>
      <c r="D154" s="228" t="s">
        <v>183</v>
      </c>
      <c r="E154" s="229" t="s">
        <v>41</v>
      </c>
      <c r="F154" s="230" t="s">
        <v>518</v>
      </c>
      <c r="G154" s="227"/>
      <c r="H154" s="229" t="s">
        <v>41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183</v>
      </c>
      <c r="AU154" s="236" t="s">
        <v>90</v>
      </c>
      <c r="AV154" s="13" t="s">
        <v>88</v>
      </c>
      <c r="AW154" s="13" t="s">
        <v>42</v>
      </c>
      <c r="AX154" s="13" t="s">
        <v>80</v>
      </c>
      <c r="AY154" s="236" t="s">
        <v>171</v>
      </c>
    </row>
    <row r="155" s="14" customFormat="1">
      <c r="A155" s="14"/>
      <c r="B155" s="237"/>
      <c r="C155" s="238"/>
      <c r="D155" s="228" t="s">
        <v>183</v>
      </c>
      <c r="E155" s="239" t="s">
        <v>41</v>
      </c>
      <c r="F155" s="240" t="s">
        <v>1101</v>
      </c>
      <c r="G155" s="238"/>
      <c r="H155" s="241">
        <v>63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183</v>
      </c>
      <c r="AU155" s="247" t="s">
        <v>90</v>
      </c>
      <c r="AV155" s="14" t="s">
        <v>90</v>
      </c>
      <c r="AW155" s="14" t="s">
        <v>42</v>
      </c>
      <c r="AX155" s="14" t="s">
        <v>80</v>
      </c>
      <c r="AY155" s="247" t="s">
        <v>171</v>
      </c>
    </row>
    <row r="156" s="13" customFormat="1">
      <c r="A156" s="13"/>
      <c r="B156" s="226"/>
      <c r="C156" s="227"/>
      <c r="D156" s="228" t="s">
        <v>183</v>
      </c>
      <c r="E156" s="229" t="s">
        <v>41</v>
      </c>
      <c r="F156" s="230" t="s">
        <v>632</v>
      </c>
      <c r="G156" s="227"/>
      <c r="H156" s="229" t="s">
        <v>41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183</v>
      </c>
      <c r="AU156" s="236" t="s">
        <v>90</v>
      </c>
      <c r="AV156" s="13" t="s">
        <v>88</v>
      </c>
      <c r="AW156" s="13" t="s">
        <v>42</v>
      </c>
      <c r="AX156" s="13" t="s">
        <v>80</v>
      </c>
      <c r="AY156" s="236" t="s">
        <v>171</v>
      </c>
    </row>
    <row r="157" s="14" customFormat="1">
      <c r="A157" s="14"/>
      <c r="B157" s="237"/>
      <c r="C157" s="238"/>
      <c r="D157" s="228" t="s">
        <v>183</v>
      </c>
      <c r="E157" s="239" t="s">
        <v>41</v>
      </c>
      <c r="F157" s="240" t="s">
        <v>88</v>
      </c>
      <c r="G157" s="238"/>
      <c r="H157" s="241">
        <v>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42</v>
      </c>
      <c r="AX157" s="14" t="s">
        <v>80</v>
      </c>
      <c r="AY157" s="247" t="s">
        <v>171</v>
      </c>
    </row>
    <row r="158" s="13" customFormat="1">
      <c r="A158" s="13"/>
      <c r="B158" s="226"/>
      <c r="C158" s="227"/>
      <c r="D158" s="228" t="s">
        <v>183</v>
      </c>
      <c r="E158" s="229" t="s">
        <v>41</v>
      </c>
      <c r="F158" s="230" t="s">
        <v>631</v>
      </c>
      <c r="G158" s="227"/>
      <c r="H158" s="229" t="s">
        <v>41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183</v>
      </c>
      <c r="AU158" s="236" t="s">
        <v>90</v>
      </c>
      <c r="AV158" s="13" t="s">
        <v>88</v>
      </c>
      <c r="AW158" s="13" t="s">
        <v>42</v>
      </c>
      <c r="AX158" s="13" t="s">
        <v>80</v>
      </c>
      <c r="AY158" s="236" t="s">
        <v>171</v>
      </c>
    </row>
    <row r="159" s="14" customFormat="1">
      <c r="A159" s="14"/>
      <c r="B159" s="237"/>
      <c r="C159" s="238"/>
      <c r="D159" s="228" t="s">
        <v>183</v>
      </c>
      <c r="E159" s="239" t="s">
        <v>41</v>
      </c>
      <c r="F159" s="240" t="s">
        <v>88</v>
      </c>
      <c r="G159" s="238"/>
      <c r="H159" s="241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183</v>
      </c>
      <c r="AU159" s="247" t="s">
        <v>90</v>
      </c>
      <c r="AV159" s="14" t="s">
        <v>90</v>
      </c>
      <c r="AW159" s="14" t="s">
        <v>42</v>
      </c>
      <c r="AX159" s="14" t="s">
        <v>80</v>
      </c>
      <c r="AY159" s="247" t="s">
        <v>171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630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88</v>
      </c>
      <c r="G161" s="238"/>
      <c r="H161" s="241">
        <v>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3" customFormat="1">
      <c r="A162" s="13"/>
      <c r="B162" s="226"/>
      <c r="C162" s="227"/>
      <c r="D162" s="228" t="s">
        <v>183</v>
      </c>
      <c r="E162" s="229" t="s">
        <v>41</v>
      </c>
      <c r="F162" s="230" t="s">
        <v>629</v>
      </c>
      <c r="G162" s="227"/>
      <c r="H162" s="229" t="s">
        <v>41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183</v>
      </c>
      <c r="AU162" s="236" t="s">
        <v>90</v>
      </c>
      <c r="AV162" s="13" t="s">
        <v>88</v>
      </c>
      <c r="AW162" s="13" t="s">
        <v>42</v>
      </c>
      <c r="AX162" s="13" t="s">
        <v>80</v>
      </c>
      <c r="AY162" s="236" t="s">
        <v>171</v>
      </c>
    </row>
    <row r="163" s="14" customFormat="1">
      <c r="A163" s="14"/>
      <c r="B163" s="237"/>
      <c r="C163" s="238"/>
      <c r="D163" s="228" t="s">
        <v>183</v>
      </c>
      <c r="E163" s="239" t="s">
        <v>41</v>
      </c>
      <c r="F163" s="240" t="s">
        <v>88</v>
      </c>
      <c r="G163" s="238"/>
      <c r="H163" s="241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183</v>
      </c>
      <c r="AU163" s="247" t="s">
        <v>90</v>
      </c>
      <c r="AV163" s="14" t="s">
        <v>90</v>
      </c>
      <c r="AW163" s="14" t="s">
        <v>42</v>
      </c>
      <c r="AX163" s="14" t="s">
        <v>80</v>
      </c>
      <c r="AY163" s="247" t="s">
        <v>171</v>
      </c>
    </row>
    <row r="164" s="13" customFormat="1">
      <c r="A164" s="13"/>
      <c r="B164" s="226"/>
      <c r="C164" s="227"/>
      <c r="D164" s="228" t="s">
        <v>183</v>
      </c>
      <c r="E164" s="229" t="s">
        <v>41</v>
      </c>
      <c r="F164" s="230" t="s">
        <v>627</v>
      </c>
      <c r="G164" s="227"/>
      <c r="H164" s="229" t="s">
        <v>41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183</v>
      </c>
      <c r="AU164" s="236" t="s">
        <v>90</v>
      </c>
      <c r="AV164" s="13" t="s">
        <v>88</v>
      </c>
      <c r="AW164" s="13" t="s">
        <v>42</v>
      </c>
      <c r="AX164" s="13" t="s">
        <v>80</v>
      </c>
      <c r="AY164" s="236" t="s">
        <v>171</v>
      </c>
    </row>
    <row r="165" s="14" customFormat="1">
      <c r="A165" s="14"/>
      <c r="B165" s="237"/>
      <c r="C165" s="238"/>
      <c r="D165" s="228" t="s">
        <v>183</v>
      </c>
      <c r="E165" s="239" t="s">
        <v>41</v>
      </c>
      <c r="F165" s="240" t="s">
        <v>88</v>
      </c>
      <c r="G165" s="238"/>
      <c r="H165" s="241">
        <v>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183</v>
      </c>
      <c r="AU165" s="247" t="s">
        <v>90</v>
      </c>
      <c r="AV165" s="14" t="s">
        <v>90</v>
      </c>
      <c r="AW165" s="14" t="s">
        <v>42</v>
      </c>
      <c r="AX165" s="14" t="s">
        <v>80</v>
      </c>
      <c r="AY165" s="247" t="s">
        <v>171</v>
      </c>
    </row>
    <row r="166" s="13" customFormat="1">
      <c r="A166" s="13"/>
      <c r="B166" s="226"/>
      <c r="C166" s="227"/>
      <c r="D166" s="228" t="s">
        <v>183</v>
      </c>
      <c r="E166" s="229" t="s">
        <v>41</v>
      </c>
      <c r="F166" s="230" t="s">
        <v>1102</v>
      </c>
      <c r="G166" s="227"/>
      <c r="H166" s="229" t="s">
        <v>41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183</v>
      </c>
      <c r="AU166" s="236" t="s">
        <v>90</v>
      </c>
      <c r="AV166" s="13" t="s">
        <v>88</v>
      </c>
      <c r="AW166" s="13" t="s">
        <v>42</v>
      </c>
      <c r="AX166" s="13" t="s">
        <v>80</v>
      </c>
      <c r="AY166" s="236" t="s">
        <v>171</v>
      </c>
    </row>
    <row r="167" s="14" customFormat="1">
      <c r="A167" s="14"/>
      <c r="B167" s="237"/>
      <c r="C167" s="238"/>
      <c r="D167" s="228" t="s">
        <v>183</v>
      </c>
      <c r="E167" s="239" t="s">
        <v>41</v>
      </c>
      <c r="F167" s="240" t="s">
        <v>199</v>
      </c>
      <c r="G167" s="238"/>
      <c r="H167" s="241">
        <v>3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42</v>
      </c>
      <c r="AX167" s="14" t="s">
        <v>80</v>
      </c>
      <c r="AY167" s="247" t="s">
        <v>171</v>
      </c>
    </row>
    <row r="168" s="13" customFormat="1">
      <c r="A168" s="13"/>
      <c r="B168" s="226"/>
      <c r="C168" s="227"/>
      <c r="D168" s="228" t="s">
        <v>183</v>
      </c>
      <c r="E168" s="229" t="s">
        <v>41</v>
      </c>
      <c r="F168" s="230" t="s">
        <v>624</v>
      </c>
      <c r="G168" s="227"/>
      <c r="H168" s="229" t="s">
        <v>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183</v>
      </c>
      <c r="AU168" s="236" t="s">
        <v>90</v>
      </c>
      <c r="AV168" s="13" t="s">
        <v>88</v>
      </c>
      <c r="AW168" s="13" t="s">
        <v>42</v>
      </c>
      <c r="AX168" s="13" t="s">
        <v>80</v>
      </c>
      <c r="AY168" s="236" t="s">
        <v>171</v>
      </c>
    </row>
    <row r="169" s="14" customFormat="1">
      <c r="A169" s="14"/>
      <c r="B169" s="237"/>
      <c r="C169" s="238"/>
      <c r="D169" s="228" t="s">
        <v>183</v>
      </c>
      <c r="E169" s="239" t="s">
        <v>41</v>
      </c>
      <c r="F169" s="240" t="s">
        <v>199</v>
      </c>
      <c r="G169" s="238"/>
      <c r="H169" s="241">
        <v>3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183</v>
      </c>
      <c r="AU169" s="247" t="s">
        <v>90</v>
      </c>
      <c r="AV169" s="14" t="s">
        <v>90</v>
      </c>
      <c r="AW169" s="14" t="s">
        <v>42</v>
      </c>
      <c r="AX169" s="14" t="s">
        <v>80</v>
      </c>
      <c r="AY169" s="247" t="s">
        <v>171</v>
      </c>
    </row>
    <row r="170" s="13" customFormat="1">
      <c r="A170" s="13"/>
      <c r="B170" s="226"/>
      <c r="C170" s="227"/>
      <c r="D170" s="228" t="s">
        <v>183</v>
      </c>
      <c r="E170" s="229" t="s">
        <v>41</v>
      </c>
      <c r="F170" s="230" t="s">
        <v>622</v>
      </c>
      <c r="G170" s="227"/>
      <c r="H170" s="229" t="s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183</v>
      </c>
      <c r="AU170" s="236" t="s">
        <v>90</v>
      </c>
      <c r="AV170" s="13" t="s">
        <v>88</v>
      </c>
      <c r="AW170" s="13" t="s">
        <v>42</v>
      </c>
      <c r="AX170" s="13" t="s">
        <v>80</v>
      </c>
      <c r="AY170" s="236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897</v>
      </c>
      <c r="G171" s="238"/>
      <c r="H171" s="241">
        <v>56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5" customFormat="1">
      <c r="A172" s="15"/>
      <c r="B172" s="248"/>
      <c r="C172" s="249"/>
      <c r="D172" s="228" t="s">
        <v>183</v>
      </c>
      <c r="E172" s="250" t="s">
        <v>41</v>
      </c>
      <c r="F172" s="251" t="s">
        <v>189</v>
      </c>
      <c r="G172" s="249"/>
      <c r="H172" s="252">
        <v>130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183</v>
      </c>
      <c r="AU172" s="258" t="s">
        <v>90</v>
      </c>
      <c r="AV172" s="15" t="s">
        <v>179</v>
      </c>
      <c r="AW172" s="15" t="s">
        <v>42</v>
      </c>
      <c r="AX172" s="15" t="s">
        <v>88</v>
      </c>
      <c r="AY172" s="258" t="s">
        <v>171</v>
      </c>
    </row>
    <row r="173" s="2" customFormat="1" ht="55.5" customHeight="1">
      <c r="A173" s="42"/>
      <c r="B173" s="43"/>
      <c r="C173" s="208" t="s">
        <v>259</v>
      </c>
      <c r="D173" s="208" t="s">
        <v>174</v>
      </c>
      <c r="E173" s="209" t="s">
        <v>1103</v>
      </c>
      <c r="F173" s="210" t="s">
        <v>1104</v>
      </c>
      <c r="G173" s="211" t="s">
        <v>194</v>
      </c>
      <c r="H173" s="212">
        <v>12</v>
      </c>
      <c r="I173" s="213"/>
      <c r="J173" s="214">
        <f>ROUND(I173*H173,2)</f>
        <v>0</v>
      </c>
      <c r="K173" s="210" t="s">
        <v>41</v>
      </c>
      <c r="L173" s="48"/>
      <c r="M173" s="215" t="s">
        <v>41</v>
      </c>
      <c r="N173" s="216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295</v>
      </c>
      <c r="AT173" s="219" t="s">
        <v>174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295</v>
      </c>
      <c r="BM173" s="219" t="s">
        <v>1105</v>
      </c>
    </row>
    <row r="174" s="13" customFormat="1">
      <c r="A174" s="13"/>
      <c r="B174" s="226"/>
      <c r="C174" s="227"/>
      <c r="D174" s="228" t="s">
        <v>183</v>
      </c>
      <c r="E174" s="229" t="s">
        <v>41</v>
      </c>
      <c r="F174" s="230" t="s">
        <v>518</v>
      </c>
      <c r="G174" s="227"/>
      <c r="H174" s="229" t="s">
        <v>41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183</v>
      </c>
      <c r="AU174" s="236" t="s">
        <v>90</v>
      </c>
      <c r="AV174" s="13" t="s">
        <v>88</v>
      </c>
      <c r="AW174" s="13" t="s">
        <v>42</v>
      </c>
      <c r="AX174" s="13" t="s">
        <v>80</v>
      </c>
      <c r="AY174" s="236" t="s">
        <v>171</v>
      </c>
    </row>
    <row r="175" s="14" customFormat="1">
      <c r="A175" s="14"/>
      <c r="B175" s="237"/>
      <c r="C175" s="238"/>
      <c r="D175" s="228" t="s">
        <v>183</v>
      </c>
      <c r="E175" s="239" t="s">
        <v>41</v>
      </c>
      <c r="F175" s="240" t="s">
        <v>124</v>
      </c>
      <c r="G175" s="238"/>
      <c r="H175" s="241">
        <v>11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183</v>
      </c>
      <c r="AU175" s="247" t="s">
        <v>90</v>
      </c>
      <c r="AV175" s="14" t="s">
        <v>90</v>
      </c>
      <c r="AW175" s="14" t="s">
        <v>42</v>
      </c>
      <c r="AX175" s="14" t="s">
        <v>80</v>
      </c>
      <c r="AY175" s="247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632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88</v>
      </c>
      <c r="G177" s="238"/>
      <c r="H177" s="241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5" customFormat="1">
      <c r="A178" s="15"/>
      <c r="B178" s="248"/>
      <c r="C178" s="249"/>
      <c r="D178" s="228" t="s">
        <v>183</v>
      </c>
      <c r="E178" s="250" t="s">
        <v>41</v>
      </c>
      <c r="F178" s="251" t="s">
        <v>189</v>
      </c>
      <c r="G178" s="249"/>
      <c r="H178" s="252">
        <v>12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8" t="s">
        <v>183</v>
      </c>
      <c r="AU178" s="258" t="s">
        <v>90</v>
      </c>
      <c r="AV178" s="15" t="s">
        <v>179</v>
      </c>
      <c r="AW178" s="15" t="s">
        <v>42</v>
      </c>
      <c r="AX178" s="15" t="s">
        <v>88</v>
      </c>
      <c r="AY178" s="258" t="s">
        <v>171</v>
      </c>
    </row>
    <row r="179" s="2" customFormat="1" ht="55.5" customHeight="1">
      <c r="A179" s="42"/>
      <c r="B179" s="43"/>
      <c r="C179" s="208" t="s">
        <v>190</v>
      </c>
      <c r="D179" s="208" t="s">
        <v>174</v>
      </c>
      <c r="E179" s="209" t="s">
        <v>1106</v>
      </c>
      <c r="F179" s="210" t="s">
        <v>1107</v>
      </c>
      <c r="G179" s="211" t="s">
        <v>194</v>
      </c>
      <c r="H179" s="212">
        <v>118</v>
      </c>
      <c r="I179" s="213"/>
      <c r="J179" s="214">
        <f>ROUND(I179*H179,2)</f>
        <v>0</v>
      </c>
      <c r="K179" s="210" t="s">
        <v>41</v>
      </c>
      <c r="L179" s="48"/>
      <c r="M179" s="215" t="s">
        <v>41</v>
      </c>
      <c r="N179" s="216" t="s">
        <v>51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295</v>
      </c>
      <c r="AT179" s="219" t="s">
        <v>174</v>
      </c>
      <c r="AU179" s="219" t="s">
        <v>90</v>
      </c>
      <c r="AY179" s="20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88</v>
      </c>
      <c r="BK179" s="220">
        <f>ROUND(I179*H179,2)</f>
        <v>0</v>
      </c>
      <c r="BL179" s="20" t="s">
        <v>295</v>
      </c>
      <c r="BM179" s="219" t="s">
        <v>1108</v>
      </c>
    </row>
    <row r="180" s="13" customFormat="1">
      <c r="A180" s="13"/>
      <c r="B180" s="226"/>
      <c r="C180" s="227"/>
      <c r="D180" s="228" t="s">
        <v>183</v>
      </c>
      <c r="E180" s="229" t="s">
        <v>41</v>
      </c>
      <c r="F180" s="230" t="s">
        <v>518</v>
      </c>
      <c r="G180" s="227"/>
      <c r="H180" s="229" t="s">
        <v>41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183</v>
      </c>
      <c r="AU180" s="236" t="s">
        <v>90</v>
      </c>
      <c r="AV180" s="13" t="s">
        <v>88</v>
      </c>
      <c r="AW180" s="13" t="s">
        <v>42</v>
      </c>
      <c r="AX180" s="13" t="s">
        <v>80</v>
      </c>
      <c r="AY180" s="236" t="s">
        <v>171</v>
      </c>
    </row>
    <row r="181" s="14" customFormat="1">
      <c r="A181" s="14"/>
      <c r="B181" s="237"/>
      <c r="C181" s="238"/>
      <c r="D181" s="228" t="s">
        <v>183</v>
      </c>
      <c r="E181" s="239" t="s">
        <v>41</v>
      </c>
      <c r="F181" s="240" t="s">
        <v>573</v>
      </c>
      <c r="G181" s="238"/>
      <c r="H181" s="241">
        <v>52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183</v>
      </c>
      <c r="AU181" s="247" t="s">
        <v>90</v>
      </c>
      <c r="AV181" s="14" t="s">
        <v>90</v>
      </c>
      <c r="AW181" s="14" t="s">
        <v>42</v>
      </c>
      <c r="AX181" s="14" t="s">
        <v>80</v>
      </c>
      <c r="AY181" s="247" t="s">
        <v>171</v>
      </c>
    </row>
    <row r="182" s="13" customFormat="1">
      <c r="A182" s="13"/>
      <c r="B182" s="226"/>
      <c r="C182" s="227"/>
      <c r="D182" s="228" t="s">
        <v>183</v>
      </c>
      <c r="E182" s="229" t="s">
        <v>41</v>
      </c>
      <c r="F182" s="230" t="s">
        <v>632</v>
      </c>
      <c r="G182" s="227"/>
      <c r="H182" s="229" t="s">
        <v>41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183</v>
      </c>
      <c r="AU182" s="236" t="s">
        <v>90</v>
      </c>
      <c r="AV182" s="13" t="s">
        <v>88</v>
      </c>
      <c r="AW182" s="13" t="s">
        <v>42</v>
      </c>
      <c r="AX182" s="13" t="s">
        <v>80</v>
      </c>
      <c r="AY182" s="236" t="s">
        <v>171</v>
      </c>
    </row>
    <row r="183" s="14" customFormat="1">
      <c r="A183" s="14"/>
      <c r="B183" s="237"/>
      <c r="C183" s="238"/>
      <c r="D183" s="228" t="s">
        <v>183</v>
      </c>
      <c r="E183" s="239" t="s">
        <v>41</v>
      </c>
      <c r="F183" s="240" t="s">
        <v>80</v>
      </c>
      <c r="G183" s="238"/>
      <c r="H183" s="241">
        <v>0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183</v>
      </c>
      <c r="AU183" s="247" t="s">
        <v>90</v>
      </c>
      <c r="AV183" s="14" t="s">
        <v>90</v>
      </c>
      <c r="AW183" s="14" t="s">
        <v>42</v>
      </c>
      <c r="AX183" s="14" t="s">
        <v>80</v>
      </c>
      <c r="AY183" s="247" t="s">
        <v>171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631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88</v>
      </c>
      <c r="G185" s="238"/>
      <c r="H185" s="241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630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88</v>
      </c>
      <c r="G187" s="238"/>
      <c r="H187" s="241">
        <v>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629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88</v>
      </c>
      <c r="G189" s="238"/>
      <c r="H189" s="241">
        <v>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3" customFormat="1">
      <c r="A190" s="13"/>
      <c r="B190" s="226"/>
      <c r="C190" s="227"/>
      <c r="D190" s="228" t="s">
        <v>183</v>
      </c>
      <c r="E190" s="229" t="s">
        <v>41</v>
      </c>
      <c r="F190" s="230" t="s">
        <v>627</v>
      </c>
      <c r="G190" s="227"/>
      <c r="H190" s="229" t="s">
        <v>41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183</v>
      </c>
      <c r="AU190" s="236" t="s">
        <v>90</v>
      </c>
      <c r="AV190" s="13" t="s">
        <v>88</v>
      </c>
      <c r="AW190" s="13" t="s">
        <v>42</v>
      </c>
      <c r="AX190" s="13" t="s">
        <v>80</v>
      </c>
      <c r="AY190" s="236" t="s">
        <v>171</v>
      </c>
    </row>
    <row r="191" s="14" customFormat="1">
      <c r="A191" s="14"/>
      <c r="B191" s="237"/>
      <c r="C191" s="238"/>
      <c r="D191" s="228" t="s">
        <v>183</v>
      </c>
      <c r="E191" s="239" t="s">
        <v>41</v>
      </c>
      <c r="F191" s="240" t="s">
        <v>88</v>
      </c>
      <c r="G191" s="238"/>
      <c r="H191" s="241">
        <v>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183</v>
      </c>
      <c r="AU191" s="247" t="s">
        <v>90</v>
      </c>
      <c r="AV191" s="14" t="s">
        <v>90</v>
      </c>
      <c r="AW191" s="14" t="s">
        <v>42</v>
      </c>
      <c r="AX191" s="14" t="s">
        <v>80</v>
      </c>
      <c r="AY191" s="247" t="s">
        <v>171</v>
      </c>
    </row>
    <row r="192" s="13" customFormat="1">
      <c r="A192" s="13"/>
      <c r="B192" s="226"/>
      <c r="C192" s="227"/>
      <c r="D192" s="228" t="s">
        <v>183</v>
      </c>
      <c r="E192" s="229" t="s">
        <v>41</v>
      </c>
      <c r="F192" s="230" t="s">
        <v>1102</v>
      </c>
      <c r="G192" s="227"/>
      <c r="H192" s="229" t="s">
        <v>41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183</v>
      </c>
      <c r="AU192" s="236" t="s">
        <v>90</v>
      </c>
      <c r="AV192" s="13" t="s">
        <v>88</v>
      </c>
      <c r="AW192" s="13" t="s">
        <v>42</v>
      </c>
      <c r="AX192" s="13" t="s">
        <v>80</v>
      </c>
      <c r="AY192" s="236" t="s">
        <v>171</v>
      </c>
    </row>
    <row r="193" s="14" customFormat="1">
      <c r="A193" s="14"/>
      <c r="B193" s="237"/>
      <c r="C193" s="238"/>
      <c r="D193" s="228" t="s">
        <v>183</v>
      </c>
      <c r="E193" s="239" t="s">
        <v>41</v>
      </c>
      <c r="F193" s="240" t="s">
        <v>199</v>
      </c>
      <c r="G193" s="238"/>
      <c r="H193" s="241">
        <v>3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183</v>
      </c>
      <c r="AU193" s="247" t="s">
        <v>90</v>
      </c>
      <c r="AV193" s="14" t="s">
        <v>90</v>
      </c>
      <c r="AW193" s="14" t="s">
        <v>42</v>
      </c>
      <c r="AX193" s="14" t="s">
        <v>80</v>
      </c>
      <c r="AY193" s="247" t="s">
        <v>171</v>
      </c>
    </row>
    <row r="194" s="13" customFormat="1">
      <c r="A194" s="13"/>
      <c r="B194" s="226"/>
      <c r="C194" s="227"/>
      <c r="D194" s="228" t="s">
        <v>183</v>
      </c>
      <c r="E194" s="229" t="s">
        <v>41</v>
      </c>
      <c r="F194" s="230" t="s">
        <v>624</v>
      </c>
      <c r="G194" s="227"/>
      <c r="H194" s="229" t="s">
        <v>41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183</v>
      </c>
      <c r="AU194" s="236" t="s">
        <v>90</v>
      </c>
      <c r="AV194" s="13" t="s">
        <v>88</v>
      </c>
      <c r="AW194" s="13" t="s">
        <v>42</v>
      </c>
      <c r="AX194" s="13" t="s">
        <v>80</v>
      </c>
      <c r="AY194" s="236" t="s">
        <v>171</v>
      </c>
    </row>
    <row r="195" s="14" customFormat="1">
      <c r="A195" s="14"/>
      <c r="B195" s="237"/>
      <c r="C195" s="238"/>
      <c r="D195" s="228" t="s">
        <v>183</v>
      </c>
      <c r="E195" s="239" t="s">
        <v>41</v>
      </c>
      <c r="F195" s="240" t="s">
        <v>199</v>
      </c>
      <c r="G195" s="238"/>
      <c r="H195" s="241">
        <v>3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183</v>
      </c>
      <c r="AU195" s="247" t="s">
        <v>90</v>
      </c>
      <c r="AV195" s="14" t="s">
        <v>90</v>
      </c>
      <c r="AW195" s="14" t="s">
        <v>42</v>
      </c>
      <c r="AX195" s="14" t="s">
        <v>80</v>
      </c>
      <c r="AY195" s="247" t="s">
        <v>171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622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897</v>
      </c>
      <c r="G197" s="238"/>
      <c r="H197" s="241">
        <v>56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5" customFormat="1">
      <c r="A198" s="15"/>
      <c r="B198" s="248"/>
      <c r="C198" s="249"/>
      <c r="D198" s="228" t="s">
        <v>183</v>
      </c>
      <c r="E198" s="250" t="s">
        <v>41</v>
      </c>
      <c r="F198" s="251" t="s">
        <v>189</v>
      </c>
      <c r="G198" s="249"/>
      <c r="H198" s="252">
        <v>118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8" t="s">
        <v>183</v>
      </c>
      <c r="AU198" s="258" t="s">
        <v>90</v>
      </c>
      <c r="AV198" s="15" t="s">
        <v>179</v>
      </c>
      <c r="AW198" s="15" t="s">
        <v>42</v>
      </c>
      <c r="AX198" s="15" t="s">
        <v>88</v>
      </c>
      <c r="AY198" s="258" t="s">
        <v>171</v>
      </c>
    </row>
    <row r="199" s="2" customFormat="1" ht="24.15" customHeight="1">
      <c r="A199" s="42"/>
      <c r="B199" s="43"/>
      <c r="C199" s="208" t="s">
        <v>121</v>
      </c>
      <c r="D199" s="208" t="s">
        <v>174</v>
      </c>
      <c r="E199" s="209" t="s">
        <v>1109</v>
      </c>
      <c r="F199" s="210" t="s">
        <v>1110</v>
      </c>
      <c r="G199" s="211" t="s">
        <v>194</v>
      </c>
      <c r="H199" s="212">
        <v>26</v>
      </c>
      <c r="I199" s="213"/>
      <c r="J199" s="214">
        <f>ROUND(I199*H199,2)</f>
        <v>0</v>
      </c>
      <c r="K199" s="210" t="s">
        <v>41</v>
      </c>
      <c r="L199" s="48"/>
      <c r="M199" s="215" t="s">
        <v>41</v>
      </c>
      <c r="N199" s="216" t="s">
        <v>51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295</v>
      </c>
      <c r="AT199" s="219" t="s">
        <v>174</v>
      </c>
      <c r="AU199" s="219" t="s">
        <v>90</v>
      </c>
      <c r="AY199" s="20" t="s">
        <v>171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88</v>
      </c>
      <c r="BK199" s="220">
        <f>ROUND(I199*H199,2)</f>
        <v>0</v>
      </c>
      <c r="BL199" s="20" t="s">
        <v>295</v>
      </c>
      <c r="BM199" s="219" t="s">
        <v>1111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381</v>
      </c>
      <c r="G200" s="238"/>
      <c r="H200" s="241">
        <v>26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5" customFormat="1">
      <c r="A201" s="15"/>
      <c r="B201" s="248"/>
      <c r="C201" s="249"/>
      <c r="D201" s="228" t="s">
        <v>183</v>
      </c>
      <c r="E201" s="250" t="s">
        <v>41</v>
      </c>
      <c r="F201" s="251" t="s">
        <v>189</v>
      </c>
      <c r="G201" s="249"/>
      <c r="H201" s="252">
        <v>26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183</v>
      </c>
      <c r="AU201" s="258" t="s">
        <v>90</v>
      </c>
      <c r="AV201" s="15" t="s">
        <v>179</v>
      </c>
      <c r="AW201" s="15" t="s">
        <v>42</v>
      </c>
      <c r="AX201" s="15" t="s">
        <v>88</v>
      </c>
      <c r="AY201" s="258" t="s">
        <v>171</v>
      </c>
    </row>
    <row r="202" s="2" customFormat="1" ht="24.15" customHeight="1">
      <c r="A202" s="42"/>
      <c r="B202" s="43"/>
      <c r="C202" s="208" t="s">
        <v>124</v>
      </c>
      <c r="D202" s="208" t="s">
        <v>174</v>
      </c>
      <c r="E202" s="209" t="s">
        <v>1112</v>
      </c>
      <c r="F202" s="210" t="s">
        <v>1113</v>
      </c>
      <c r="G202" s="211" t="s">
        <v>194</v>
      </c>
      <c r="H202" s="212">
        <v>6</v>
      </c>
      <c r="I202" s="213"/>
      <c r="J202" s="214">
        <f>ROUND(I202*H202,2)</f>
        <v>0</v>
      </c>
      <c r="K202" s="210" t="s">
        <v>41</v>
      </c>
      <c r="L202" s="48"/>
      <c r="M202" s="215" t="s">
        <v>41</v>
      </c>
      <c r="N202" s="216" t="s">
        <v>51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295</v>
      </c>
      <c r="AT202" s="219" t="s">
        <v>174</v>
      </c>
      <c r="AU202" s="219" t="s">
        <v>90</v>
      </c>
      <c r="AY202" s="20" t="s">
        <v>171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88</v>
      </c>
      <c r="BK202" s="220">
        <f>ROUND(I202*H202,2)</f>
        <v>0</v>
      </c>
      <c r="BL202" s="20" t="s">
        <v>295</v>
      </c>
      <c r="BM202" s="219" t="s">
        <v>1114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1115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90</v>
      </c>
      <c r="G204" s="238"/>
      <c r="H204" s="241">
        <v>2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1116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90</v>
      </c>
      <c r="G206" s="238"/>
      <c r="H206" s="241">
        <v>2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3" customFormat="1">
      <c r="A207" s="13"/>
      <c r="B207" s="226"/>
      <c r="C207" s="227"/>
      <c r="D207" s="228" t="s">
        <v>183</v>
      </c>
      <c r="E207" s="229" t="s">
        <v>41</v>
      </c>
      <c r="F207" s="230" t="s">
        <v>1117</v>
      </c>
      <c r="G207" s="227"/>
      <c r="H207" s="229" t="s">
        <v>41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183</v>
      </c>
      <c r="AU207" s="236" t="s">
        <v>90</v>
      </c>
      <c r="AV207" s="13" t="s">
        <v>88</v>
      </c>
      <c r="AW207" s="13" t="s">
        <v>42</v>
      </c>
      <c r="AX207" s="13" t="s">
        <v>80</v>
      </c>
      <c r="AY207" s="236" t="s">
        <v>171</v>
      </c>
    </row>
    <row r="208" s="14" customFormat="1">
      <c r="A208" s="14"/>
      <c r="B208" s="237"/>
      <c r="C208" s="238"/>
      <c r="D208" s="228" t="s">
        <v>183</v>
      </c>
      <c r="E208" s="239" t="s">
        <v>41</v>
      </c>
      <c r="F208" s="240" t="s">
        <v>90</v>
      </c>
      <c r="G208" s="238"/>
      <c r="H208" s="241">
        <v>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183</v>
      </c>
      <c r="AU208" s="247" t="s">
        <v>90</v>
      </c>
      <c r="AV208" s="14" t="s">
        <v>90</v>
      </c>
      <c r="AW208" s="14" t="s">
        <v>42</v>
      </c>
      <c r="AX208" s="14" t="s">
        <v>80</v>
      </c>
      <c r="AY208" s="247" t="s">
        <v>171</v>
      </c>
    </row>
    <row r="209" s="15" customFormat="1">
      <c r="A209" s="15"/>
      <c r="B209" s="248"/>
      <c r="C209" s="249"/>
      <c r="D209" s="228" t="s">
        <v>183</v>
      </c>
      <c r="E209" s="250" t="s">
        <v>41</v>
      </c>
      <c r="F209" s="251" t="s">
        <v>189</v>
      </c>
      <c r="G209" s="249"/>
      <c r="H209" s="252">
        <v>6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183</v>
      </c>
      <c r="AU209" s="258" t="s">
        <v>90</v>
      </c>
      <c r="AV209" s="15" t="s">
        <v>179</v>
      </c>
      <c r="AW209" s="15" t="s">
        <v>42</v>
      </c>
      <c r="AX209" s="15" t="s">
        <v>88</v>
      </c>
      <c r="AY209" s="258" t="s">
        <v>171</v>
      </c>
    </row>
    <row r="210" s="2" customFormat="1" ht="24.15" customHeight="1">
      <c r="A210" s="42"/>
      <c r="B210" s="43"/>
      <c r="C210" s="208" t="s">
        <v>8</v>
      </c>
      <c r="D210" s="208" t="s">
        <v>174</v>
      </c>
      <c r="E210" s="209" t="s">
        <v>1118</v>
      </c>
      <c r="F210" s="210" t="s">
        <v>1119</v>
      </c>
      <c r="G210" s="211" t="s">
        <v>194</v>
      </c>
      <c r="H210" s="212">
        <v>24</v>
      </c>
      <c r="I210" s="213"/>
      <c r="J210" s="214">
        <f>ROUND(I210*H210,2)</f>
        <v>0</v>
      </c>
      <c r="K210" s="210" t="s">
        <v>41</v>
      </c>
      <c r="L210" s="48"/>
      <c r="M210" s="215" t="s">
        <v>41</v>
      </c>
      <c r="N210" s="216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295</v>
      </c>
      <c r="AT210" s="219" t="s">
        <v>174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1120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371</v>
      </c>
      <c r="G211" s="238"/>
      <c r="H211" s="241">
        <v>24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24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16.5" customHeight="1">
      <c r="A213" s="42"/>
      <c r="B213" s="43"/>
      <c r="C213" s="208" t="s">
        <v>129</v>
      </c>
      <c r="D213" s="208" t="s">
        <v>174</v>
      </c>
      <c r="E213" s="209" t="s">
        <v>1121</v>
      </c>
      <c r="F213" s="210" t="s">
        <v>1122</v>
      </c>
      <c r="G213" s="211" t="s">
        <v>202</v>
      </c>
      <c r="H213" s="212">
        <v>64.400000000000006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1123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1124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13" customFormat="1">
      <c r="A215" s="13"/>
      <c r="B215" s="226"/>
      <c r="C215" s="227"/>
      <c r="D215" s="228" t="s">
        <v>183</v>
      </c>
      <c r="E215" s="229" t="s">
        <v>41</v>
      </c>
      <c r="F215" s="230" t="s">
        <v>1125</v>
      </c>
      <c r="G215" s="227"/>
      <c r="H215" s="229" t="s">
        <v>41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183</v>
      </c>
      <c r="AU215" s="236" t="s">
        <v>90</v>
      </c>
      <c r="AV215" s="13" t="s">
        <v>88</v>
      </c>
      <c r="AW215" s="13" t="s">
        <v>42</v>
      </c>
      <c r="AX215" s="13" t="s">
        <v>80</v>
      </c>
      <c r="AY215" s="236" t="s">
        <v>171</v>
      </c>
    </row>
    <row r="216" s="13" customFormat="1">
      <c r="A216" s="13"/>
      <c r="B216" s="226"/>
      <c r="C216" s="227"/>
      <c r="D216" s="228" t="s">
        <v>183</v>
      </c>
      <c r="E216" s="229" t="s">
        <v>41</v>
      </c>
      <c r="F216" s="230" t="s">
        <v>1126</v>
      </c>
      <c r="G216" s="227"/>
      <c r="H216" s="229" t="s">
        <v>41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183</v>
      </c>
      <c r="AU216" s="236" t="s">
        <v>90</v>
      </c>
      <c r="AV216" s="13" t="s">
        <v>88</v>
      </c>
      <c r="AW216" s="13" t="s">
        <v>42</v>
      </c>
      <c r="AX216" s="13" t="s">
        <v>80</v>
      </c>
      <c r="AY216" s="236" t="s">
        <v>171</v>
      </c>
    </row>
    <row r="217" s="14" customFormat="1">
      <c r="A217" s="14"/>
      <c r="B217" s="237"/>
      <c r="C217" s="238"/>
      <c r="D217" s="228" t="s">
        <v>183</v>
      </c>
      <c r="E217" s="239" t="s">
        <v>41</v>
      </c>
      <c r="F217" s="240" t="s">
        <v>1127</v>
      </c>
      <c r="G217" s="238"/>
      <c r="H217" s="241">
        <v>15.5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183</v>
      </c>
      <c r="AU217" s="247" t="s">
        <v>90</v>
      </c>
      <c r="AV217" s="14" t="s">
        <v>90</v>
      </c>
      <c r="AW217" s="14" t="s">
        <v>42</v>
      </c>
      <c r="AX217" s="14" t="s">
        <v>80</v>
      </c>
      <c r="AY217" s="247" t="s">
        <v>171</v>
      </c>
    </row>
    <row r="218" s="13" customFormat="1">
      <c r="A218" s="13"/>
      <c r="B218" s="226"/>
      <c r="C218" s="227"/>
      <c r="D218" s="228" t="s">
        <v>183</v>
      </c>
      <c r="E218" s="229" t="s">
        <v>41</v>
      </c>
      <c r="F218" s="230" t="s">
        <v>1128</v>
      </c>
      <c r="G218" s="227"/>
      <c r="H218" s="229" t="s">
        <v>41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183</v>
      </c>
      <c r="AU218" s="236" t="s">
        <v>90</v>
      </c>
      <c r="AV218" s="13" t="s">
        <v>88</v>
      </c>
      <c r="AW218" s="13" t="s">
        <v>42</v>
      </c>
      <c r="AX218" s="13" t="s">
        <v>80</v>
      </c>
      <c r="AY218" s="236" t="s">
        <v>171</v>
      </c>
    </row>
    <row r="219" s="14" customFormat="1">
      <c r="A219" s="14"/>
      <c r="B219" s="237"/>
      <c r="C219" s="238"/>
      <c r="D219" s="228" t="s">
        <v>183</v>
      </c>
      <c r="E219" s="239" t="s">
        <v>41</v>
      </c>
      <c r="F219" s="240" t="s">
        <v>1129</v>
      </c>
      <c r="G219" s="238"/>
      <c r="H219" s="241">
        <v>4.7999999999999998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42</v>
      </c>
      <c r="AX219" s="14" t="s">
        <v>80</v>
      </c>
      <c r="AY219" s="247" t="s">
        <v>171</v>
      </c>
    </row>
    <row r="220" s="13" customFormat="1">
      <c r="A220" s="13"/>
      <c r="B220" s="226"/>
      <c r="C220" s="227"/>
      <c r="D220" s="228" t="s">
        <v>183</v>
      </c>
      <c r="E220" s="229" t="s">
        <v>41</v>
      </c>
      <c r="F220" s="230" t="s">
        <v>1130</v>
      </c>
      <c r="G220" s="227"/>
      <c r="H220" s="229" t="s">
        <v>41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183</v>
      </c>
      <c r="AU220" s="236" t="s">
        <v>90</v>
      </c>
      <c r="AV220" s="13" t="s">
        <v>88</v>
      </c>
      <c r="AW220" s="13" t="s">
        <v>42</v>
      </c>
      <c r="AX220" s="13" t="s">
        <v>80</v>
      </c>
      <c r="AY220" s="236" t="s">
        <v>171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1131</v>
      </c>
      <c r="G221" s="238"/>
      <c r="H221" s="241">
        <v>26.800000000000001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6" customFormat="1">
      <c r="A222" s="16"/>
      <c r="B222" s="259"/>
      <c r="C222" s="260"/>
      <c r="D222" s="228" t="s">
        <v>183</v>
      </c>
      <c r="E222" s="261" t="s">
        <v>41</v>
      </c>
      <c r="F222" s="262" t="s">
        <v>230</v>
      </c>
      <c r="G222" s="260"/>
      <c r="H222" s="263">
        <v>47.100000000000001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69" t="s">
        <v>183</v>
      </c>
      <c r="AU222" s="269" t="s">
        <v>90</v>
      </c>
      <c r="AV222" s="16" t="s">
        <v>199</v>
      </c>
      <c r="AW222" s="16" t="s">
        <v>42</v>
      </c>
      <c r="AX222" s="16" t="s">
        <v>80</v>
      </c>
      <c r="AY222" s="269" t="s">
        <v>171</v>
      </c>
    </row>
    <row r="223" s="13" customFormat="1">
      <c r="A223" s="13"/>
      <c r="B223" s="226"/>
      <c r="C223" s="227"/>
      <c r="D223" s="228" t="s">
        <v>183</v>
      </c>
      <c r="E223" s="229" t="s">
        <v>41</v>
      </c>
      <c r="F223" s="230" t="s">
        <v>1132</v>
      </c>
      <c r="G223" s="227"/>
      <c r="H223" s="229" t="s">
        <v>41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183</v>
      </c>
      <c r="AU223" s="236" t="s">
        <v>90</v>
      </c>
      <c r="AV223" s="13" t="s">
        <v>88</v>
      </c>
      <c r="AW223" s="13" t="s">
        <v>42</v>
      </c>
      <c r="AX223" s="13" t="s">
        <v>80</v>
      </c>
      <c r="AY223" s="236" t="s">
        <v>171</v>
      </c>
    </row>
    <row r="224" s="13" customFormat="1">
      <c r="A224" s="13"/>
      <c r="B224" s="226"/>
      <c r="C224" s="227"/>
      <c r="D224" s="228" t="s">
        <v>183</v>
      </c>
      <c r="E224" s="229" t="s">
        <v>41</v>
      </c>
      <c r="F224" s="230" t="s">
        <v>622</v>
      </c>
      <c r="G224" s="227"/>
      <c r="H224" s="229" t="s">
        <v>41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183</v>
      </c>
      <c r="AU224" s="236" t="s">
        <v>90</v>
      </c>
      <c r="AV224" s="13" t="s">
        <v>88</v>
      </c>
      <c r="AW224" s="13" t="s">
        <v>42</v>
      </c>
      <c r="AX224" s="13" t="s">
        <v>80</v>
      </c>
      <c r="AY224" s="236" t="s">
        <v>171</v>
      </c>
    </row>
    <row r="225" s="14" customFormat="1">
      <c r="A225" s="14"/>
      <c r="B225" s="237"/>
      <c r="C225" s="238"/>
      <c r="D225" s="228" t="s">
        <v>183</v>
      </c>
      <c r="E225" s="239" t="s">
        <v>41</v>
      </c>
      <c r="F225" s="240" t="s">
        <v>1133</v>
      </c>
      <c r="G225" s="238"/>
      <c r="H225" s="241">
        <v>17.300000000000001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183</v>
      </c>
      <c r="AU225" s="247" t="s">
        <v>90</v>
      </c>
      <c r="AV225" s="14" t="s">
        <v>90</v>
      </c>
      <c r="AW225" s="14" t="s">
        <v>42</v>
      </c>
      <c r="AX225" s="14" t="s">
        <v>80</v>
      </c>
      <c r="AY225" s="247" t="s">
        <v>171</v>
      </c>
    </row>
    <row r="226" s="16" customFormat="1">
      <c r="A226" s="16"/>
      <c r="B226" s="259"/>
      <c r="C226" s="260"/>
      <c r="D226" s="228" t="s">
        <v>183</v>
      </c>
      <c r="E226" s="261" t="s">
        <v>41</v>
      </c>
      <c r="F226" s="262" t="s">
        <v>230</v>
      </c>
      <c r="G226" s="260"/>
      <c r="H226" s="263">
        <v>17.300000000000001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69" t="s">
        <v>183</v>
      </c>
      <c r="AU226" s="269" t="s">
        <v>90</v>
      </c>
      <c r="AV226" s="16" t="s">
        <v>199</v>
      </c>
      <c r="AW226" s="16" t="s">
        <v>42</v>
      </c>
      <c r="AX226" s="16" t="s">
        <v>80</v>
      </c>
      <c r="AY226" s="269" t="s">
        <v>171</v>
      </c>
    </row>
    <row r="227" s="15" customFormat="1">
      <c r="A227" s="15"/>
      <c r="B227" s="248"/>
      <c r="C227" s="249"/>
      <c r="D227" s="228" t="s">
        <v>183</v>
      </c>
      <c r="E227" s="250" t="s">
        <v>41</v>
      </c>
      <c r="F227" s="251" t="s">
        <v>189</v>
      </c>
      <c r="G227" s="249"/>
      <c r="H227" s="252">
        <v>64.400000000000006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183</v>
      </c>
      <c r="AU227" s="258" t="s">
        <v>90</v>
      </c>
      <c r="AV227" s="15" t="s">
        <v>179</v>
      </c>
      <c r="AW227" s="15" t="s">
        <v>42</v>
      </c>
      <c r="AX227" s="15" t="s">
        <v>88</v>
      </c>
      <c r="AY227" s="258" t="s">
        <v>171</v>
      </c>
    </row>
    <row r="228" s="2" customFormat="1" ht="16.5" customHeight="1">
      <c r="A228" s="42"/>
      <c r="B228" s="43"/>
      <c r="C228" s="270" t="s">
        <v>132</v>
      </c>
      <c r="D228" s="270" t="s">
        <v>403</v>
      </c>
      <c r="E228" s="271" t="s">
        <v>747</v>
      </c>
      <c r="F228" s="272" t="s">
        <v>1134</v>
      </c>
      <c r="G228" s="273" t="s">
        <v>202</v>
      </c>
      <c r="H228" s="274">
        <v>47.100000000000001</v>
      </c>
      <c r="I228" s="275"/>
      <c r="J228" s="276">
        <f>ROUND(I228*H228,2)</f>
        <v>0</v>
      </c>
      <c r="K228" s="272" t="s">
        <v>41</v>
      </c>
      <c r="L228" s="277"/>
      <c r="M228" s="278" t="s">
        <v>41</v>
      </c>
      <c r="N228" s="279" t="s">
        <v>51</v>
      </c>
      <c r="O228" s="88"/>
      <c r="P228" s="217">
        <f>O228*H228</f>
        <v>0</v>
      </c>
      <c r="Q228" s="217">
        <v>0.00297</v>
      </c>
      <c r="R228" s="217">
        <f>Q228*H228</f>
        <v>0.13988700000000001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406</v>
      </c>
      <c r="AT228" s="219" t="s">
        <v>403</v>
      </c>
      <c r="AU228" s="219" t="s">
        <v>90</v>
      </c>
      <c r="AY228" s="20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88</v>
      </c>
      <c r="BK228" s="220">
        <f>ROUND(I228*H228,2)</f>
        <v>0</v>
      </c>
      <c r="BL228" s="20" t="s">
        <v>295</v>
      </c>
      <c r="BM228" s="219" t="s">
        <v>1135</v>
      </c>
    </row>
    <row r="229" s="2" customFormat="1" ht="16.5" customHeight="1">
      <c r="A229" s="42"/>
      <c r="B229" s="43"/>
      <c r="C229" s="270" t="s">
        <v>135</v>
      </c>
      <c r="D229" s="270" t="s">
        <v>403</v>
      </c>
      <c r="E229" s="271" t="s">
        <v>1136</v>
      </c>
      <c r="F229" s="272" t="s">
        <v>1137</v>
      </c>
      <c r="G229" s="273" t="s">
        <v>202</v>
      </c>
      <c r="H229" s="274">
        <v>17.300000000000001</v>
      </c>
      <c r="I229" s="275"/>
      <c r="J229" s="276">
        <f>ROUND(I229*H229,2)</f>
        <v>0</v>
      </c>
      <c r="K229" s="272" t="s">
        <v>178</v>
      </c>
      <c r="L229" s="277"/>
      <c r="M229" s="278" t="s">
        <v>41</v>
      </c>
      <c r="N229" s="279" t="s">
        <v>51</v>
      </c>
      <c r="O229" s="88"/>
      <c r="P229" s="217">
        <f>O229*H229</f>
        <v>0</v>
      </c>
      <c r="Q229" s="217">
        <v>0.00029999999999999997</v>
      </c>
      <c r="R229" s="217">
        <f>Q229*H229</f>
        <v>0.0051900000000000002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406</v>
      </c>
      <c r="AT229" s="219" t="s">
        <v>403</v>
      </c>
      <c r="AU229" s="219" t="s">
        <v>90</v>
      </c>
      <c r="AY229" s="20" t="s">
        <v>171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88</v>
      </c>
      <c r="BK229" s="220">
        <f>ROUND(I229*H229,2)</f>
        <v>0</v>
      </c>
      <c r="BL229" s="20" t="s">
        <v>295</v>
      </c>
      <c r="BM229" s="219" t="s">
        <v>1138</v>
      </c>
    </row>
    <row r="230" s="2" customFormat="1" ht="24.15" customHeight="1">
      <c r="A230" s="42"/>
      <c r="B230" s="43"/>
      <c r="C230" s="208" t="s">
        <v>295</v>
      </c>
      <c r="D230" s="208" t="s">
        <v>174</v>
      </c>
      <c r="E230" s="209" t="s">
        <v>1139</v>
      </c>
      <c r="F230" s="210" t="s">
        <v>1140</v>
      </c>
      <c r="G230" s="211" t="s">
        <v>764</v>
      </c>
      <c r="H230" s="212">
        <v>1</v>
      </c>
      <c r="I230" s="213"/>
      <c r="J230" s="214">
        <f>ROUND(I230*H230,2)</f>
        <v>0</v>
      </c>
      <c r="K230" s="210" t="s">
        <v>41</v>
      </c>
      <c r="L230" s="48"/>
      <c r="M230" s="215" t="s">
        <v>41</v>
      </c>
      <c r="N230" s="216" t="s">
        <v>51</v>
      </c>
      <c r="O230" s="88"/>
      <c r="P230" s="217">
        <f>O230*H230</f>
        <v>0</v>
      </c>
      <c r="Q230" s="217">
        <v>0.01</v>
      </c>
      <c r="R230" s="217">
        <f>Q230*H230</f>
        <v>0.01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295</v>
      </c>
      <c r="AT230" s="219" t="s">
        <v>174</v>
      </c>
      <c r="AU230" s="219" t="s">
        <v>90</v>
      </c>
      <c r="AY230" s="20" t="s">
        <v>171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88</v>
      </c>
      <c r="BK230" s="220">
        <f>ROUND(I230*H230,2)</f>
        <v>0</v>
      </c>
      <c r="BL230" s="20" t="s">
        <v>295</v>
      </c>
      <c r="BM230" s="219" t="s">
        <v>1141</v>
      </c>
    </row>
    <row r="231" s="2" customFormat="1" ht="24.15" customHeight="1">
      <c r="A231" s="42"/>
      <c r="B231" s="43"/>
      <c r="C231" s="208" t="s">
        <v>309</v>
      </c>
      <c r="D231" s="208" t="s">
        <v>174</v>
      </c>
      <c r="E231" s="209" t="s">
        <v>1142</v>
      </c>
      <c r="F231" s="210" t="s">
        <v>1143</v>
      </c>
      <c r="G231" s="211" t="s">
        <v>194</v>
      </c>
      <c r="H231" s="212">
        <v>186</v>
      </c>
      <c r="I231" s="213"/>
      <c r="J231" s="214">
        <f>ROUND(I231*H231,2)</f>
        <v>0</v>
      </c>
      <c r="K231" s="210" t="s">
        <v>178</v>
      </c>
      <c r="L231" s="48"/>
      <c r="M231" s="215" t="s">
        <v>41</v>
      </c>
      <c r="N231" s="216" t="s">
        <v>51</v>
      </c>
      <c r="O231" s="88"/>
      <c r="P231" s="217">
        <f>O231*H231</f>
        <v>0</v>
      </c>
      <c r="Q231" s="217">
        <v>0.00050000000000000001</v>
      </c>
      <c r="R231" s="217">
        <f>Q231*H231</f>
        <v>0.092999999999999999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295</v>
      </c>
      <c r="AT231" s="219" t="s">
        <v>174</v>
      </c>
      <c r="AU231" s="219" t="s">
        <v>90</v>
      </c>
      <c r="AY231" s="20" t="s">
        <v>171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88</v>
      </c>
      <c r="BK231" s="220">
        <f>ROUND(I231*H231,2)</f>
        <v>0</v>
      </c>
      <c r="BL231" s="20" t="s">
        <v>295</v>
      </c>
      <c r="BM231" s="219" t="s">
        <v>1144</v>
      </c>
    </row>
    <row r="232" s="2" customFormat="1">
      <c r="A232" s="42"/>
      <c r="B232" s="43"/>
      <c r="C232" s="44"/>
      <c r="D232" s="221" t="s">
        <v>181</v>
      </c>
      <c r="E232" s="44"/>
      <c r="F232" s="222" t="s">
        <v>1145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181</v>
      </c>
      <c r="AU232" s="20" t="s">
        <v>90</v>
      </c>
    </row>
    <row r="233" s="2" customFormat="1" ht="16.5" customHeight="1">
      <c r="A233" s="42"/>
      <c r="B233" s="43"/>
      <c r="C233" s="270" t="s">
        <v>336</v>
      </c>
      <c r="D233" s="270" t="s">
        <v>403</v>
      </c>
      <c r="E233" s="271" t="s">
        <v>779</v>
      </c>
      <c r="F233" s="272" t="s">
        <v>1146</v>
      </c>
      <c r="G233" s="273" t="s">
        <v>194</v>
      </c>
      <c r="H233" s="274">
        <v>55</v>
      </c>
      <c r="I233" s="275"/>
      <c r="J233" s="276">
        <f>ROUND(I233*H233,2)</f>
        <v>0</v>
      </c>
      <c r="K233" s="272" t="s">
        <v>41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1147</v>
      </c>
    </row>
    <row r="234" s="2" customFormat="1" ht="16.5" customHeight="1">
      <c r="A234" s="42"/>
      <c r="B234" s="43"/>
      <c r="C234" s="270" t="s">
        <v>341</v>
      </c>
      <c r="D234" s="270" t="s">
        <v>403</v>
      </c>
      <c r="E234" s="271" t="s">
        <v>789</v>
      </c>
      <c r="F234" s="272" t="s">
        <v>1146</v>
      </c>
      <c r="G234" s="273" t="s">
        <v>194</v>
      </c>
      <c r="H234" s="274">
        <v>8</v>
      </c>
      <c r="I234" s="275"/>
      <c r="J234" s="276">
        <f>ROUND(I234*H234,2)</f>
        <v>0</v>
      </c>
      <c r="K234" s="272" t="s">
        <v>41</v>
      </c>
      <c r="L234" s="277"/>
      <c r="M234" s="278" t="s">
        <v>41</v>
      </c>
      <c r="N234" s="279" t="s">
        <v>51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406</v>
      </c>
      <c r="AT234" s="219" t="s">
        <v>403</v>
      </c>
      <c r="AU234" s="219" t="s">
        <v>90</v>
      </c>
      <c r="AY234" s="20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88</v>
      </c>
      <c r="BK234" s="220">
        <f>ROUND(I234*H234,2)</f>
        <v>0</v>
      </c>
      <c r="BL234" s="20" t="s">
        <v>295</v>
      </c>
      <c r="BM234" s="219" t="s">
        <v>1148</v>
      </c>
    </row>
    <row r="235" s="2" customFormat="1" ht="16.5" customHeight="1">
      <c r="A235" s="42"/>
      <c r="B235" s="43"/>
      <c r="C235" s="270" t="s">
        <v>298</v>
      </c>
      <c r="D235" s="270" t="s">
        <v>403</v>
      </c>
      <c r="E235" s="271" t="s">
        <v>841</v>
      </c>
      <c r="F235" s="272" t="s">
        <v>1146</v>
      </c>
      <c r="G235" s="273" t="s">
        <v>194</v>
      </c>
      <c r="H235" s="274">
        <v>8</v>
      </c>
      <c r="I235" s="275"/>
      <c r="J235" s="276">
        <f>ROUND(I235*H235,2)</f>
        <v>0</v>
      </c>
      <c r="K235" s="272" t="s">
        <v>41</v>
      </c>
      <c r="L235" s="277"/>
      <c r="M235" s="278" t="s">
        <v>41</v>
      </c>
      <c r="N235" s="279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406</v>
      </c>
      <c r="AT235" s="219" t="s">
        <v>403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1149</v>
      </c>
    </row>
    <row r="236" s="2" customFormat="1" ht="16.5" customHeight="1">
      <c r="A236" s="42"/>
      <c r="B236" s="43"/>
      <c r="C236" s="270" t="s">
        <v>7</v>
      </c>
      <c r="D236" s="270" t="s">
        <v>403</v>
      </c>
      <c r="E236" s="271" t="s">
        <v>946</v>
      </c>
      <c r="F236" s="272" t="s">
        <v>1146</v>
      </c>
      <c r="G236" s="273" t="s">
        <v>194</v>
      </c>
      <c r="H236" s="274">
        <v>56</v>
      </c>
      <c r="I236" s="275"/>
      <c r="J236" s="276">
        <f>ROUND(I236*H236,2)</f>
        <v>0</v>
      </c>
      <c r="K236" s="272" t="s">
        <v>41</v>
      </c>
      <c r="L236" s="277"/>
      <c r="M236" s="278" t="s">
        <v>41</v>
      </c>
      <c r="N236" s="279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406</v>
      </c>
      <c r="AT236" s="219" t="s">
        <v>403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1150</v>
      </c>
    </row>
    <row r="237" s="2" customFormat="1" ht="16.5" customHeight="1">
      <c r="A237" s="42"/>
      <c r="B237" s="43"/>
      <c r="C237" s="270" t="s">
        <v>361</v>
      </c>
      <c r="D237" s="270" t="s">
        <v>403</v>
      </c>
      <c r="E237" s="271" t="s">
        <v>797</v>
      </c>
      <c r="F237" s="272" t="s">
        <v>1151</v>
      </c>
      <c r="G237" s="273" t="s">
        <v>194</v>
      </c>
      <c r="H237" s="274">
        <v>10</v>
      </c>
      <c r="I237" s="275"/>
      <c r="J237" s="276">
        <f>ROUND(I237*H237,2)</f>
        <v>0</v>
      </c>
      <c r="K237" s="272" t="s">
        <v>41</v>
      </c>
      <c r="L237" s="277"/>
      <c r="M237" s="278" t="s">
        <v>41</v>
      </c>
      <c r="N237" s="279" t="s">
        <v>51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406</v>
      </c>
      <c r="AT237" s="219" t="s">
        <v>403</v>
      </c>
      <c r="AU237" s="219" t="s">
        <v>90</v>
      </c>
      <c r="AY237" s="20" t="s">
        <v>171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88</v>
      </c>
      <c r="BK237" s="220">
        <f>ROUND(I237*H237,2)</f>
        <v>0</v>
      </c>
      <c r="BL237" s="20" t="s">
        <v>295</v>
      </c>
      <c r="BM237" s="219" t="s">
        <v>1152</v>
      </c>
    </row>
    <row r="238" s="2" customFormat="1" ht="16.5" customHeight="1">
      <c r="A238" s="42"/>
      <c r="B238" s="43"/>
      <c r="C238" s="270" t="s">
        <v>366</v>
      </c>
      <c r="D238" s="270" t="s">
        <v>403</v>
      </c>
      <c r="E238" s="271" t="s">
        <v>762</v>
      </c>
      <c r="F238" s="272" t="s">
        <v>1153</v>
      </c>
      <c r="G238" s="273" t="s">
        <v>194</v>
      </c>
      <c r="H238" s="274">
        <v>1</v>
      </c>
      <c r="I238" s="275"/>
      <c r="J238" s="276">
        <f>ROUND(I238*H238,2)</f>
        <v>0</v>
      </c>
      <c r="K238" s="272" t="s">
        <v>41</v>
      </c>
      <c r="L238" s="277"/>
      <c r="M238" s="278" t="s">
        <v>41</v>
      </c>
      <c r="N238" s="279" t="s">
        <v>51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406</v>
      </c>
      <c r="AT238" s="219" t="s">
        <v>403</v>
      </c>
      <c r="AU238" s="219" t="s">
        <v>90</v>
      </c>
      <c r="AY238" s="20" t="s">
        <v>171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88</v>
      </c>
      <c r="BK238" s="220">
        <f>ROUND(I238*H238,2)</f>
        <v>0</v>
      </c>
      <c r="BL238" s="20" t="s">
        <v>295</v>
      </c>
      <c r="BM238" s="219" t="s">
        <v>1154</v>
      </c>
    </row>
    <row r="239" s="2" customFormat="1" ht="16.5" customHeight="1">
      <c r="A239" s="42"/>
      <c r="B239" s="43"/>
      <c r="C239" s="270" t="s">
        <v>371</v>
      </c>
      <c r="D239" s="270" t="s">
        <v>403</v>
      </c>
      <c r="E239" s="271" t="s">
        <v>786</v>
      </c>
      <c r="F239" s="272" t="s">
        <v>1155</v>
      </c>
      <c r="G239" s="273" t="s">
        <v>194</v>
      </c>
      <c r="H239" s="274">
        <v>48</v>
      </c>
      <c r="I239" s="275"/>
      <c r="J239" s="276">
        <f>ROUND(I239*H239,2)</f>
        <v>0</v>
      </c>
      <c r="K239" s="272" t="s">
        <v>41</v>
      </c>
      <c r="L239" s="277"/>
      <c r="M239" s="278" t="s">
        <v>41</v>
      </c>
      <c r="N239" s="279" t="s">
        <v>51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406</v>
      </c>
      <c r="AT239" s="219" t="s">
        <v>403</v>
      </c>
      <c r="AU239" s="219" t="s">
        <v>90</v>
      </c>
      <c r="AY239" s="20" t="s">
        <v>171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88</v>
      </c>
      <c r="BK239" s="220">
        <f>ROUND(I239*H239,2)</f>
        <v>0</v>
      </c>
      <c r="BL239" s="20" t="s">
        <v>295</v>
      </c>
      <c r="BM239" s="219" t="s">
        <v>1156</v>
      </c>
    </row>
    <row r="240" s="2" customFormat="1" ht="24.15" customHeight="1">
      <c r="A240" s="42"/>
      <c r="B240" s="43"/>
      <c r="C240" s="208" t="s">
        <v>376</v>
      </c>
      <c r="D240" s="208" t="s">
        <v>174</v>
      </c>
      <c r="E240" s="209" t="s">
        <v>1142</v>
      </c>
      <c r="F240" s="210" t="s">
        <v>1143</v>
      </c>
      <c r="G240" s="211" t="s">
        <v>194</v>
      </c>
      <c r="H240" s="212">
        <v>41</v>
      </c>
      <c r="I240" s="213"/>
      <c r="J240" s="214">
        <f>ROUND(I240*H240,2)</f>
        <v>0</v>
      </c>
      <c r="K240" s="210" t="s">
        <v>178</v>
      </c>
      <c r="L240" s="48"/>
      <c r="M240" s="215" t="s">
        <v>41</v>
      </c>
      <c r="N240" s="216" t="s">
        <v>51</v>
      </c>
      <c r="O240" s="88"/>
      <c r="P240" s="217">
        <f>O240*H240</f>
        <v>0</v>
      </c>
      <c r="Q240" s="217">
        <v>0.00050000000000000001</v>
      </c>
      <c r="R240" s="217">
        <f>Q240*H240</f>
        <v>0.020500000000000001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295</v>
      </c>
      <c r="AT240" s="219" t="s">
        <v>174</v>
      </c>
      <c r="AU240" s="219" t="s">
        <v>90</v>
      </c>
      <c r="AY240" s="20" t="s">
        <v>171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88</v>
      </c>
      <c r="BK240" s="220">
        <f>ROUND(I240*H240,2)</f>
        <v>0</v>
      </c>
      <c r="BL240" s="20" t="s">
        <v>295</v>
      </c>
      <c r="BM240" s="219" t="s">
        <v>1157</v>
      </c>
    </row>
    <row r="241" s="2" customFormat="1">
      <c r="A241" s="42"/>
      <c r="B241" s="43"/>
      <c r="C241" s="44"/>
      <c r="D241" s="221" t="s">
        <v>181</v>
      </c>
      <c r="E241" s="44"/>
      <c r="F241" s="222" t="s">
        <v>1145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181</v>
      </c>
      <c r="AU241" s="20" t="s">
        <v>90</v>
      </c>
    </row>
    <row r="242" s="2" customFormat="1" ht="16.5" customHeight="1">
      <c r="A242" s="42"/>
      <c r="B242" s="43"/>
      <c r="C242" s="270" t="s">
        <v>381</v>
      </c>
      <c r="D242" s="270" t="s">
        <v>403</v>
      </c>
      <c r="E242" s="271" t="s">
        <v>1158</v>
      </c>
      <c r="F242" s="272" t="s">
        <v>1159</v>
      </c>
      <c r="G242" s="273" t="s">
        <v>194</v>
      </c>
      <c r="H242" s="274">
        <v>3</v>
      </c>
      <c r="I242" s="275"/>
      <c r="J242" s="276">
        <f>ROUND(I242*H242,2)</f>
        <v>0</v>
      </c>
      <c r="K242" s="272" t="s">
        <v>178</v>
      </c>
      <c r="L242" s="277"/>
      <c r="M242" s="278" t="s">
        <v>41</v>
      </c>
      <c r="N242" s="279" t="s">
        <v>51</v>
      </c>
      <c r="O242" s="88"/>
      <c r="P242" s="217">
        <f>O242*H242</f>
        <v>0</v>
      </c>
      <c r="Q242" s="217">
        <v>0.00010000000000000001</v>
      </c>
      <c r="R242" s="217">
        <f>Q242*H242</f>
        <v>0.00030000000000000003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406</v>
      </c>
      <c r="AT242" s="219" t="s">
        <v>403</v>
      </c>
      <c r="AU242" s="219" t="s">
        <v>90</v>
      </c>
      <c r="AY242" s="20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88</v>
      </c>
      <c r="BK242" s="220">
        <f>ROUND(I242*H242,2)</f>
        <v>0</v>
      </c>
      <c r="BL242" s="20" t="s">
        <v>295</v>
      </c>
      <c r="BM242" s="219" t="s">
        <v>1160</v>
      </c>
    </row>
    <row r="243" s="14" customFormat="1">
      <c r="A243" s="14"/>
      <c r="B243" s="237"/>
      <c r="C243" s="238"/>
      <c r="D243" s="228" t="s">
        <v>183</v>
      </c>
      <c r="E243" s="239" t="s">
        <v>41</v>
      </c>
      <c r="F243" s="240" t="s">
        <v>199</v>
      </c>
      <c r="G243" s="238"/>
      <c r="H243" s="241">
        <v>3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90</v>
      </c>
      <c r="AV243" s="14" t="s">
        <v>90</v>
      </c>
      <c r="AW243" s="14" t="s">
        <v>42</v>
      </c>
      <c r="AX243" s="14" t="s">
        <v>80</v>
      </c>
      <c r="AY243" s="247" t="s">
        <v>171</v>
      </c>
    </row>
    <row r="244" s="15" customFormat="1">
      <c r="A244" s="15"/>
      <c r="B244" s="248"/>
      <c r="C244" s="249"/>
      <c r="D244" s="228" t="s">
        <v>183</v>
      </c>
      <c r="E244" s="250" t="s">
        <v>41</v>
      </c>
      <c r="F244" s="251" t="s">
        <v>189</v>
      </c>
      <c r="G244" s="249"/>
      <c r="H244" s="252">
        <v>3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183</v>
      </c>
      <c r="AU244" s="258" t="s">
        <v>90</v>
      </c>
      <c r="AV244" s="15" t="s">
        <v>179</v>
      </c>
      <c r="AW244" s="15" t="s">
        <v>42</v>
      </c>
      <c r="AX244" s="15" t="s">
        <v>88</v>
      </c>
      <c r="AY244" s="258" t="s">
        <v>171</v>
      </c>
    </row>
    <row r="245" s="2" customFormat="1" ht="16.5" customHeight="1">
      <c r="A245" s="42"/>
      <c r="B245" s="43"/>
      <c r="C245" s="270" t="s">
        <v>388</v>
      </c>
      <c r="D245" s="270" t="s">
        <v>403</v>
      </c>
      <c r="E245" s="271" t="s">
        <v>1161</v>
      </c>
      <c r="F245" s="272" t="s">
        <v>1162</v>
      </c>
      <c r="G245" s="273" t="s">
        <v>194</v>
      </c>
      <c r="H245" s="274">
        <v>20</v>
      </c>
      <c r="I245" s="275"/>
      <c r="J245" s="276">
        <f>ROUND(I245*H245,2)</f>
        <v>0</v>
      </c>
      <c r="K245" s="272" t="s">
        <v>178</v>
      </c>
      <c r="L245" s="277"/>
      <c r="M245" s="278" t="s">
        <v>41</v>
      </c>
      <c r="N245" s="279" t="s">
        <v>51</v>
      </c>
      <c r="O245" s="88"/>
      <c r="P245" s="217">
        <f>O245*H245</f>
        <v>0</v>
      </c>
      <c r="Q245" s="217">
        <v>0.00010000000000000001</v>
      </c>
      <c r="R245" s="217">
        <f>Q245*H245</f>
        <v>0.002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406</v>
      </c>
      <c r="AT245" s="219" t="s">
        <v>403</v>
      </c>
      <c r="AU245" s="219" t="s">
        <v>90</v>
      </c>
      <c r="AY245" s="20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88</v>
      </c>
      <c r="BK245" s="220">
        <f>ROUND(I245*H245,2)</f>
        <v>0</v>
      </c>
      <c r="BL245" s="20" t="s">
        <v>295</v>
      </c>
      <c r="BM245" s="219" t="s">
        <v>1163</v>
      </c>
    </row>
    <row r="246" s="14" customFormat="1">
      <c r="A246" s="14"/>
      <c r="B246" s="237"/>
      <c r="C246" s="238"/>
      <c r="D246" s="228" t="s">
        <v>183</v>
      </c>
      <c r="E246" s="239" t="s">
        <v>41</v>
      </c>
      <c r="F246" s="240" t="s">
        <v>298</v>
      </c>
      <c r="G246" s="238"/>
      <c r="H246" s="241">
        <v>20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42</v>
      </c>
      <c r="AX246" s="14" t="s">
        <v>80</v>
      </c>
      <c r="AY246" s="247" t="s">
        <v>171</v>
      </c>
    </row>
    <row r="247" s="15" customFormat="1">
      <c r="A247" s="15"/>
      <c r="B247" s="248"/>
      <c r="C247" s="249"/>
      <c r="D247" s="228" t="s">
        <v>183</v>
      </c>
      <c r="E247" s="250" t="s">
        <v>41</v>
      </c>
      <c r="F247" s="251" t="s">
        <v>189</v>
      </c>
      <c r="G247" s="249"/>
      <c r="H247" s="252">
        <v>20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8" t="s">
        <v>183</v>
      </c>
      <c r="AU247" s="258" t="s">
        <v>90</v>
      </c>
      <c r="AV247" s="15" t="s">
        <v>179</v>
      </c>
      <c r="AW247" s="15" t="s">
        <v>42</v>
      </c>
      <c r="AX247" s="15" t="s">
        <v>88</v>
      </c>
      <c r="AY247" s="258" t="s">
        <v>171</v>
      </c>
    </row>
    <row r="248" s="2" customFormat="1" ht="16.5" customHeight="1">
      <c r="A248" s="42"/>
      <c r="B248" s="43"/>
      <c r="C248" s="270" t="s">
        <v>395</v>
      </c>
      <c r="D248" s="270" t="s">
        <v>403</v>
      </c>
      <c r="E248" s="271" t="s">
        <v>1164</v>
      </c>
      <c r="F248" s="272" t="s">
        <v>1165</v>
      </c>
      <c r="G248" s="273" t="s">
        <v>194</v>
      </c>
      <c r="H248" s="274">
        <v>18</v>
      </c>
      <c r="I248" s="275"/>
      <c r="J248" s="276">
        <f>ROUND(I248*H248,2)</f>
        <v>0</v>
      </c>
      <c r="K248" s="272" t="s">
        <v>178</v>
      </c>
      <c r="L248" s="277"/>
      <c r="M248" s="278" t="s">
        <v>41</v>
      </c>
      <c r="N248" s="279" t="s">
        <v>51</v>
      </c>
      <c r="O248" s="88"/>
      <c r="P248" s="217">
        <f>O248*H248</f>
        <v>0</v>
      </c>
      <c r="Q248" s="217">
        <v>0.00010000000000000001</v>
      </c>
      <c r="R248" s="217">
        <f>Q248*H248</f>
        <v>0.0018000000000000002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406</v>
      </c>
      <c r="AT248" s="219" t="s">
        <v>403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295</v>
      </c>
      <c r="BM248" s="219" t="s">
        <v>1166</v>
      </c>
    </row>
    <row r="249" s="14" customFormat="1">
      <c r="A249" s="14"/>
      <c r="B249" s="237"/>
      <c r="C249" s="238"/>
      <c r="D249" s="228" t="s">
        <v>183</v>
      </c>
      <c r="E249" s="239" t="s">
        <v>41</v>
      </c>
      <c r="F249" s="240" t="s">
        <v>336</v>
      </c>
      <c r="G249" s="238"/>
      <c r="H249" s="241">
        <v>18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183</v>
      </c>
      <c r="AU249" s="247" t="s">
        <v>90</v>
      </c>
      <c r="AV249" s="14" t="s">
        <v>90</v>
      </c>
      <c r="AW249" s="14" t="s">
        <v>42</v>
      </c>
      <c r="AX249" s="14" t="s">
        <v>88</v>
      </c>
      <c r="AY249" s="247" t="s">
        <v>171</v>
      </c>
    </row>
    <row r="250" s="2" customFormat="1" ht="16.5" customHeight="1">
      <c r="A250" s="42"/>
      <c r="B250" s="43"/>
      <c r="C250" s="208" t="s">
        <v>402</v>
      </c>
      <c r="D250" s="208" t="s">
        <v>174</v>
      </c>
      <c r="E250" s="209" t="s">
        <v>1167</v>
      </c>
      <c r="F250" s="210" t="s">
        <v>1168</v>
      </c>
      <c r="G250" s="211" t="s">
        <v>1169</v>
      </c>
      <c r="H250" s="212">
        <v>3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1170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1171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13" customFormat="1">
      <c r="A252" s="13"/>
      <c r="B252" s="226"/>
      <c r="C252" s="227"/>
      <c r="D252" s="228" t="s">
        <v>183</v>
      </c>
      <c r="E252" s="229" t="s">
        <v>41</v>
      </c>
      <c r="F252" s="230" t="s">
        <v>1172</v>
      </c>
      <c r="G252" s="227"/>
      <c r="H252" s="229" t="s">
        <v>41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183</v>
      </c>
      <c r="AU252" s="236" t="s">
        <v>90</v>
      </c>
      <c r="AV252" s="13" t="s">
        <v>88</v>
      </c>
      <c r="AW252" s="13" t="s">
        <v>42</v>
      </c>
      <c r="AX252" s="13" t="s">
        <v>80</v>
      </c>
      <c r="AY252" s="236" t="s">
        <v>171</v>
      </c>
    </row>
    <row r="253" s="14" customFormat="1">
      <c r="A253" s="14"/>
      <c r="B253" s="237"/>
      <c r="C253" s="238"/>
      <c r="D253" s="228" t="s">
        <v>183</v>
      </c>
      <c r="E253" s="239" t="s">
        <v>41</v>
      </c>
      <c r="F253" s="240" t="s">
        <v>90</v>
      </c>
      <c r="G253" s="238"/>
      <c r="H253" s="241">
        <v>2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183</v>
      </c>
      <c r="AU253" s="247" t="s">
        <v>90</v>
      </c>
      <c r="AV253" s="14" t="s">
        <v>90</v>
      </c>
      <c r="AW253" s="14" t="s">
        <v>42</v>
      </c>
      <c r="AX253" s="14" t="s">
        <v>80</v>
      </c>
      <c r="AY253" s="247" t="s">
        <v>171</v>
      </c>
    </row>
    <row r="254" s="13" customFormat="1">
      <c r="A254" s="13"/>
      <c r="B254" s="226"/>
      <c r="C254" s="227"/>
      <c r="D254" s="228" t="s">
        <v>183</v>
      </c>
      <c r="E254" s="229" t="s">
        <v>41</v>
      </c>
      <c r="F254" s="230" t="s">
        <v>1173</v>
      </c>
      <c r="G254" s="227"/>
      <c r="H254" s="229" t="s">
        <v>41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183</v>
      </c>
      <c r="AU254" s="236" t="s">
        <v>90</v>
      </c>
      <c r="AV254" s="13" t="s">
        <v>88</v>
      </c>
      <c r="AW254" s="13" t="s">
        <v>42</v>
      </c>
      <c r="AX254" s="13" t="s">
        <v>80</v>
      </c>
      <c r="AY254" s="236" t="s">
        <v>171</v>
      </c>
    </row>
    <row r="255" s="14" customFormat="1">
      <c r="A255" s="14"/>
      <c r="B255" s="237"/>
      <c r="C255" s="238"/>
      <c r="D255" s="228" t="s">
        <v>183</v>
      </c>
      <c r="E255" s="239" t="s">
        <v>41</v>
      </c>
      <c r="F255" s="240" t="s">
        <v>88</v>
      </c>
      <c r="G255" s="238"/>
      <c r="H255" s="241">
        <v>1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183</v>
      </c>
      <c r="AU255" s="247" t="s">
        <v>90</v>
      </c>
      <c r="AV255" s="14" t="s">
        <v>90</v>
      </c>
      <c r="AW255" s="14" t="s">
        <v>42</v>
      </c>
      <c r="AX255" s="14" t="s">
        <v>80</v>
      </c>
      <c r="AY255" s="247" t="s">
        <v>171</v>
      </c>
    </row>
    <row r="256" s="15" customFormat="1">
      <c r="A256" s="15"/>
      <c r="B256" s="248"/>
      <c r="C256" s="249"/>
      <c r="D256" s="228" t="s">
        <v>183</v>
      </c>
      <c r="E256" s="250" t="s">
        <v>41</v>
      </c>
      <c r="F256" s="251" t="s">
        <v>189</v>
      </c>
      <c r="G256" s="249"/>
      <c r="H256" s="252">
        <v>3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8" t="s">
        <v>183</v>
      </c>
      <c r="AU256" s="258" t="s">
        <v>90</v>
      </c>
      <c r="AV256" s="15" t="s">
        <v>179</v>
      </c>
      <c r="AW256" s="15" t="s">
        <v>42</v>
      </c>
      <c r="AX256" s="15" t="s">
        <v>88</v>
      </c>
      <c r="AY256" s="258" t="s">
        <v>171</v>
      </c>
    </row>
    <row r="257" s="2" customFormat="1" ht="16.5" customHeight="1">
      <c r="A257" s="42"/>
      <c r="B257" s="43"/>
      <c r="C257" s="208" t="s">
        <v>408</v>
      </c>
      <c r="D257" s="208" t="s">
        <v>174</v>
      </c>
      <c r="E257" s="209" t="s">
        <v>1174</v>
      </c>
      <c r="F257" s="210" t="s">
        <v>1175</v>
      </c>
      <c r="G257" s="211" t="s">
        <v>1169</v>
      </c>
      <c r="H257" s="212">
        <v>4.5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295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295</v>
      </c>
      <c r="BM257" s="219" t="s">
        <v>1176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1177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13" customFormat="1">
      <c r="A259" s="13"/>
      <c r="B259" s="226"/>
      <c r="C259" s="227"/>
      <c r="D259" s="228" t="s">
        <v>183</v>
      </c>
      <c r="E259" s="229" t="s">
        <v>41</v>
      </c>
      <c r="F259" s="230" t="s">
        <v>1178</v>
      </c>
      <c r="G259" s="227"/>
      <c r="H259" s="229" t="s">
        <v>41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183</v>
      </c>
      <c r="AU259" s="236" t="s">
        <v>90</v>
      </c>
      <c r="AV259" s="13" t="s">
        <v>88</v>
      </c>
      <c r="AW259" s="13" t="s">
        <v>42</v>
      </c>
      <c r="AX259" s="13" t="s">
        <v>80</v>
      </c>
      <c r="AY259" s="236" t="s">
        <v>171</v>
      </c>
    </row>
    <row r="260" s="14" customFormat="1">
      <c r="A260" s="14"/>
      <c r="B260" s="237"/>
      <c r="C260" s="238"/>
      <c r="D260" s="228" t="s">
        <v>183</v>
      </c>
      <c r="E260" s="239" t="s">
        <v>41</v>
      </c>
      <c r="F260" s="240" t="s">
        <v>90</v>
      </c>
      <c r="G260" s="238"/>
      <c r="H260" s="241">
        <v>2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183</v>
      </c>
      <c r="AU260" s="247" t="s">
        <v>90</v>
      </c>
      <c r="AV260" s="14" t="s">
        <v>90</v>
      </c>
      <c r="AW260" s="14" t="s">
        <v>42</v>
      </c>
      <c r="AX260" s="14" t="s">
        <v>80</v>
      </c>
      <c r="AY260" s="247" t="s">
        <v>171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1179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4" customFormat="1">
      <c r="A262" s="14"/>
      <c r="B262" s="237"/>
      <c r="C262" s="238"/>
      <c r="D262" s="228" t="s">
        <v>183</v>
      </c>
      <c r="E262" s="239" t="s">
        <v>41</v>
      </c>
      <c r="F262" s="240" t="s">
        <v>1180</v>
      </c>
      <c r="G262" s="238"/>
      <c r="H262" s="241">
        <v>2.5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183</v>
      </c>
      <c r="AU262" s="247" t="s">
        <v>90</v>
      </c>
      <c r="AV262" s="14" t="s">
        <v>90</v>
      </c>
      <c r="AW262" s="14" t="s">
        <v>42</v>
      </c>
      <c r="AX262" s="14" t="s">
        <v>80</v>
      </c>
      <c r="AY262" s="247" t="s">
        <v>171</v>
      </c>
    </row>
    <row r="263" s="15" customFormat="1">
      <c r="A263" s="15"/>
      <c r="B263" s="248"/>
      <c r="C263" s="249"/>
      <c r="D263" s="228" t="s">
        <v>183</v>
      </c>
      <c r="E263" s="250" t="s">
        <v>41</v>
      </c>
      <c r="F263" s="251" t="s">
        <v>189</v>
      </c>
      <c r="G263" s="249"/>
      <c r="H263" s="252">
        <v>4.5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8" t="s">
        <v>183</v>
      </c>
      <c r="AU263" s="258" t="s">
        <v>90</v>
      </c>
      <c r="AV263" s="15" t="s">
        <v>179</v>
      </c>
      <c r="AW263" s="15" t="s">
        <v>42</v>
      </c>
      <c r="AX263" s="15" t="s">
        <v>88</v>
      </c>
      <c r="AY263" s="258" t="s">
        <v>171</v>
      </c>
    </row>
    <row r="264" s="2" customFormat="1" ht="24.15" customHeight="1">
      <c r="A264" s="42"/>
      <c r="B264" s="43"/>
      <c r="C264" s="208" t="s">
        <v>413</v>
      </c>
      <c r="D264" s="208" t="s">
        <v>174</v>
      </c>
      <c r="E264" s="209" t="s">
        <v>1181</v>
      </c>
      <c r="F264" s="210" t="s">
        <v>1182</v>
      </c>
      <c r="G264" s="211" t="s">
        <v>194</v>
      </c>
      <c r="H264" s="212">
        <v>37</v>
      </c>
      <c r="I264" s="213"/>
      <c r="J264" s="214">
        <f>ROUND(I264*H264,2)</f>
        <v>0</v>
      </c>
      <c r="K264" s="210" t="s">
        <v>41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0.00023000000000000001</v>
      </c>
      <c r="R264" s="217">
        <f>Q264*H264</f>
        <v>0.0085100000000000002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295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295</v>
      </c>
      <c r="BM264" s="219" t="s">
        <v>1183</v>
      </c>
    </row>
    <row r="265" s="13" customFormat="1">
      <c r="A265" s="13"/>
      <c r="B265" s="226"/>
      <c r="C265" s="227"/>
      <c r="D265" s="228" t="s">
        <v>183</v>
      </c>
      <c r="E265" s="229" t="s">
        <v>41</v>
      </c>
      <c r="F265" s="230" t="s">
        <v>622</v>
      </c>
      <c r="G265" s="227"/>
      <c r="H265" s="229" t="s">
        <v>41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183</v>
      </c>
      <c r="AU265" s="236" t="s">
        <v>90</v>
      </c>
      <c r="AV265" s="13" t="s">
        <v>88</v>
      </c>
      <c r="AW265" s="13" t="s">
        <v>42</v>
      </c>
      <c r="AX265" s="13" t="s">
        <v>80</v>
      </c>
      <c r="AY265" s="236" t="s">
        <v>171</v>
      </c>
    </row>
    <row r="266" s="14" customFormat="1">
      <c r="A266" s="14"/>
      <c r="B266" s="237"/>
      <c r="C266" s="238"/>
      <c r="D266" s="228" t="s">
        <v>183</v>
      </c>
      <c r="E266" s="239" t="s">
        <v>41</v>
      </c>
      <c r="F266" s="240" t="s">
        <v>179</v>
      </c>
      <c r="G266" s="238"/>
      <c r="H266" s="241">
        <v>4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90</v>
      </c>
      <c r="AV266" s="14" t="s">
        <v>90</v>
      </c>
      <c r="AW266" s="14" t="s">
        <v>42</v>
      </c>
      <c r="AX266" s="14" t="s">
        <v>80</v>
      </c>
      <c r="AY266" s="247" t="s">
        <v>171</v>
      </c>
    </row>
    <row r="267" s="13" customFormat="1">
      <c r="A267" s="13"/>
      <c r="B267" s="226"/>
      <c r="C267" s="227"/>
      <c r="D267" s="228" t="s">
        <v>183</v>
      </c>
      <c r="E267" s="229" t="s">
        <v>41</v>
      </c>
      <c r="F267" s="230" t="s">
        <v>1184</v>
      </c>
      <c r="G267" s="227"/>
      <c r="H267" s="229" t="s">
        <v>41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183</v>
      </c>
      <c r="AU267" s="236" t="s">
        <v>90</v>
      </c>
      <c r="AV267" s="13" t="s">
        <v>88</v>
      </c>
      <c r="AW267" s="13" t="s">
        <v>42</v>
      </c>
      <c r="AX267" s="13" t="s">
        <v>80</v>
      </c>
      <c r="AY267" s="236" t="s">
        <v>171</v>
      </c>
    </row>
    <row r="268" s="14" customFormat="1">
      <c r="A268" s="14"/>
      <c r="B268" s="237"/>
      <c r="C268" s="238"/>
      <c r="D268" s="228" t="s">
        <v>183</v>
      </c>
      <c r="E268" s="239" t="s">
        <v>41</v>
      </c>
      <c r="F268" s="240" t="s">
        <v>1185</v>
      </c>
      <c r="G268" s="238"/>
      <c r="H268" s="241">
        <v>33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183</v>
      </c>
      <c r="AU268" s="247" t="s">
        <v>90</v>
      </c>
      <c r="AV268" s="14" t="s">
        <v>90</v>
      </c>
      <c r="AW268" s="14" t="s">
        <v>42</v>
      </c>
      <c r="AX268" s="14" t="s">
        <v>80</v>
      </c>
      <c r="AY268" s="247" t="s">
        <v>171</v>
      </c>
    </row>
    <row r="269" s="15" customFormat="1">
      <c r="A269" s="15"/>
      <c r="B269" s="248"/>
      <c r="C269" s="249"/>
      <c r="D269" s="228" t="s">
        <v>183</v>
      </c>
      <c r="E269" s="250" t="s">
        <v>41</v>
      </c>
      <c r="F269" s="251" t="s">
        <v>189</v>
      </c>
      <c r="G269" s="249"/>
      <c r="H269" s="252">
        <v>37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183</v>
      </c>
      <c r="AU269" s="258" t="s">
        <v>90</v>
      </c>
      <c r="AV269" s="15" t="s">
        <v>179</v>
      </c>
      <c r="AW269" s="15" t="s">
        <v>42</v>
      </c>
      <c r="AX269" s="15" t="s">
        <v>88</v>
      </c>
      <c r="AY269" s="258" t="s">
        <v>171</v>
      </c>
    </row>
    <row r="270" s="2" customFormat="1" ht="24.15" customHeight="1">
      <c r="A270" s="42"/>
      <c r="B270" s="43"/>
      <c r="C270" s="208" t="s">
        <v>406</v>
      </c>
      <c r="D270" s="208" t="s">
        <v>174</v>
      </c>
      <c r="E270" s="209" t="s">
        <v>1186</v>
      </c>
      <c r="F270" s="210" t="s">
        <v>1187</v>
      </c>
      <c r="G270" s="211" t="s">
        <v>194</v>
      </c>
      <c r="H270" s="212">
        <v>12</v>
      </c>
      <c r="I270" s="213"/>
      <c r="J270" s="214">
        <f>ROUND(I270*H270,2)</f>
        <v>0</v>
      </c>
      <c r="K270" s="210" t="s">
        <v>41</v>
      </c>
      <c r="L270" s="48"/>
      <c r="M270" s="215" t="s">
        <v>41</v>
      </c>
      <c r="N270" s="216" t="s">
        <v>51</v>
      </c>
      <c r="O270" s="88"/>
      <c r="P270" s="217">
        <f>O270*H270</f>
        <v>0</v>
      </c>
      <c r="Q270" s="217">
        <v>0.00023000000000000001</v>
      </c>
      <c r="R270" s="217">
        <f>Q270*H270</f>
        <v>0.0027600000000000003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295</v>
      </c>
      <c r="AT270" s="219" t="s">
        <v>174</v>
      </c>
      <c r="AU270" s="219" t="s">
        <v>90</v>
      </c>
      <c r="AY270" s="20" t="s">
        <v>171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88</v>
      </c>
      <c r="BK270" s="220">
        <f>ROUND(I270*H270,2)</f>
        <v>0</v>
      </c>
      <c r="BL270" s="20" t="s">
        <v>295</v>
      </c>
      <c r="BM270" s="219" t="s">
        <v>1188</v>
      </c>
    </row>
    <row r="271" s="13" customFormat="1">
      <c r="A271" s="13"/>
      <c r="B271" s="226"/>
      <c r="C271" s="227"/>
      <c r="D271" s="228" t="s">
        <v>183</v>
      </c>
      <c r="E271" s="229" t="s">
        <v>41</v>
      </c>
      <c r="F271" s="230" t="s">
        <v>622</v>
      </c>
      <c r="G271" s="227"/>
      <c r="H271" s="229" t="s">
        <v>41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183</v>
      </c>
      <c r="AU271" s="236" t="s">
        <v>90</v>
      </c>
      <c r="AV271" s="13" t="s">
        <v>88</v>
      </c>
      <c r="AW271" s="13" t="s">
        <v>42</v>
      </c>
      <c r="AX271" s="13" t="s">
        <v>80</v>
      </c>
      <c r="AY271" s="236" t="s">
        <v>171</v>
      </c>
    </row>
    <row r="272" s="14" customFormat="1">
      <c r="A272" s="14"/>
      <c r="B272" s="237"/>
      <c r="C272" s="238"/>
      <c r="D272" s="228" t="s">
        <v>183</v>
      </c>
      <c r="E272" s="239" t="s">
        <v>41</v>
      </c>
      <c r="F272" s="240" t="s">
        <v>1189</v>
      </c>
      <c r="G272" s="238"/>
      <c r="H272" s="241">
        <v>12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90</v>
      </c>
      <c r="AV272" s="14" t="s">
        <v>90</v>
      </c>
      <c r="AW272" s="14" t="s">
        <v>42</v>
      </c>
      <c r="AX272" s="14" t="s">
        <v>80</v>
      </c>
      <c r="AY272" s="247" t="s">
        <v>171</v>
      </c>
    </row>
    <row r="273" s="15" customFormat="1">
      <c r="A273" s="15"/>
      <c r="B273" s="248"/>
      <c r="C273" s="249"/>
      <c r="D273" s="228" t="s">
        <v>183</v>
      </c>
      <c r="E273" s="250" t="s">
        <v>41</v>
      </c>
      <c r="F273" s="251" t="s">
        <v>189</v>
      </c>
      <c r="G273" s="249"/>
      <c r="H273" s="252">
        <v>12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8" t="s">
        <v>183</v>
      </c>
      <c r="AU273" s="258" t="s">
        <v>90</v>
      </c>
      <c r="AV273" s="15" t="s">
        <v>179</v>
      </c>
      <c r="AW273" s="15" t="s">
        <v>42</v>
      </c>
      <c r="AX273" s="15" t="s">
        <v>88</v>
      </c>
      <c r="AY273" s="258" t="s">
        <v>171</v>
      </c>
    </row>
    <row r="274" s="2" customFormat="1" ht="24.15" customHeight="1">
      <c r="A274" s="42"/>
      <c r="B274" s="43"/>
      <c r="C274" s="208" t="s">
        <v>424</v>
      </c>
      <c r="D274" s="208" t="s">
        <v>174</v>
      </c>
      <c r="E274" s="209" t="s">
        <v>1190</v>
      </c>
      <c r="F274" s="210" t="s">
        <v>1191</v>
      </c>
      <c r="G274" s="211" t="s">
        <v>194</v>
      </c>
      <c r="H274" s="212">
        <v>38</v>
      </c>
      <c r="I274" s="213"/>
      <c r="J274" s="214">
        <f>ROUND(I274*H274,2)</f>
        <v>0</v>
      </c>
      <c r="K274" s="210" t="s">
        <v>41</v>
      </c>
      <c r="L274" s="48"/>
      <c r="M274" s="215" t="s">
        <v>41</v>
      </c>
      <c r="N274" s="216" t="s">
        <v>51</v>
      </c>
      <c r="O274" s="88"/>
      <c r="P274" s="217">
        <f>O274*H274</f>
        <v>0</v>
      </c>
      <c r="Q274" s="217">
        <v>0.00023000000000000001</v>
      </c>
      <c r="R274" s="217">
        <f>Q274*H274</f>
        <v>0.0087399999999999995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295</v>
      </c>
      <c r="AT274" s="219" t="s">
        <v>174</v>
      </c>
      <c r="AU274" s="219" t="s">
        <v>90</v>
      </c>
      <c r="AY274" s="20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88</v>
      </c>
      <c r="BK274" s="220">
        <f>ROUND(I274*H274,2)</f>
        <v>0</v>
      </c>
      <c r="BL274" s="20" t="s">
        <v>295</v>
      </c>
      <c r="BM274" s="219" t="s">
        <v>1192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518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4" customFormat="1">
      <c r="A276" s="14"/>
      <c r="B276" s="237"/>
      <c r="C276" s="238"/>
      <c r="D276" s="228" t="s">
        <v>183</v>
      </c>
      <c r="E276" s="239" t="s">
        <v>41</v>
      </c>
      <c r="F276" s="240" t="s">
        <v>1193</v>
      </c>
      <c r="G276" s="238"/>
      <c r="H276" s="241">
        <v>20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42</v>
      </c>
      <c r="AX276" s="14" t="s">
        <v>80</v>
      </c>
      <c r="AY276" s="247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632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1194</v>
      </c>
      <c r="G278" s="238"/>
      <c r="H278" s="241">
        <v>18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5" customFormat="1">
      <c r="A279" s="15"/>
      <c r="B279" s="248"/>
      <c r="C279" s="249"/>
      <c r="D279" s="228" t="s">
        <v>183</v>
      </c>
      <c r="E279" s="250" t="s">
        <v>41</v>
      </c>
      <c r="F279" s="251" t="s">
        <v>189</v>
      </c>
      <c r="G279" s="249"/>
      <c r="H279" s="252">
        <v>38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8" t="s">
        <v>183</v>
      </c>
      <c r="AU279" s="258" t="s">
        <v>90</v>
      </c>
      <c r="AV279" s="15" t="s">
        <v>179</v>
      </c>
      <c r="AW279" s="15" t="s">
        <v>42</v>
      </c>
      <c r="AX279" s="15" t="s">
        <v>88</v>
      </c>
      <c r="AY279" s="258" t="s">
        <v>171</v>
      </c>
    </row>
    <row r="280" s="2" customFormat="1" ht="33" customHeight="1">
      <c r="A280" s="42"/>
      <c r="B280" s="43"/>
      <c r="C280" s="208" t="s">
        <v>433</v>
      </c>
      <c r="D280" s="208" t="s">
        <v>174</v>
      </c>
      <c r="E280" s="209" t="s">
        <v>1195</v>
      </c>
      <c r="F280" s="210" t="s">
        <v>1196</v>
      </c>
      <c r="G280" s="211" t="s">
        <v>264</v>
      </c>
      <c r="H280" s="212">
        <v>1.147</v>
      </c>
      <c r="I280" s="213"/>
      <c r="J280" s="214">
        <f>ROUND(I280*H280,2)</f>
        <v>0</v>
      </c>
      <c r="K280" s="210" t="s">
        <v>178</v>
      </c>
      <c r="L280" s="48"/>
      <c r="M280" s="215" t="s">
        <v>41</v>
      </c>
      <c r="N280" s="216" t="s">
        <v>51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295</v>
      </c>
      <c r="AT280" s="219" t="s">
        <v>174</v>
      </c>
      <c r="AU280" s="219" t="s">
        <v>90</v>
      </c>
      <c r="AY280" s="20" t="s">
        <v>171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88</v>
      </c>
      <c r="BK280" s="220">
        <f>ROUND(I280*H280,2)</f>
        <v>0</v>
      </c>
      <c r="BL280" s="20" t="s">
        <v>295</v>
      </c>
      <c r="BM280" s="219" t="s">
        <v>1197</v>
      </c>
    </row>
    <row r="281" s="2" customFormat="1">
      <c r="A281" s="42"/>
      <c r="B281" s="43"/>
      <c r="C281" s="44"/>
      <c r="D281" s="221" t="s">
        <v>181</v>
      </c>
      <c r="E281" s="44"/>
      <c r="F281" s="222" t="s">
        <v>1198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181</v>
      </c>
      <c r="AU281" s="20" t="s">
        <v>90</v>
      </c>
    </row>
    <row r="282" s="2" customFormat="1" ht="37.8" customHeight="1">
      <c r="A282" s="42"/>
      <c r="B282" s="43"/>
      <c r="C282" s="208" t="s">
        <v>438</v>
      </c>
      <c r="D282" s="208" t="s">
        <v>174</v>
      </c>
      <c r="E282" s="209" t="s">
        <v>1199</v>
      </c>
      <c r="F282" s="210" t="s">
        <v>1200</v>
      </c>
      <c r="G282" s="211" t="s">
        <v>264</v>
      </c>
      <c r="H282" s="212">
        <v>1.147</v>
      </c>
      <c r="I282" s="213"/>
      <c r="J282" s="214">
        <f>ROUND(I282*H282,2)</f>
        <v>0</v>
      </c>
      <c r="K282" s="210" t="s">
        <v>178</v>
      </c>
      <c r="L282" s="48"/>
      <c r="M282" s="215" t="s">
        <v>41</v>
      </c>
      <c r="N282" s="216" t="s">
        <v>51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295</v>
      </c>
      <c r="AT282" s="219" t="s">
        <v>174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295</v>
      </c>
      <c r="BM282" s="219" t="s">
        <v>1201</v>
      </c>
    </row>
    <row r="283" s="2" customFormat="1">
      <c r="A283" s="42"/>
      <c r="B283" s="43"/>
      <c r="C283" s="44"/>
      <c r="D283" s="221" t="s">
        <v>181</v>
      </c>
      <c r="E283" s="44"/>
      <c r="F283" s="222" t="s">
        <v>1202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181</v>
      </c>
      <c r="AU283" s="20" t="s">
        <v>90</v>
      </c>
    </row>
    <row r="284" s="2" customFormat="1" ht="37.8" customHeight="1">
      <c r="A284" s="42"/>
      <c r="B284" s="43"/>
      <c r="C284" s="208" t="s">
        <v>443</v>
      </c>
      <c r="D284" s="208" t="s">
        <v>174</v>
      </c>
      <c r="E284" s="209" t="s">
        <v>1203</v>
      </c>
      <c r="F284" s="210" t="s">
        <v>1204</v>
      </c>
      <c r="G284" s="211" t="s">
        <v>264</v>
      </c>
      <c r="H284" s="212">
        <v>1.147</v>
      </c>
      <c r="I284" s="213"/>
      <c r="J284" s="214">
        <f>ROUND(I284*H284,2)</f>
        <v>0</v>
      </c>
      <c r="K284" s="210" t="s">
        <v>178</v>
      </c>
      <c r="L284" s="48"/>
      <c r="M284" s="215" t="s">
        <v>41</v>
      </c>
      <c r="N284" s="216" t="s">
        <v>51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295</v>
      </c>
      <c r="AT284" s="219" t="s">
        <v>174</v>
      </c>
      <c r="AU284" s="219" t="s">
        <v>90</v>
      </c>
      <c r="AY284" s="20" t="s">
        <v>171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88</v>
      </c>
      <c r="BK284" s="220">
        <f>ROUND(I284*H284,2)</f>
        <v>0</v>
      </c>
      <c r="BL284" s="20" t="s">
        <v>295</v>
      </c>
      <c r="BM284" s="219" t="s">
        <v>1205</v>
      </c>
    </row>
    <row r="285" s="2" customFormat="1">
      <c r="A285" s="42"/>
      <c r="B285" s="43"/>
      <c r="C285" s="44"/>
      <c r="D285" s="221" t="s">
        <v>181</v>
      </c>
      <c r="E285" s="44"/>
      <c r="F285" s="222" t="s">
        <v>1206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181</v>
      </c>
      <c r="AU285" s="20" t="s">
        <v>90</v>
      </c>
    </row>
    <row r="286" s="2" customFormat="1" ht="37.8" customHeight="1">
      <c r="A286" s="42"/>
      <c r="B286" s="43"/>
      <c r="C286" s="208" t="s">
        <v>448</v>
      </c>
      <c r="D286" s="208" t="s">
        <v>174</v>
      </c>
      <c r="E286" s="209" t="s">
        <v>1207</v>
      </c>
      <c r="F286" s="210" t="s">
        <v>1208</v>
      </c>
      <c r="G286" s="211" t="s">
        <v>264</v>
      </c>
      <c r="H286" s="212">
        <v>1.147</v>
      </c>
      <c r="I286" s="213"/>
      <c r="J286" s="214">
        <f>ROUND(I286*H286,2)</f>
        <v>0</v>
      </c>
      <c r="K286" s="210" t="s">
        <v>178</v>
      </c>
      <c r="L286" s="48"/>
      <c r="M286" s="215" t="s">
        <v>41</v>
      </c>
      <c r="N286" s="216" t="s">
        <v>51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295</v>
      </c>
      <c r="AT286" s="219" t="s">
        <v>174</v>
      </c>
      <c r="AU286" s="219" t="s">
        <v>90</v>
      </c>
      <c r="AY286" s="20" t="s">
        <v>171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88</v>
      </c>
      <c r="BK286" s="220">
        <f>ROUND(I286*H286,2)</f>
        <v>0</v>
      </c>
      <c r="BL286" s="20" t="s">
        <v>295</v>
      </c>
      <c r="BM286" s="219" t="s">
        <v>1209</v>
      </c>
    </row>
    <row r="287" s="2" customFormat="1">
      <c r="A287" s="42"/>
      <c r="B287" s="43"/>
      <c r="C287" s="44"/>
      <c r="D287" s="221" t="s">
        <v>181</v>
      </c>
      <c r="E287" s="44"/>
      <c r="F287" s="222" t="s">
        <v>1210</v>
      </c>
      <c r="G287" s="44"/>
      <c r="H287" s="44"/>
      <c r="I287" s="223"/>
      <c r="J287" s="44"/>
      <c r="K287" s="44"/>
      <c r="L287" s="48"/>
      <c r="M287" s="283"/>
      <c r="N287" s="284"/>
      <c r="O287" s="285"/>
      <c r="P287" s="285"/>
      <c r="Q287" s="285"/>
      <c r="R287" s="285"/>
      <c r="S287" s="285"/>
      <c r="T287" s="286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181</v>
      </c>
      <c r="AU287" s="20" t="s">
        <v>90</v>
      </c>
    </row>
    <row r="288" s="2" customFormat="1" ht="6.96" customHeight="1">
      <c r="A288" s="42"/>
      <c r="B288" s="63"/>
      <c r="C288" s="64"/>
      <c r="D288" s="64"/>
      <c r="E288" s="64"/>
      <c r="F288" s="64"/>
      <c r="G288" s="64"/>
      <c r="H288" s="64"/>
      <c r="I288" s="64"/>
      <c r="J288" s="64"/>
      <c r="K288" s="64"/>
      <c r="L288" s="48"/>
      <c r="M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</row>
  </sheetData>
  <sheetProtection sheet="1" autoFilter="0" formatColumns="0" formatRows="0" objects="1" scenarios="1" spinCount="100000" saltValue="yRey8YvGxSmZp6TUYboHyImOryxHr3wc5I0K4D9JWJ1THWkU9fCxvup1GBWGzJAaxS8xPdwsmUBHxCXs+v4uXA==" hashValue="vKmPjnuJE1exU4P5gs7UUBC2qdr7dyw+XURkgGd6x6IKJxaN6kZQMwwqHHOIqGJO3ZAn1WClzuXxiR+GmXF/OQ==" algorithmName="SHA-512" password="CC35"/>
  <autoFilter ref="C80:K28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751791112"/>
    <hyperlink ref="F116" r:id="rId2" display="https://podminky.urs.cz/item/CS_URS_2024_02/751791115"/>
    <hyperlink ref="F128" r:id="rId3" display="https://podminky.urs.cz/item/CS_URS_2024_02/751791116"/>
    <hyperlink ref="F153" r:id="rId4" display="https://podminky.urs.cz/item/CS_URS_2024_02/751791153"/>
    <hyperlink ref="F214" r:id="rId5" display="https://podminky.urs.cz/item/CS_URS_2024_02/751791182"/>
    <hyperlink ref="F232" r:id="rId6" display="https://podminky.urs.cz/item/CS_URS_2024_02/751791184"/>
    <hyperlink ref="F241" r:id="rId7" display="https://podminky.urs.cz/item/CS_URS_2024_02/751791184"/>
    <hyperlink ref="F251" r:id="rId8" display="https://podminky.urs.cz/item/CS_URS_2024_02/751791301"/>
    <hyperlink ref="F258" r:id="rId9" display="https://podminky.urs.cz/item/CS_URS_2024_02/751791401"/>
    <hyperlink ref="F281" r:id="rId10" display="https://podminky.urs.cz/item/CS_URS_2024_02/998751122"/>
    <hyperlink ref="F283" r:id="rId11" display="https://podminky.urs.cz/item/CS_URS_2024_02/998751129"/>
    <hyperlink ref="F285" r:id="rId12" display="https://podminky.urs.cz/item/CS_URS_2024_02/998751192"/>
    <hyperlink ref="F287" r:id="rId13" display="https://podminky.urs.cz/item/CS_URS_2024_02/99875119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1211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ROUND((SUM(BE91:BE630)),  2)</f>
        <v>0</v>
      </c>
      <c r="G33" s="42"/>
      <c r="H33" s="42"/>
      <c r="I33" s="152">
        <v>0.20999999999999999</v>
      </c>
      <c r="J33" s="151">
        <f>ROUND(((SUM(BE91:BE630))*I33),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ROUND((SUM(BF91:BF630)),  2)</f>
        <v>0</v>
      </c>
      <c r="G34" s="42"/>
      <c r="H34" s="42"/>
      <c r="I34" s="152">
        <v>0.12</v>
      </c>
      <c r="J34" s="151">
        <f>ROUND(((SUM(BF91:BF630))*I34),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ROUND((SUM(BG91:BG630)),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ROUND((SUM(BH91:BH630)),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ROUND((SUM(BI91:BI630)),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 xml:space="preserve">02 - ETAPA 2 - OKRUH 1.S S VENKOVNÍ JEDNOTKOU VJ1-1.S-1 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J148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J159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J164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J165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J178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J267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J301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J467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J558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 xml:space="preserve">02 - ETAPA 2 - OKRUH 1.S S VENKOVNÍ JEDNOTKOU VJ1-1.S-1 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P92+P164</f>
        <v>0</v>
      </c>
      <c r="Q91" s="100"/>
      <c r="R91" s="189">
        <f>R92+R164</f>
        <v>0.92422192999999997</v>
      </c>
      <c r="S91" s="100"/>
      <c r="T91" s="190">
        <f>T92+T164</f>
        <v>0.20457136000000004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BK92+BK164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P93+P99+P148+P159</f>
        <v>0</v>
      </c>
      <c r="Q92" s="200"/>
      <c r="R92" s="201">
        <f>R93+R99+R148+R159</f>
        <v>0.073258280000000009</v>
      </c>
      <c r="S92" s="200"/>
      <c r="T92" s="202">
        <f>T93+T99+T148+T159</f>
        <v>0.054510400000000001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BK93+BK99+BK148+BK159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0.06427200000000001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1.5600000000000001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0.06427200000000001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1218</v>
      </c>
      <c r="G97" s="238"/>
      <c r="H97" s="241">
        <v>1.5600000000000001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1.5600000000000001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SUM(P100:P147)</f>
        <v>0</v>
      </c>
      <c r="Q99" s="200"/>
      <c r="R99" s="201">
        <f>SUM(R100:R147)</f>
        <v>0.0089862799999999993</v>
      </c>
      <c r="S99" s="200"/>
      <c r="T99" s="202">
        <f>SUM(T100:T147)</f>
        <v>0.054510400000000001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SUM(BK100:BK147)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2.3199999999999998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0.0021111999999999997</v>
      </c>
      <c r="S100" s="217">
        <v>0.0028</v>
      </c>
      <c r="T100" s="218">
        <f>S100*H100</f>
        <v>0.0064959999999999992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1223</v>
      </c>
      <c r="G102" s="238"/>
      <c r="H102" s="241">
        <v>0.22400000000000001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1224</v>
      </c>
      <c r="G103" s="238"/>
      <c r="H103" s="241">
        <v>0.112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1225</v>
      </c>
      <c r="G104" s="238"/>
      <c r="H104" s="241">
        <v>0.35999999999999999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1224</v>
      </c>
      <c r="G105" s="238"/>
      <c r="H105" s="241">
        <v>0.112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4" customFormat="1">
      <c r="A106" s="14"/>
      <c r="B106" s="237"/>
      <c r="C106" s="238"/>
      <c r="D106" s="228" t="s">
        <v>183</v>
      </c>
      <c r="E106" s="239" t="s">
        <v>41</v>
      </c>
      <c r="F106" s="240" t="s">
        <v>1224</v>
      </c>
      <c r="G106" s="238"/>
      <c r="H106" s="241">
        <v>0.112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183</v>
      </c>
      <c r="AU106" s="247" t="s">
        <v>90</v>
      </c>
      <c r="AV106" s="14" t="s">
        <v>90</v>
      </c>
      <c r="AW106" s="14" t="s">
        <v>42</v>
      </c>
      <c r="AX106" s="14" t="s">
        <v>80</v>
      </c>
      <c r="AY106" s="247" t="s">
        <v>171</v>
      </c>
    </row>
    <row r="107" s="14" customFormat="1">
      <c r="A107" s="14"/>
      <c r="B107" s="237"/>
      <c r="C107" s="238"/>
      <c r="D107" s="228" t="s">
        <v>183</v>
      </c>
      <c r="E107" s="239" t="s">
        <v>41</v>
      </c>
      <c r="F107" s="240" t="s">
        <v>1226</v>
      </c>
      <c r="G107" s="238"/>
      <c r="H107" s="241">
        <v>0.29999999999999999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183</v>
      </c>
      <c r="AU107" s="247" t="s">
        <v>90</v>
      </c>
      <c r="AV107" s="14" t="s">
        <v>90</v>
      </c>
      <c r="AW107" s="14" t="s">
        <v>42</v>
      </c>
      <c r="AX107" s="14" t="s">
        <v>80</v>
      </c>
      <c r="AY107" s="247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1227</v>
      </c>
      <c r="G108" s="238"/>
      <c r="H108" s="241">
        <v>0.20000000000000001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4" customFormat="1">
      <c r="A109" s="14"/>
      <c r="B109" s="237"/>
      <c r="C109" s="238"/>
      <c r="D109" s="228" t="s">
        <v>183</v>
      </c>
      <c r="E109" s="239" t="s">
        <v>41</v>
      </c>
      <c r="F109" s="240" t="s">
        <v>1228</v>
      </c>
      <c r="G109" s="238"/>
      <c r="H109" s="241">
        <v>0.29999999999999999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183</v>
      </c>
      <c r="AU109" s="247" t="s">
        <v>90</v>
      </c>
      <c r="AV109" s="14" t="s">
        <v>90</v>
      </c>
      <c r="AW109" s="14" t="s">
        <v>42</v>
      </c>
      <c r="AX109" s="14" t="s">
        <v>80</v>
      </c>
      <c r="AY109" s="247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1227</v>
      </c>
      <c r="G110" s="238"/>
      <c r="H110" s="241">
        <v>0.20000000000000001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4" customFormat="1">
      <c r="A111" s="14"/>
      <c r="B111" s="237"/>
      <c r="C111" s="238"/>
      <c r="D111" s="228" t="s">
        <v>183</v>
      </c>
      <c r="E111" s="239" t="s">
        <v>41</v>
      </c>
      <c r="F111" s="240" t="s">
        <v>1227</v>
      </c>
      <c r="G111" s="238"/>
      <c r="H111" s="241">
        <v>0.20000000000000001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183</v>
      </c>
      <c r="AU111" s="247" t="s">
        <v>90</v>
      </c>
      <c r="AV111" s="14" t="s">
        <v>90</v>
      </c>
      <c r="AW111" s="14" t="s">
        <v>42</v>
      </c>
      <c r="AX111" s="14" t="s">
        <v>80</v>
      </c>
      <c r="AY111" s="247" t="s">
        <v>171</v>
      </c>
    </row>
    <row r="112" s="14" customFormat="1">
      <c r="A112" s="14"/>
      <c r="B112" s="237"/>
      <c r="C112" s="238"/>
      <c r="D112" s="228" t="s">
        <v>183</v>
      </c>
      <c r="E112" s="239" t="s">
        <v>41</v>
      </c>
      <c r="F112" s="240" t="s">
        <v>1227</v>
      </c>
      <c r="G112" s="238"/>
      <c r="H112" s="241">
        <v>0.20000000000000001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183</v>
      </c>
      <c r="AU112" s="247" t="s">
        <v>90</v>
      </c>
      <c r="AV112" s="14" t="s">
        <v>90</v>
      </c>
      <c r="AW112" s="14" t="s">
        <v>42</v>
      </c>
      <c r="AX112" s="14" t="s">
        <v>80</v>
      </c>
      <c r="AY112" s="247" t="s">
        <v>171</v>
      </c>
    </row>
    <row r="113" s="15" customFormat="1">
      <c r="A113" s="15"/>
      <c r="B113" s="248"/>
      <c r="C113" s="249"/>
      <c r="D113" s="228" t="s">
        <v>183</v>
      </c>
      <c r="E113" s="250" t="s">
        <v>41</v>
      </c>
      <c r="F113" s="251" t="s">
        <v>189</v>
      </c>
      <c r="G113" s="249"/>
      <c r="H113" s="252">
        <v>2.3200000000000003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183</v>
      </c>
      <c r="AU113" s="258" t="s">
        <v>90</v>
      </c>
      <c r="AV113" s="15" t="s">
        <v>179</v>
      </c>
      <c r="AW113" s="15" t="s">
        <v>42</v>
      </c>
      <c r="AX113" s="15" t="s">
        <v>88</v>
      </c>
      <c r="AY113" s="258" t="s">
        <v>171</v>
      </c>
    </row>
    <row r="114" s="2" customFormat="1" ht="24.15" customHeight="1">
      <c r="A114" s="42"/>
      <c r="B114" s="43"/>
      <c r="C114" s="208" t="s">
        <v>199</v>
      </c>
      <c r="D114" s="208" t="s">
        <v>174</v>
      </c>
      <c r="E114" s="209" t="s">
        <v>243</v>
      </c>
      <c r="F114" s="210" t="s">
        <v>244</v>
      </c>
      <c r="G114" s="211" t="s">
        <v>202</v>
      </c>
      <c r="H114" s="212">
        <v>1.8280000000000001</v>
      </c>
      <c r="I114" s="213"/>
      <c r="J114" s="214">
        <f>ROUND(I114*H114,2)</f>
        <v>0</v>
      </c>
      <c r="K114" s="210" t="s">
        <v>178</v>
      </c>
      <c r="L114" s="48"/>
      <c r="M114" s="215" t="s">
        <v>41</v>
      </c>
      <c r="N114" s="216" t="s">
        <v>51</v>
      </c>
      <c r="O114" s="88"/>
      <c r="P114" s="217">
        <f>O114*H114</f>
        <v>0</v>
      </c>
      <c r="Q114" s="217">
        <v>0.00097000000000000005</v>
      </c>
      <c r="R114" s="217">
        <f>Q114*H114</f>
        <v>0.0017731600000000002</v>
      </c>
      <c r="S114" s="217">
        <v>0.0043</v>
      </c>
      <c r="T114" s="218">
        <f>S114*H114</f>
        <v>0.0078604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179</v>
      </c>
      <c r="AT114" s="219" t="s">
        <v>174</v>
      </c>
      <c r="AU114" s="219" t="s">
        <v>90</v>
      </c>
      <c r="AY114" s="20" t="s">
        <v>171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88</v>
      </c>
      <c r="BK114" s="220">
        <f>ROUND(I114*H114,2)</f>
        <v>0</v>
      </c>
      <c r="BL114" s="20" t="s">
        <v>179</v>
      </c>
      <c r="BM114" s="219" t="s">
        <v>1229</v>
      </c>
    </row>
    <row r="115" s="2" customFormat="1">
      <c r="A115" s="42"/>
      <c r="B115" s="43"/>
      <c r="C115" s="44"/>
      <c r="D115" s="221" t="s">
        <v>181</v>
      </c>
      <c r="E115" s="44"/>
      <c r="F115" s="222" t="s">
        <v>246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181</v>
      </c>
      <c r="AU115" s="20" t="s">
        <v>90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1224</v>
      </c>
      <c r="G116" s="238"/>
      <c r="H116" s="241">
        <v>0.112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4" customFormat="1">
      <c r="A117" s="14"/>
      <c r="B117" s="237"/>
      <c r="C117" s="238"/>
      <c r="D117" s="228" t="s">
        <v>183</v>
      </c>
      <c r="E117" s="239" t="s">
        <v>41</v>
      </c>
      <c r="F117" s="240" t="s">
        <v>1224</v>
      </c>
      <c r="G117" s="238"/>
      <c r="H117" s="241">
        <v>0.112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183</v>
      </c>
      <c r="AU117" s="247" t="s">
        <v>90</v>
      </c>
      <c r="AV117" s="14" t="s">
        <v>90</v>
      </c>
      <c r="AW117" s="14" t="s">
        <v>42</v>
      </c>
      <c r="AX117" s="14" t="s">
        <v>80</v>
      </c>
      <c r="AY117" s="247" t="s">
        <v>171</v>
      </c>
    </row>
    <row r="118" s="14" customFormat="1">
      <c r="A118" s="14"/>
      <c r="B118" s="237"/>
      <c r="C118" s="238"/>
      <c r="D118" s="228" t="s">
        <v>183</v>
      </c>
      <c r="E118" s="239" t="s">
        <v>41</v>
      </c>
      <c r="F118" s="240" t="s">
        <v>1230</v>
      </c>
      <c r="G118" s="238"/>
      <c r="H118" s="241">
        <v>0.17999999999999999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183</v>
      </c>
      <c r="AU118" s="247" t="s">
        <v>90</v>
      </c>
      <c r="AV118" s="14" t="s">
        <v>90</v>
      </c>
      <c r="AW118" s="14" t="s">
        <v>42</v>
      </c>
      <c r="AX118" s="14" t="s">
        <v>80</v>
      </c>
      <c r="AY118" s="247" t="s">
        <v>171</v>
      </c>
    </row>
    <row r="119" s="14" customFormat="1">
      <c r="A119" s="14"/>
      <c r="B119" s="237"/>
      <c r="C119" s="238"/>
      <c r="D119" s="228" t="s">
        <v>183</v>
      </c>
      <c r="E119" s="239" t="s">
        <v>41</v>
      </c>
      <c r="F119" s="240" t="s">
        <v>1224</v>
      </c>
      <c r="G119" s="238"/>
      <c r="H119" s="241">
        <v>0.112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183</v>
      </c>
      <c r="AU119" s="247" t="s">
        <v>90</v>
      </c>
      <c r="AV119" s="14" t="s">
        <v>90</v>
      </c>
      <c r="AW119" s="14" t="s">
        <v>42</v>
      </c>
      <c r="AX119" s="14" t="s">
        <v>80</v>
      </c>
      <c r="AY119" s="247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1224</v>
      </c>
      <c r="G120" s="238"/>
      <c r="H120" s="241">
        <v>0.112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4" customFormat="1">
      <c r="A121" s="14"/>
      <c r="B121" s="237"/>
      <c r="C121" s="238"/>
      <c r="D121" s="228" t="s">
        <v>183</v>
      </c>
      <c r="E121" s="239" t="s">
        <v>41</v>
      </c>
      <c r="F121" s="240" t="s">
        <v>1231</v>
      </c>
      <c r="G121" s="238"/>
      <c r="H121" s="241">
        <v>0.14999999999999999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42</v>
      </c>
      <c r="AX121" s="14" t="s">
        <v>80</v>
      </c>
      <c r="AY121" s="247" t="s">
        <v>171</v>
      </c>
    </row>
    <row r="122" s="14" customFormat="1">
      <c r="A122" s="14"/>
      <c r="B122" s="237"/>
      <c r="C122" s="238"/>
      <c r="D122" s="228" t="s">
        <v>183</v>
      </c>
      <c r="E122" s="239" t="s">
        <v>41</v>
      </c>
      <c r="F122" s="240" t="s">
        <v>1232</v>
      </c>
      <c r="G122" s="238"/>
      <c r="H122" s="241">
        <v>0.10000000000000001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183</v>
      </c>
      <c r="AU122" s="247" t="s">
        <v>90</v>
      </c>
      <c r="AV122" s="14" t="s">
        <v>90</v>
      </c>
      <c r="AW122" s="14" t="s">
        <v>42</v>
      </c>
      <c r="AX122" s="14" t="s">
        <v>80</v>
      </c>
      <c r="AY122" s="247" t="s">
        <v>171</v>
      </c>
    </row>
    <row r="123" s="14" customFormat="1">
      <c r="A123" s="14"/>
      <c r="B123" s="237"/>
      <c r="C123" s="238"/>
      <c r="D123" s="228" t="s">
        <v>183</v>
      </c>
      <c r="E123" s="239" t="s">
        <v>41</v>
      </c>
      <c r="F123" s="240" t="s">
        <v>1227</v>
      </c>
      <c r="G123" s="238"/>
      <c r="H123" s="241">
        <v>0.20000000000000001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183</v>
      </c>
      <c r="AU123" s="247" t="s">
        <v>90</v>
      </c>
      <c r="AV123" s="14" t="s">
        <v>90</v>
      </c>
      <c r="AW123" s="14" t="s">
        <v>42</v>
      </c>
      <c r="AX123" s="14" t="s">
        <v>80</v>
      </c>
      <c r="AY123" s="247" t="s">
        <v>171</v>
      </c>
    </row>
    <row r="124" s="14" customFormat="1">
      <c r="A124" s="14"/>
      <c r="B124" s="237"/>
      <c r="C124" s="238"/>
      <c r="D124" s="228" t="s">
        <v>183</v>
      </c>
      <c r="E124" s="239" t="s">
        <v>41</v>
      </c>
      <c r="F124" s="240" t="s">
        <v>1232</v>
      </c>
      <c r="G124" s="238"/>
      <c r="H124" s="241">
        <v>0.10000000000000001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183</v>
      </c>
      <c r="AU124" s="247" t="s">
        <v>90</v>
      </c>
      <c r="AV124" s="14" t="s">
        <v>90</v>
      </c>
      <c r="AW124" s="14" t="s">
        <v>42</v>
      </c>
      <c r="AX124" s="14" t="s">
        <v>80</v>
      </c>
      <c r="AY124" s="247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1232</v>
      </c>
      <c r="G125" s="238"/>
      <c r="H125" s="241">
        <v>0.10000000000000001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4" customFormat="1">
      <c r="A126" s="14"/>
      <c r="B126" s="237"/>
      <c r="C126" s="238"/>
      <c r="D126" s="228" t="s">
        <v>183</v>
      </c>
      <c r="E126" s="239" t="s">
        <v>41</v>
      </c>
      <c r="F126" s="240" t="s">
        <v>1232</v>
      </c>
      <c r="G126" s="238"/>
      <c r="H126" s="241">
        <v>0.10000000000000001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183</v>
      </c>
      <c r="AU126" s="247" t="s">
        <v>90</v>
      </c>
      <c r="AV126" s="14" t="s">
        <v>90</v>
      </c>
      <c r="AW126" s="14" t="s">
        <v>42</v>
      </c>
      <c r="AX126" s="14" t="s">
        <v>80</v>
      </c>
      <c r="AY126" s="247" t="s">
        <v>171</v>
      </c>
    </row>
    <row r="127" s="14" customFormat="1">
      <c r="A127" s="14"/>
      <c r="B127" s="237"/>
      <c r="C127" s="238"/>
      <c r="D127" s="228" t="s">
        <v>183</v>
      </c>
      <c r="E127" s="239" t="s">
        <v>41</v>
      </c>
      <c r="F127" s="240" t="s">
        <v>1233</v>
      </c>
      <c r="G127" s="238"/>
      <c r="H127" s="241">
        <v>0.45000000000000001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183</v>
      </c>
      <c r="AU127" s="247" t="s">
        <v>90</v>
      </c>
      <c r="AV127" s="14" t="s">
        <v>90</v>
      </c>
      <c r="AW127" s="14" t="s">
        <v>42</v>
      </c>
      <c r="AX127" s="14" t="s">
        <v>80</v>
      </c>
      <c r="AY127" s="247" t="s">
        <v>171</v>
      </c>
    </row>
    <row r="128" s="15" customFormat="1">
      <c r="A128" s="15"/>
      <c r="B128" s="248"/>
      <c r="C128" s="249"/>
      <c r="D128" s="228" t="s">
        <v>183</v>
      </c>
      <c r="E128" s="250" t="s">
        <v>41</v>
      </c>
      <c r="F128" s="251" t="s">
        <v>189</v>
      </c>
      <c r="G128" s="249"/>
      <c r="H128" s="252">
        <v>1.8280000000000003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183</v>
      </c>
      <c r="AU128" s="258" t="s">
        <v>90</v>
      </c>
      <c r="AV128" s="15" t="s">
        <v>179</v>
      </c>
      <c r="AW128" s="15" t="s">
        <v>42</v>
      </c>
      <c r="AX128" s="15" t="s">
        <v>88</v>
      </c>
      <c r="AY128" s="258" t="s">
        <v>171</v>
      </c>
    </row>
    <row r="129" s="2" customFormat="1" ht="24.15" customHeight="1">
      <c r="A129" s="42"/>
      <c r="B129" s="43"/>
      <c r="C129" s="208" t="s">
        <v>179</v>
      </c>
      <c r="D129" s="208" t="s">
        <v>174</v>
      </c>
      <c r="E129" s="209" t="s">
        <v>1234</v>
      </c>
      <c r="F129" s="210" t="s">
        <v>1235</v>
      </c>
      <c r="G129" s="211" t="s">
        <v>202</v>
      </c>
      <c r="H129" s="212">
        <v>4.7240000000000002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0.00108</v>
      </c>
      <c r="R129" s="217">
        <f>Q129*H129</f>
        <v>0.0051019200000000002</v>
      </c>
      <c r="S129" s="217">
        <v>0.0085000000000000006</v>
      </c>
      <c r="T129" s="218">
        <f>S129*H129</f>
        <v>0.040154000000000002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1236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1237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14" customFormat="1">
      <c r="A131" s="14"/>
      <c r="B131" s="237"/>
      <c r="C131" s="238"/>
      <c r="D131" s="228" t="s">
        <v>183</v>
      </c>
      <c r="E131" s="239" t="s">
        <v>41</v>
      </c>
      <c r="F131" s="240" t="s">
        <v>1238</v>
      </c>
      <c r="G131" s="238"/>
      <c r="H131" s="241">
        <v>0.59999999999999998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183</v>
      </c>
      <c r="AU131" s="247" t="s">
        <v>90</v>
      </c>
      <c r="AV131" s="14" t="s">
        <v>90</v>
      </c>
      <c r="AW131" s="14" t="s">
        <v>42</v>
      </c>
      <c r="AX131" s="14" t="s">
        <v>80</v>
      </c>
      <c r="AY131" s="247" t="s">
        <v>171</v>
      </c>
    </row>
    <row r="132" s="14" customFormat="1">
      <c r="A132" s="14"/>
      <c r="B132" s="237"/>
      <c r="C132" s="238"/>
      <c r="D132" s="228" t="s">
        <v>183</v>
      </c>
      <c r="E132" s="239" t="s">
        <v>41</v>
      </c>
      <c r="F132" s="240" t="s">
        <v>1223</v>
      </c>
      <c r="G132" s="238"/>
      <c r="H132" s="241">
        <v>0.22400000000000001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183</v>
      </c>
      <c r="AU132" s="247" t="s">
        <v>90</v>
      </c>
      <c r="AV132" s="14" t="s">
        <v>90</v>
      </c>
      <c r="AW132" s="14" t="s">
        <v>42</v>
      </c>
      <c r="AX132" s="14" t="s">
        <v>80</v>
      </c>
      <c r="AY132" s="247" t="s">
        <v>171</v>
      </c>
    </row>
    <row r="133" s="14" customFormat="1">
      <c r="A133" s="14"/>
      <c r="B133" s="237"/>
      <c r="C133" s="238"/>
      <c r="D133" s="228" t="s">
        <v>183</v>
      </c>
      <c r="E133" s="239" t="s">
        <v>41</v>
      </c>
      <c r="F133" s="240" t="s">
        <v>1226</v>
      </c>
      <c r="G133" s="238"/>
      <c r="H133" s="241">
        <v>0.29999999999999999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183</v>
      </c>
      <c r="AU133" s="247" t="s">
        <v>90</v>
      </c>
      <c r="AV133" s="14" t="s">
        <v>90</v>
      </c>
      <c r="AW133" s="14" t="s">
        <v>42</v>
      </c>
      <c r="AX133" s="14" t="s">
        <v>80</v>
      </c>
      <c r="AY133" s="247" t="s">
        <v>171</v>
      </c>
    </row>
    <row r="134" s="14" customFormat="1">
      <c r="A134" s="14"/>
      <c r="B134" s="237"/>
      <c r="C134" s="238"/>
      <c r="D134" s="228" t="s">
        <v>183</v>
      </c>
      <c r="E134" s="239" t="s">
        <v>41</v>
      </c>
      <c r="F134" s="240" t="s">
        <v>1227</v>
      </c>
      <c r="G134" s="238"/>
      <c r="H134" s="241">
        <v>0.20000000000000001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183</v>
      </c>
      <c r="AU134" s="247" t="s">
        <v>90</v>
      </c>
      <c r="AV134" s="14" t="s">
        <v>90</v>
      </c>
      <c r="AW134" s="14" t="s">
        <v>42</v>
      </c>
      <c r="AX134" s="14" t="s">
        <v>80</v>
      </c>
      <c r="AY134" s="247" t="s">
        <v>171</v>
      </c>
    </row>
    <row r="135" s="14" customFormat="1">
      <c r="A135" s="14"/>
      <c r="B135" s="237"/>
      <c r="C135" s="238"/>
      <c r="D135" s="228" t="s">
        <v>183</v>
      </c>
      <c r="E135" s="239" t="s">
        <v>41</v>
      </c>
      <c r="F135" s="240" t="s">
        <v>1227</v>
      </c>
      <c r="G135" s="238"/>
      <c r="H135" s="241">
        <v>0.20000000000000001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90</v>
      </c>
      <c r="AV135" s="14" t="s">
        <v>90</v>
      </c>
      <c r="AW135" s="14" t="s">
        <v>42</v>
      </c>
      <c r="AX135" s="14" t="s">
        <v>80</v>
      </c>
      <c r="AY135" s="247" t="s">
        <v>171</v>
      </c>
    </row>
    <row r="136" s="14" customFormat="1">
      <c r="A136" s="14"/>
      <c r="B136" s="237"/>
      <c r="C136" s="238"/>
      <c r="D136" s="228" t="s">
        <v>183</v>
      </c>
      <c r="E136" s="239" t="s">
        <v>41</v>
      </c>
      <c r="F136" s="240" t="s">
        <v>1239</v>
      </c>
      <c r="G136" s="238"/>
      <c r="H136" s="241">
        <v>0.40000000000000002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183</v>
      </c>
      <c r="AU136" s="247" t="s">
        <v>90</v>
      </c>
      <c r="AV136" s="14" t="s">
        <v>90</v>
      </c>
      <c r="AW136" s="14" t="s">
        <v>42</v>
      </c>
      <c r="AX136" s="14" t="s">
        <v>80</v>
      </c>
      <c r="AY136" s="247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1240</v>
      </c>
      <c r="G137" s="238"/>
      <c r="H137" s="241">
        <v>0.5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1241</v>
      </c>
      <c r="G138" s="238"/>
      <c r="H138" s="241">
        <v>1.5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4" customFormat="1">
      <c r="A139" s="14"/>
      <c r="B139" s="237"/>
      <c r="C139" s="238"/>
      <c r="D139" s="228" t="s">
        <v>183</v>
      </c>
      <c r="E139" s="239" t="s">
        <v>41</v>
      </c>
      <c r="F139" s="240" t="s">
        <v>1226</v>
      </c>
      <c r="G139" s="238"/>
      <c r="H139" s="241">
        <v>0.29999999999999999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183</v>
      </c>
      <c r="AU139" s="247" t="s">
        <v>90</v>
      </c>
      <c r="AV139" s="14" t="s">
        <v>90</v>
      </c>
      <c r="AW139" s="14" t="s">
        <v>42</v>
      </c>
      <c r="AX139" s="14" t="s">
        <v>80</v>
      </c>
      <c r="AY139" s="247" t="s">
        <v>171</v>
      </c>
    </row>
    <row r="140" s="14" customFormat="1">
      <c r="A140" s="14"/>
      <c r="B140" s="237"/>
      <c r="C140" s="238"/>
      <c r="D140" s="228" t="s">
        <v>183</v>
      </c>
      <c r="E140" s="239" t="s">
        <v>41</v>
      </c>
      <c r="F140" s="240" t="s">
        <v>1227</v>
      </c>
      <c r="G140" s="238"/>
      <c r="H140" s="241">
        <v>0.20000000000000001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183</v>
      </c>
      <c r="AU140" s="247" t="s">
        <v>90</v>
      </c>
      <c r="AV140" s="14" t="s">
        <v>90</v>
      </c>
      <c r="AW140" s="14" t="s">
        <v>42</v>
      </c>
      <c r="AX140" s="14" t="s">
        <v>80</v>
      </c>
      <c r="AY140" s="247" t="s">
        <v>171</v>
      </c>
    </row>
    <row r="141" s="14" customFormat="1">
      <c r="A141" s="14"/>
      <c r="B141" s="237"/>
      <c r="C141" s="238"/>
      <c r="D141" s="228" t="s">
        <v>183</v>
      </c>
      <c r="E141" s="239" t="s">
        <v>41</v>
      </c>
      <c r="F141" s="240" t="s">
        <v>1228</v>
      </c>
      <c r="G141" s="238"/>
      <c r="H141" s="241">
        <v>0.29999999999999999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90</v>
      </c>
      <c r="AV141" s="14" t="s">
        <v>90</v>
      </c>
      <c r="AW141" s="14" t="s">
        <v>42</v>
      </c>
      <c r="AX141" s="14" t="s">
        <v>80</v>
      </c>
      <c r="AY141" s="247" t="s">
        <v>171</v>
      </c>
    </row>
    <row r="142" s="15" customFormat="1">
      <c r="A142" s="15"/>
      <c r="B142" s="248"/>
      <c r="C142" s="249"/>
      <c r="D142" s="228" t="s">
        <v>183</v>
      </c>
      <c r="E142" s="250" t="s">
        <v>41</v>
      </c>
      <c r="F142" s="251" t="s">
        <v>189</v>
      </c>
      <c r="G142" s="249"/>
      <c r="H142" s="252">
        <v>4.7240000000000002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183</v>
      </c>
      <c r="AU142" s="258" t="s">
        <v>90</v>
      </c>
      <c r="AV142" s="15" t="s">
        <v>179</v>
      </c>
      <c r="AW142" s="15" t="s">
        <v>42</v>
      </c>
      <c r="AX142" s="15" t="s">
        <v>88</v>
      </c>
      <c r="AY142" s="258" t="s">
        <v>171</v>
      </c>
    </row>
    <row r="143" s="2" customFormat="1" ht="24.15" customHeight="1">
      <c r="A143" s="42"/>
      <c r="B143" s="43"/>
      <c r="C143" s="208" t="s">
        <v>242</v>
      </c>
      <c r="D143" s="208" t="s">
        <v>174</v>
      </c>
      <c r="E143" s="209" t="s">
        <v>248</v>
      </c>
      <c r="F143" s="210" t="s">
        <v>249</v>
      </c>
      <c r="G143" s="211" t="s">
        <v>202</v>
      </c>
      <c r="H143" s="212">
        <v>8.8719999999999999</v>
      </c>
      <c r="I143" s="213"/>
      <c r="J143" s="214">
        <f>ROUND(I143*H143,2)</f>
        <v>0</v>
      </c>
      <c r="K143" s="210" t="s">
        <v>178</v>
      </c>
      <c r="L143" s="48"/>
      <c r="M143" s="215" t="s">
        <v>41</v>
      </c>
      <c r="N143" s="216" t="s">
        <v>51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179</v>
      </c>
      <c r="AT143" s="219" t="s">
        <v>174</v>
      </c>
      <c r="AU143" s="219" t="s">
        <v>90</v>
      </c>
      <c r="AY143" s="20" t="s">
        <v>171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88</v>
      </c>
      <c r="BK143" s="220">
        <f>ROUND(I143*H143,2)</f>
        <v>0</v>
      </c>
      <c r="BL143" s="20" t="s">
        <v>179</v>
      </c>
      <c r="BM143" s="219" t="s">
        <v>1242</v>
      </c>
    </row>
    <row r="144" s="2" customFormat="1">
      <c r="A144" s="42"/>
      <c r="B144" s="43"/>
      <c r="C144" s="44"/>
      <c r="D144" s="221" t="s">
        <v>181</v>
      </c>
      <c r="E144" s="44"/>
      <c r="F144" s="222" t="s">
        <v>251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181</v>
      </c>
      <c r="AU144" s="20" t="s">
        <v>90</v>
      </c>
    </row>
    <row r="145" s="13" customFormat="1">
      <c r="A145" s="13"/>
      <c r="B145" s="226"/>
      <c r="C145" s="227"/>
      <c r="D145" s="228" t="s">
        <v>183</v>
      </c>
      <c r="E145" s="229" t="s">
        <v>41</v>
      </c>
      <c r="F145" s="230" t="s">
        <v>1243</v>
      </c>
      <c r="G145" s="227"/>
      <c r="H145" s="229" t="s">
        <v>41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183</v>
      </c>
      <c r="AU145" s="236" t="s">
        <v>90</v>
      </c>
      <c r="AV145" s="13" t="s">
        <v>88</v>
      </c>
      <c r="AW145" s="13" t="s">
        <v>42</v>
      </c>
      <c r="AX145" s="13" t="s">
        <v>80</v>
      </c>
      <c r="AY145" s="236" t="s">
        <v>171</v>
      </c>
    </row>
    <row r="146" s="14" customFormat="1">
      <c r="A146" s="14"/>
      <c r="B146" s="237"/>
      <c r="C146" s="238"/>
      <c r="D146" s="228" t="s">
        <v>183</v>
      </c>
      <c r="E146" s="239" t="s">
        <v>41</v>
      </c>
      <c r="F146" s="240" t="s">
        <v>1244</v>
      </c>
      <c r="G146" s="238"/>
      <c r="H146" s="241">
        <v>8.8719999999999999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183</v>
      </c>
      <c r="AU146" s="247" t="s">
        <v>90</v>
      </c>
      <c r="AV146" s="14" t="s">
        <v>90</v>
      </c>
      <c r="AW146" s="14" t="s">
        <v>42</v>
      </c>
      <c r="AX146" s="14" t="s">
        <v>80</v>
      </c>
      <c r="AY146" s="247" t="s">
        <v>171</v>
      </c>
    </row>
    <row r="147" s="15" customFormat="1">
      <c r="A147" s="15"/>
      <c r="B147" s="248"/>
      <c r="C147" s="249"/>
      <c r="D147" s="228" t="s">
        <v>183</v>
      </c>
      <c r="E147" s="250" t="s">
        <v>41</v>
      </c>
      <c r="F147" s="251" t="s">
        <v>189</v>
      </c>
      <c r="G147" s="249"/>
      <c r="H147" s="252">
        <v>8.8719999999999999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183</v>
      </c>
      <c r="AU147" s="258" t="s">
        <v>90</v>
      </c>
      <c r="AV147" s="15" t="s">
        <v>179</v>
      </c>
      <c r="AW147" s="15" t="s">
        <v>42</v>
      </c>
      <c r="AX147" s="15" t="s">
        <v>88</v>
      </c>
      <c r="AY147" s="258" t="s">
        <v>171</v>
      </c>
    </row>
    <row r="148" s="12" customFormat="1" ht="22.8" customHeight="1">
      <c r="A148" s="12"/>
      <c r="B148" s="192"/>
      <c r="C148" s="193"/>
      <c r="D148" s="194" t="s">
        <v>79</v>
      </c>
      <c r="E148" s="206" t="s">
        <v>260</v>
      </c>
      <c r="F148" s="206" t="s">
        <v>261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SUM(P149:P158)</f>
        <v>0</v>
      </c>
      <c r="Q148" s="200"/>
      <c r="R148" s="201">
        <f>SUM(R149:R158)</f>
        <v>0</v>
      </c>
      <c r="S148" s="200"/>
      <c r="T148" s="202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88</v>
      </c>
      <c r="AT148" s="204" t="s">
        <v>79</v>
      </c>
      <c r="AU148" s="204" t="s">
        <v>88</v>
      </c>
      <c r="AY148" s="203" t="s">
        <v>171</v>
      </c>
      <c r="BK148" s="205">
        <f>SUM(BK149:BK158)</f>
        <v>0</v>
      </c>
    </row>
    <row r="149" s="2" customFormat="1" ht="24.15" customHeight="1">
      <c r="A149" s="42"/>
      <c r="B149" s="43"/>
      <c r="C149" s="208" t="s">
        <v>172</v>
      </c>
      <c r="D149" s="208" t="s">
        <v>174</v>
      </c>
      <c r="E149" s="209" t="s">
        <v>1245</v>
      </c>
      <c r="F149" s="210" t="s">
        <v>1246</v>
      </c>
      <c r="G149" s="211" t="s">
        <v>264</v>
      </c>
      <c r="H149" s="212">
        <v>0.20499999999999999</v>
      </c>
      <c r="I149" s="213"/>
      <c r="J149" s="214">
        <f>ROUND(I149*H149,2)</f>
        <v>0</v>
      </c>
      <c r="K149" s="210" t="s">
        <v>178</v>
      </c>
      <c r="L149" s="48"/>
      <c r="M149" s="215" t="s">
        <v>41</v>
      </c>
      <c r="N149" s="216" t="s">
        <v>51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179</v>
      </c>
      <c r="AT149" s="219" t="s">
        <v>174</v>
      </c>
      <c r="AU149" s="219" t="s">
        <v>90</v>
      </c>
      <c r="AY149" s="20" t="s">
        <v>171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88</v>
      </c>
      <c r="BK149" s="220">
        <f>ROUND(I149*H149,2)</f>
        <v>0</v>
      </c>
      <c r="BL149" s="20" t="s">
        <v>179</v>
      </c>
      <c r="BM149" s="219" t="s">
        <v>1247</v>
      </c>
    </row>
    <row r="150" s="2" customFormat="1">
      <c r="A150" s="42"/>
      <c r="B150" s="43"/>
      <c r="C150" s="44"/>
      <c r="D150" s="221" t="s">
        <v>181</v>
      </c>
      <c r="E150" s="44"/>
      <c r="F150" s="222" t="s">
        <v>1248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181</v>
      </c>
      <c r="AU150" s="20" t="s">
        <v>90</v>
      </c>
    </row>
    <row r="151" s="2" customFormat="1" ht="37.8" customHeight="1">
      <c r="A151" s="42"/>
      <c r="B151" s="43"/>
      <c r="C151" s="208" t="s">
        <v>253</v>
      </c>
      <c r="D151" s="208" t="s">
        <v>174</v>
      </c>
      <c r="E151" s="209" t="s">
        <v>1249</v>
      </c>
      <c r="F151" s="210" t="s">
        <v>1250</v>
      </c>
      <c r="G151" s="211" t="s">
        <v>264</v>
      </c>
      <c r="H151" s="212">
        <v>0.20499999999999999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179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179</v>
      </c>
      <c r="BM151" s="219" t="s">
        <v>1251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1252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2" customFormat="1" ht="21.75" customHeight="1">
      <c r="A153" s="42"/>
      <c r="B153" s="43"/>
      <c r="C153" s="208" t="s">
        <v>259</v>
      </c>
      <c r="D153" s="208" t="s">
        <v>174</v>
      </c>
      <c r="E153" s="209" t="s">
        <v>267</v>
      </c>
      <c r="F153" s="210" t="s">
        <v>268</v>
      </c>
      <c r="G153" s="211" t="s">
        <v>264</v>
      </c>
      <c r="H153" s="212">
        <v>0.20499999999999999</v>
      </c>
      <c r="I153" s="213"/>
      <c r="J153" s="214">
        <f>ROUND(I153*H153,2)</f>
        <v>0</v>
      </c>
      <c r="K153" s="210" t="s">
        <v>178</v>
      </c>
      <c r="L153" s="48"/>
      <c r="M153" s="215" t="s">
        <v>41</v>
      </c>
      <c r="N153" s="216" t="s">
        <v>51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179</v>
      </c>
      <c r="AT153" s="219" t="s">
        <v>174</v>
      </c>
      <c r="AU153" s="219" t="s">
        <v>90</v>
      </c>
      <c r="AY153" s="20" t="s">
        <v>171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88</v>
      </c>
      <c r="BK153" s="220">
        <f>ROUND(I153*H153,2)</f>
        <v>0</v>
      </c>
      <c r="BL153" s="20" t="s">
        <v>179</v>
      </c>
      <c r="BM153" s="219" t="s">
        <v>1253</v>
      </c>
    </row>
    <row r="154" s="2" customFormat="1">
      <c r="A154" s="42"/>
      <c r="B154" s="43"/>
      <c r="C154" s="44"/>
      <c r="D154" s="221" t="s">
        <v>181</v>
      </c>
      <c r="E154" s="44"/>
      <c r="F154" s="222" t="s">
        <v>270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181</v>
      </c>
      <c r="AU154" s="20" t="s">
        <v>90</v>
      </c>
    </row>
    <row r="155" s="2" customFormat="1" ht="24.15" customHeight="1">
      <c r="A155" s="42"/>
      <c r="B155" s="43"/>
      <c r="C155" s="208" t="s">
        <v>190</v>
      </c>
      <c r="D155" s="208" t="s">
        <v>174</v>
      </c>
      <c r="E155" s="209" t="s">
        <v>271</v>
      </c>
      <c r="F155" s="210" t="s">
        <v>272</v>
      </c>
      <c r="G155" s="211" t="s">
        <v>264</v>
      </c>
      <c r="H155" s="212">
        <v>0.20499999999999999</v>
      </c>
      <c r="I155" s="213"/>
      <c r="J155" s="214">
        <f>ROUND(I155*H155,2)</f>
        <v>0</v>
      </c>
      <c r="K155" s="210" t="s">
        <v>178</v>
      </c>
      <c r="L155" s="48"/>
      <c r="M155" s="215" t="s">
        <v>41</v>
      </c>
      <c r="N155" s="216" t="s">
        <v>51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179</v>
      </c>
      <c r="AT155" s="219" t="s">
        <v>174</v>
      </c>
      <c r="AU155" s="219" t="s">
        <v>90</v>
      </c>
      <c r="AY155" s="20" t="s">
        <v>171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88</v>
      </c>
      <c r="BK155" s="220">
        <f>ROUND(I155*H155,2)</f>
        <v>0</v>
      </c>
      <c r="BL155" s="20" t="s">
        <v>179</v>
      </c>
      <c r="BM155" s="219" t="s">
        <v>1254</v>
      </c>
    </row>
    <row r="156" s="2" customFormat="1">
      <c r="A156" s="42"/>
      <c r="B156" s="43"/>
      <c r="C156" s="44"/>
      <c r="D156" s="221" t="s">
        <v>181</v>
      </c>
      <c r="E156" s="44"/>
      <c r="F156" s="222" t="s">
        <v>274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181</v>
      </c>
      <c r="AU156" s="20" t="s">
        <v>90</v>
      </c>
    </row>
    <row r="157" s="2" customFormat="1" ht="24.15" customHeight="1">
      <c r="A157" s="42"/>
      <c r="B157" s="43"/>
      <c r="C157" s="208" t="s">
        <v>121</v>
      </c>
      <c r="D157" s="208" t="s">
        <v>174</v>
      </c>
      <c r="E157" s="209" t="s">
        <v>275</v>
      </c>
      <c r="F157" s="210" t="s">
        <v>276</v>
      </c>
      <c r="G157" s="211" t="s">
        <v>264</v>
      </c>
      <c r="H157" s="212">
        <v>0.20499999999999999</v>
      </c>
      <c r="I157" s="213"/>
      <c r="J157" s="214">
        <f>ROUND(I157*H157,2)</f>
        <v>0</v>
      </c>
      <c r="K157" s="210" t="s">
        <v>178</v>
      </c>
      <c r="L157" s="48"/>
      <c r="M157" s="215" t="s">
        <v>41</v>
      </c>
      <c r="N157" s="216" t="s">
        <v>51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179</v>
      </c>
      <c r="AT157" s="219" t="s">
        <v>174</v>
      </c>
      <c r="AU157" s="219" t="s">
        <v>90</v>
      </c>
      <c r="AY157" s="20" t="s">
        <v>171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88</v>
      </c>
      <c r="BK157" s="220">
        <f>ROUND(I157*H157,2)</f>
        <v>0</v>
      </c>
      <c r="BL157" s="20" t="s">
        <v>179</v>
      </c>
      <c r="BM157" s="219" t="s">
        <v>1255</v>
      </c>
    </row>
    <row r="158" s="2" customFormat="1">
      <c r="A158" s="42"/>
      <c r="B158" s="43"/>
      <c r="C158" s="44"/>
      <c r="D158" s="221" t="s">
        <v>181</v>
      </c>
      <c r="E158" s="44"/>
      <c r="F158" s="222" t="s">
        <v>278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181</v>
      </c>
      <c r="AU158" s="20" t="s">
        <v>90</v>
      </c>
    </row>
    <row r="159" s="12" customFormat="1" ht="22.8" customHeight="1">
      <c r="A159" s="12"/>
      <c r="B159" s="192"/>
      <c r="C159" s="193"/>
      <c r="D159" s="194" t="s">
        <v>79</v>
      </c>
      <c r="E159" s="206" t="s">
        <v>279</v>
      </c>
      <c r="F159" s="206" t="s">
        <v>280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SUM(P160:P163)</f>
        <v>0</v>
      </c>
      <c r="Q159" s="200"/>
      <c r="R159" s="201">
        <f>SUM(R160:R163)</f>
        <v>0</v>
      </c>
      <c r="S159" s="200"/>
      <c r="T159" s="202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88</v>
      </c>
      <c r="AT159" s="204" t="s">
        <v>79</v>
      </c>
      <c r="AU159" s="204" t="s">
        <v>88</v>
      </c>
      <c r="AY159" s="203" t="s">
        <v>171</v>
      </c>
      <c r="BK159" s="205">
        <f>SUM(BK160:BK163)</f>
        <v>0</v>
      </c>
    </row>
    <row r="160" s="2" customFormat="1" ht="37.8" customHeight="1">
      <c r="A160" s="42"/>
      <c r="B160" s="43"/>
      <c r="C160" s="208" t="s">
        <v>124</v>
      </c>
      <c r="D160" s="208" t="s">
        <v>174</v>
      </c>
      <c r="E160" s="209" t="s">
        <v>1256</v>
      </c>
      <c r="F160" s="210" t="s">
        <v>1257</v>
      </c>
      <c r="G160" s="211" t="s">
        <v>264</v>
      </c>
      <c r="H160" s="212">
        <v>0.072999999999999995</v>
      </c>
      <c r="I160" s="213"/>
      <c r="J160" s="214">
        <f>ROUND(I160*H160,2)</f>
        <v>0</v>
      </c>
      <c r="K160" s="210" t="s">
        <v>178</v>
      </c>
      <c r="L160" s="48"/>
      <c r="M160" s="215" t="s">
        <v>41</v>
      </c>
      <c r="N160" s="216" t="s">
        <v>51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179</v>
      </c>
      <c r="AT160" s="219" t="s">
        <v>174</v>
      </c>
      <c r="AU160" s="219" t="s">
        <v>90</v>
      </c>
      <c r="AY160" s="20" t="s">
        <v>171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88</v>
      </c>
      <c r="BK160" s="220">
        <f>ROUND(I160*H160,2)</f>
        <v>0</v>
      </c>
      <c r="BL160" s="20" t="s">
        <v>179</v>
      </c>
      <c r="BM160" s="219" t="s">
        <v>1258</v>
      </c>
    </row>
    <row r="161" s="2" customFormat="1">
      <c r="A161" s="42"/>
      <c r="B161" s="43"/>
      <c r="C161" s="44"/>
      <c r="D161" s="221" t="s">
        <v>181</v>
      </c>
      <c r="E161" s="44"/>
      <c r="F161" s="222" t="s">
        <v>1259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181</v>
      </c>
      <c r="AU161" s="20" t="s">
        <v>90</v>
      </c>
    </row>
    <row r="162" s="2" customFormat="1" ht="33" customHeight="1">
      <c r="A162" s="42"/>
      <c r="B162" s="43"/>
      <c r="C162" s="208" t="s">
        <v>8</v>
      </c>
      <c r="D162" s="208" t="s">
        <v>174</v>
      </c>
      <c r="E162" s="209" t="s">
        <v>1260</v>
      </c>
      <c r="F162" s="210" t="s">
        <v>1261</v>
      </c>
      <c r="G162" s="211" t="s">
        <v>264</v>
      </c>
      <c r="H162" s="212">
        <v>0.072999999999999995</v>
      </c>
      <c r="I162" s="213"/>
      <c r="J162" s="214">
        <f>ROUND(I162*H162,2)</f>
        <v>0</v>
      </c>
      <c r="K162" s="210" t="s">
        <v>178</v>
      </c>
      <c r="L162" s="48"/>
      <c r="M162" s="215" t="s">
        <v>41</v>
      </c>
      <c r="N162" s="216" t="s">
        <v>51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179</v>
      </c>
      <c r="AT162" s="219" t="s">
        <v>174</v>
      </c>
      <c r="AU162" s="219" t="s">
        <v>90</v>
      </c>
      <c r="AY162" s="20" t="s">
        <v>171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88</v>
      </c>
      <c r="BK162" s="220">
        <f>ROUND(I162*H162,2)</f>
        <v>0</v>
      </c>
      <c r="BL162" s="20" t="s">
        <v>179</v>
      </c>
      <c r="BM162" s="219" t="s">
        <v>1262</v>
      </c>
    </row>
    <row r="163" s="2" customFormat="1">
      <c r="A163" s="42"/>
      <c r="B163" s="43"/>
      <c r="C163" s="44"/>
      <c r="D163" s="221" t="s">
        <v>181</v>
      </c>
      <c r="E163" s="44"/>
      <c r="F163" s="222" t="s">
        <v>1263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181</v>
      </c>
      <c r="AU163" s="20" t="s">
        <v>90</v>
      </c>
    </row>
    <row r="164" s="12" customFormat="1" ht="25.92" customHeight="1">
      <c r="A164" s="12"/>
      <c r="B164" s="192"/>
      <c r="C164" s="193"/>
      <c r="D164" s="194" t="s">
        <v>79</v>
      </c>
      <c r="E164" s="195" t="s">
        <v>289</v>
      </c>
      <c r="F164" s="195" t="s">
        <v>290</v>
      </c>
      <c r="G164" s="193"/>
      <c r="H164" s="193"/>
      <c r="I164" s="196"/>
      <c r="J164" s="197">
        <f>BK164</f>
        <v>0</v>
      </c>
      <c r="K164" s="193"/>
      <c r="L164" s="198"/>
      <c r="M164" s="199"/>
      <c r="N164" s="200"/>
      <c r="O164" s="200"/>
      <c r="P164" s="201">
        <f>P165+P178+P267+P301+P467+P558</f>
        <v>0</v>
      </c>
      <c r="Q164" s="200"/>
      <c r="R164" s="201">
        <f>R165+R178+R267+R301+R467+R558</f>
        <v>0.85096364999999996</v>
      </c>
      <c r="S164" s="200"/>
      <c r="T164" s="202">
        <f>T165+T178+T267+T301+T467+T558</f>
        <v>0.15006096000000002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90</v>
      </c>
      <c r="AT164" s="204" t="s">
        <v>79</v>
      </c>
      <c r="AU164" s="204" t="s">
        <v>80</v>
      </c>
      <c r="AY164" s="203" t="s">
        <v>171</v>
      </c>
      <c r="BK164" s="205">
        <f>BK165+BK178+BK267+BK301+BK467+BK558</f>
        <v>0</v>
      </c>
    </row>
    <row r="165" s="12" customFormat="1" ht="22.8" customHeight="1">
      <c r="A165" s="12"/>
      <c r="B165" s="192"/>
      <c r="C165" s="193"/>
      <c r="D165" s="194" t="s">
        <v>79</v>
      </c>
      <c r="E165" s="206" t="s">
        <v>1264</v>
      </c>
      <c r="F165" s="206" t="s">
        <v>1265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SUM(P166:P177)</f>
        <v>0</v>
      </c>
      <c r="Q165" s="200"/>
      <c r="R165" s="201">
        <f>SUM(R166:R177)</f>
        <v>0</v>
      </c>
      <c r="S165" s="200"/>
      <c r="T165" s="202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90</v>
      </c>
      <c r="AT165" s="204" t="s">
        <v>79</v>
      </c>
      <c r="AU165" s="204" t="s">
        <v>88</v>
      </c>
      <c r="AY165" s="203" t="s">
        <v>171</v>
      </c>
      <c r="BK165" s="205">
        <f>SUM(BK166:BK177)</f>
        <v>0</v>
      </c>
    </row>
    <row r="166" s="2" customFormat="1" ht="16.5" customHeight="1">
      <c r="A166" s="42"/>
      <c r="B166" s="43"/>
      <c r="C166" s="208" t="s">
        <v>129</v>
      </c>
      <c r="D166" s="208" t="s">
        <v>174</v>
      </c>
      <c r="E166" s="209" t="s">
        <v>1266</v>
      </c>
      <c r="F166" s="210" t="s">
        <v>1267</v>
      </c>
      <c r="G166" s="211" t="s">
        <v>194</v>
      </c>
      <c r="H166" s="212">
        <v>4</v>
      </c>
      <c r="I166" s="213"/>
      <c r="J166" s="214">
        <f>ROUND(I166*H166,2)</f>
        <v>0</v>
      </c>
      <c r="K166" s="210" t="s">
        <v>178</v>
      </c>
      <c r="L166" s="48"/>
      <c r="M166" s="215" t="s">
        <v>41</v>
      </c>
      <c r="N166" s="216" t="s">
        <v>51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295</v>
      </c>
      <c r="AT166" s="219" t="s">
        <v>174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295</v>
      </c>
      <c r="BM166" s="219" t="s">
        <v>1268</v>
      </c>
    </row>
    <row r="167" s="2" customFormat="1">
      <c r="A167" s="42"/>
      <c r="B167" s="43"/>
      <c r="C167" s="44"/>
      <c r="D167" s="221" t="s">
        <v>181</v>
      </c>
      <c r="E167" s="44"/>
      <c r="F167" s="222" t="s">
        <v>1269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181</v>
      </c>
      <c r="AU167" s="20" t="s">
        <v>90</v>
      </c>
    </row>
    <row r="168" s="13" customFormat="1">
      <c r="A168" s="13"/>
      <c r="B168" s="226"/>
      <c r="C168" s="227"/>
      <c r="D168" s="228" t="s">
        <v>183</v>
      </c>
      <c r="E168" s="229" t="s">
        <v>41</v>
      </c>
      <c r="F168" s="230" t="s">
        <v>1270</v>
      </c>
      <c r="G168" s="227"/>
      <c r="H168" s="229" t="s">
        <v>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183</v>
      </c>
      <c r="AU168" s="236" t="s">
        <v>90</v>
      </c>
      <c r="AV168" s="13" t="s">
        <v>88</v>
      </c>
      <c r="AW168" s="13" t="s">
        <v>42</v>
      </c>
      <c r="AX168" s="13" t="s">
        <v>80</v>
      </c>
      <c r="AY168" s="236" t="s">
        <v>171</v>
      </c>
    </row>
    <row r="169" s="14" customFormat="1">
      <c r="A169" s="14"/>
      <c r="B169" s="237"/>
      <c r="C169" s="238"/>
      <c r="D169" s="228" t="s">
        <v>183</v>
      </c>
      <c r="E169" s="239" t="s">
        <v>41</v>
      </c>
      <c r="F169" s="240" t="s">
        <v>179</v>
      </c>
      <c r="G169" s="238"/>
      <c r="H169" s="241">
        <v>4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183</v>
      </c>
      <c r="AU169" s="247" t="s">
        <v>90</v>
      </c>
      <c r="AV169" s="14" t="s">
        <v>90</v>
      </c>
      <c r="AW169" s="14" t="s">
        <v>42</v>
      </c>
      <c r="AX169" s="14" t="s">
        <v>88</v>
      </c>
      <c r="AY169" s="247" t="s">
        <v>171</v>
      </c>
    </row>
    <row r="170" s="2" customFormat="1" ht="24.15" customHeight="1">
      <c r="A170" s="42"/>
      <c r="B170" s="43"/>
      <c r="C170" s="208" t="s">
        <v>132</v>
      </c>
      <c r="D170" s="208" t="s">
        <v>174</v>
      </c>
      <c r="E170" s="209" t="s">
        <v>1271</v>
      </c>
      <c r="F170" s="210" t="s">
        <v>1272</v>
      </c>
      <c r="G170" s="211" t="s">
        <v>194</v>
      </c>
      <c r="H170" s="212">
        <v>4</v>
      </c>
      <c r="I170" s="213"/>
      <c r="J170" s="214">
        <f>ROUND(I170*H170,2)</f>
        <v>0</v>
      </c>
      <c r="K170" s="210" t="s">
        <v>178</v>
      </c>
      <c r="L170" s="48"/>
      <c r="M170" s="215" t="s">
        <v>41</v>
      </c>
      <c r="N170" s="216" t="s">
        <v>51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295</v>
      </c>
      <c r="AT170" s="219" t="s">
        <v>174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1273</v>
      </c>
    </row>
    <row r="171" s="2" customFormat="1">
      <c r="A171" s="42"/>
      <c r="B171" s="43"/>
      <c r="C171" s="44"/>
      <c r="D171" s="221" t="s">
        <v>181</v>
      </c>
      <c r="E171" s="44"/>
      <c r="F171" s="222" t="s">
        <v>1274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181</v>
      </c>
      <c r="AU171" s="20" t="s">
        <v>90</v>
      </c>
    </row>
    <row r="172" s="2" customFormat="1" ht="24.15" customHeight="1">
      <c r="A172" s="42"/>
      <c r="B172" s="43"/>
      <c r="C172" s="208" t="s">
        <v>135</v>
      </c>
      <c r="D172" s="208" t="s">
        <v>174</v>
      </c>
      <c r="E172" s="209" t="s">
        <v>1275</v>
      </c>
      <c r="F172" s="210" t="s">
        <v>1276</v>
      </c>
      <c r="G172" s="211" t="s">
        <v>1277</v>
      </c>
      <c r="H172" s="287"/>
      <c r="I172" s="213"/>
      <c r="J172" s="214">
        <f>ROUND(I172*H172,2)</f>
        <v>0</v>
      </c>
      <c r="K172" s="210" t="s">
        <v>178</v>
      </c>
      <c r="L172" s="48"/>
      <c r="M172" s="215" t="s">
        <v>41</v>
      </c>
      <c r="N172" s="216" t="s">
        <v>51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295</v>
      </c>
      <c r="AT172" s="219" t="s">
        <v>174</v>
      </c>
      <c r="AU172" s="219" t="s">
        <v>90</v>
      </c>
      <c r="AY172" s="20" t="s">
        <v>171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88</v>
      </c>
      <c r="BK172" s="220">
        <f>ROUND(I172*H172,2)</f>
        <v>0</v>
      </c>
      <c r="BL172" s="20" t="s">
        <v>295</v>
      </c>
      <c r="BM172" s="219" t="s">
        <v>1278</v>
      </c>
    </row>
    <row r="173" s="2" customFormat="1">
      <c r="A173" s="42"/>
      <c r="B173" s="43"/>
      <c r="C173" s="44"/>
      <c r="D173" s="221" t="s">
        <v>181</v>
      </c>
      <c r="E173" s="44"/>
      <c r="F173" s="222" t="s">
        <v>1279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181</v>
      </c>
      <c r="AU173" s="20" t="s">
        <v>90</v>
      </c>
    </row>
    <row r="174" s="2" customFormat="1" ht="33" customHeight="1">
      <c r="A174" s="42"/>
      <c r="B174" s="43"/>
      <c r="C174" s="208" t="s">
        <v>295</v>
      </c>
      <c r="D174" s="208" t="s">
        <v>174</v>
      </c>
      <c r="E174" s="209" t="s">
        <v>1280</v>
      </c>
      <c r="F174" s="210" t="s">
        <v>1281</v>
      </c>
      <c r="G174" s="211" t="s">
        <v>1277</v>
      </c>
      <c r="H174" s="287"/>
      <c r="I174" s="213"/>
      <c r="J174" s="214">
        <f>ROUND(I174*H174,2)</f>
        <v>0</v>
      </c>
      <c r="K174" s="210" t="s">
        <v>178</v>
      </c>
      <c r="L174" s="48"/>
      <c r="M174" s="215" t="s">
        <v>41</v>
      </c>
      <c r="N174" s="216" t="s">
        <v>51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295</v>
      </c>
      <c r="AT174" s="219" t="s">
        <v>174</v>
      </c>
      <c r="AU174" s="219" t="s">
        <v>90</v>
      </c>
      <c r="AY174" s="20" t="s">
        <v>171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88</v>
      </c>
      <c r="BK174" s="220">
        <f>ROUND(I174*H174,2)</f>
        <v>0</v>
      </c>
      <c r="BL174" s="20" t="s">
        <v>295</v>
      </c>
      <c r="BM174" s="219" t="s">
        <v>1282</v>
      </c>
    </row>
    <row r="175" s="2" customFormat="1">
      <c r="A175" s="42"/>
      <c r="B175" s="43"/>
      <c r="C175" s="44"/>
      <c r="D175" s="221" t="s">
        <v>181</v>
      </c>
      <c r="E175" s="44"/>
      <c r="F175" s="222" t="s">
        <v>1283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181</v>
      </c>
      <c r="AU175" s="20" t="s">
        <v>90</v>
      </c>
    </row>
    <row r="176" s="2" customFormat="1" ht="37.8" customHeight="1">
      <c r="A176" s="42"/>
      <c r="B176" s="43"/>
      <c r="C176" s="208" t="s">
        <v>309</v>
      </c>
      <c r="D176" s="208" t="s">
        <v>174</v>
      </c>
      <c r="E176" s="209" t="s">
        <v>1284</v>
      </c>
      <c r="F176" s="210" t="s">
        <v>1285</v>
      </c>
      <c r="G176" s="211" t="s">
        <v>1277</v>
      </c>
      <c r="H176" s="287"/>
      <c r="I176" s="213"/>
      <c r="J176" s="214">
        <f>ROUND(I176*H176,2)</f>
        <v>0</v>
      </c>
      <c r="K176" s="210" t="s">
        <v>178</v>
      </c>
      <c r="L176" s="48"/>
      <c r="M176" s="215" t="s">
        <v>41</v>
      </c>
      <c r="N176" s="216" t="s">
        <v>51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295</v>
      </c>
      <c r="AT176" s="219" t="s">
        <v>174</v>
      </c>
      <c r="AU176" s="219" t="s">
        <v>90</v>
      </c>
      <c r="AY176" s="20" t="s">
        <v>171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88</v>
      </c>
      <c r="BK176" s="220">
        <f>ROUND(I176*H176,2)</f>
        <v>0</v>
      </c>
      <c r="BL176" s="20" t="s">
        <v>295</v>
      </c>
      <c r="BM176" s="219" t="s">
        <v>1286</v>
      </c>
    </row>
    <row r="177" s="2" customFormat="1">
      <c r="A177" s="42"/>
      <c r="B177" s="43"/>
      <c r="C177" s="44"/>
      <c r="D177" s="221" t="s">
        <v>181</v>
      </c>
      <c r="E177" s="44"/>
      <c r="F177" s="222" t="s">
        <v>1287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181</v>
      </c>
      <c r="AU177" s="20" t="s">
        <v>90</v>
      </c>
    </row>
    <row r="178" s="12" customFormat="1" ht="22.8" customHeight="1">
      <c r="A178" s="12"/>
      <c r="B178" s="192"/>
      <c r="C178" s="193"/>
      <c r="D178" s="194" t="s">
        <v>79</v>
      </c>
      <c r="E178" s="206" t="s">
        <v>601</v>
      </c>
      <c r="F178" s="206" t="s">
        <v>602</v>
      </c>
      <c r="G178" s="193"/>
      <c r="H178" s="193"/>
      <c r="I178" s="196"/>
      <c r="J178" s="207">
        <f>BK178</f>
        <v>0</v>
      </c>
      <c r="K178" s="193"/>
      <c r="L178" s="198"/>
      <c r="M178" s="199"/>
      <c r="N178" s="200"/>
      <c r="O178" s="200"/>
      <c r="P178" s="201">
        <f>SUM(P179:P266)</f>
        <v>0</v>
      </c>
      <c r="Q178" s="200"/>
      <c r="R178" s="201">
        <f>SUM(R179:R266)</f>
        <v>0.028064000000000002</v>
      </c>
      <c r="S178" s="200"/>
      <c r="T178" s="202">
        <f>SUM(T179:T266)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3" t="s">
        <v>90</v>
      </c>
      <c r="AT178" s="204" t="s">
        <v>79</v>
      </c>
      <c r="AU178" s="204" t="s">
        <v>88</v>
      </c>
      <c r="AY178" s="203" t="s">
        <v>171</v>
      </c>
      <c r="BK178" s="205">
        <f>SUM(BK179:BK266)</f>
        <v>0</v>
      </c>
    </row>
    <row r="179" s="2" customFormat="1" ht="16.5" customHeight="1">
      <c r="A179" s="42"/>
      <c r="B179" s="43"/>
      <c r="C179" s="208" t="s">
        <v>336</v>
      </c>
      <c r="D179" s="208" t="s">
        <v>174</v>
      </c>
      <c r="E179" s="209" t="s">
        <v>1288</v>
      </c>
      <c r="F179" s="210" t="s">
        <v>1289</v>
      </c>
      <c r="G179" s="211" t="s">
        <v>202</v>
      </c>
      <c r="H179" s="212">
        <v>2</v>
      </c>
      <c r="I179" s="213"/>
      <c r="J179" s="214">
        <f>ROUND(I179*H179,2)</f>
        <v>0</v>
      </c>
      <c r="K179" s="210" t="s">
        <v>178</v>
      </c>
      <c r="L179" s="48"/>
      <c r="M179" s="215" t="s">
        <v>41</v>
      </c>
      <c r="N179" s="216" t="s">
        <v>51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295</v>
      </c>
      <c r="AT179" s="219" t="s">
        <v>174</v>
      </c>
      <c r="AU179" s="219" t="s">
        <v>90</v>
      </c>
      <c r="AY179" s="20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88</v>
      </c>
      <c r="BK179" s="220">
        <f>ROUND(I179*H179,2)</f>
        <v>0</v>
      </c>
      <c r="BL179" s="20" t="s">
        <v>295</v>
      </c>
      <c r="BM179" s="219" t="s">
        <v>1290</v>
      </c>
    </row>
    <row r="180" s="2" customFormat="1">
      <c r="A180" s="42"/>
      <c r="B180" s="43"/>
      <c r="C180" s="44"/>
      <c r="D180" s="221" t="s">
        <v>181</v>
      </c>
      <c r="E180" s="44"/>
      <c r="F180" s="222" t="s">
        <v>1291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181</v>
      </c>
      <c r="AU180" s="20" t="s">
        <v>90</v>
      </c>
    </row>
    <row r="181" s="13" customFormat="1">
      <c r="A181" s="13"/>
      <c r="B181" s="226"/>
      <c r="C181" s="227"/>
      <c r="D181" s="228" t="s">
        <v>183</v>
      </c>
      <c r="E181" s="229" t="s">
        <v>41</v>
      </c>
      <c r="F181" s="230" t="s">
        <v>1292</v>
      </c>
      <c r="G181" s="227"/>
      <c r="H181" s="229" t="s">
        <v>41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183</v>
      </c>
      <c r="AU181" s="236" t="s">
        <v>90</v>
      </c>
      <c r="AV181" s="13" t="s">
        <v>88</v>
      </c>
      <c r="AW181" s="13" t="s">
        <v>42</v>
      </c>
      <c r="AX181" s="13" t="s">
        <v>80</v>
      </c>
      <c r="AY181" s="236" t="s">
        <v>171</v>
      </c>
    </row>
    <row r="182" s="14" customFormat="1">
      <c r="A182" s="14"/>
      <c r="B182" s="237"/>
      <c r="C182" s="238"/>
      <c r="D182" s="228" t="s">
        <v>183</v>
      </c>
      <c r="E182" s="239" t="s">
        <v>41</v>
      </c>
      <c r="F182" s="240" t="s">
        <v>90</v>
      </c>
      <c r="G182" s="238"/>
      <c r="H182" s="241">
        <v>2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42</v>
      </c>
      <c r="AX182" s="14" t="s">
        <v>80</v>
      </c>
      <c r="AY182" s="247" t="s">
        <v>171</v>
      </c>
    </row>
    <row r="183" s="15" customFormat="1">
      <c r="A183" s="15"/>
      <c r="B183" s="248"/>
      <c r="C183" s="249"/>
      <c r="D183" s="228" t="s">
        <v>183</v>
      </c>
      <c r="E183" s="250" t="s">
        <v>41</v>
      </c>
      <c r="F183" s="251" t="s">
        <v>189</v>
      </c>
      <c r="G183" s="249"/>
      <c r="H183" s="252">
        <v>2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8" t="s">
        <v>183</v>
      </c>
      <c r="AU183" s="258" t="s">
        <v>90</v>
      </c>
      <c r="AV183" s="15" t="s">
        <v>179</v>
      </c>
      <c r="AW183" s="15" t="s">
        <v>42</v>
      </c>
      <c r="AX183" s="15" t="s">
        <v>88</v>
      </c>
      <c r="AY183" s="258" t="s">
        <v>171</v>
      </c>
    </row>
    <row r="184" s="2" customFormat="1" ht="21.75" customHeight="1">
      <c r="A184" s="42"/>
      <c r="B184" s="43"/>
      <c r="C184" s="270" t="s">
        <v>341</v>
      </c>
      <c r="D184" s="270" t="s">
        <v>403</v>
      </c>
      <c r="E184" s="271" t="s">
        <v>1293</v>
      </c>
      <c r="F184" s="272" t="s">
        <v>1294</v>
      </c>
      <c r="G184" s="273" t="s">
        <v>202</v>
      </c>
      <c r="H184" s="274">
        <v>2.1000000000000001</v>
      </c>
      <c r="I184" s="275"/>
      <c r="J184" s="276">
        <f>ROUND(I184*H184,2)</f>
        <v>0</v>
      </c>
      <c r="K184" s="272" t="s">
        <v>41</v>
      </c>
      <c r="L184" s="277"/>
      <c r="M184" s="278" t="s">
        <v>41</v>
      </c>
      <c r="N184" s="279" t="s">
        <v>51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406</v>
      </c>
      <c r="AT184" s="219" t="s">
        <v>403</v>
      </c>
      <c r="AU184" s="219" t="s">
        <v>90</v>
      </c>
      <c r="AY184" s="20" t="s">
        <v>171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88</v>
      </c>
      <c r="BK184" s="220">
        <f>ROUND(I184*H184,2)</f>
        <v>0</v>
      </c>
      <c r="BL184" s="20" t="s">
        <v>295</v>
      </c>
      <c r="BM184" s="219" t="s">
        <v>1295</v>
      </c>
    </row>
    <row r="185" s="14" customFormat="1">
      <c r="A185" s="14"/>
      <c r="B185" s="237"/>
      <c r="C185" s="238"/>
      <c r="D185" s="228" t="s">
        <v>183</v>
      </c>
      <c r="E185" s="238"/>
      <c r="F185" s="240" t="s">
        <v>1296</v>
      </c>
      <c r="G185" s="238"/>
      <c r="H185" s="241">
        <v>2.1000000000000001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</v>
      </c>
      <c r="AX185" s="14" t="s">
        <v>88</v>
      </c>
      <c r="AY185" s="247" t="s">
        <v>171</v>
      </c>
    </row>
    <row r="186" s="2" customFormat="1" ht="33" customHeight="1">
      <c r="A186" s="42"/>
      <c r="B186" s="43"/>
      <c r="C186" s="208" t="s">
        <v>298</v>
      </c>
      <c r="D186" s="208" t="s">
        <v>174</v>
      </c>
      <c r="E186" s="209" t="s">
        <v>1297</v>
      </c>
      <c r="F186" s="210" t="s">
        <v>1298</v>
      </c>
      <c r="G186" s="211" t="s">
        <v>194</v>
      </c>
      <c r="H186" s="212">
        <v>13</v>
      </c>
      <c r="I186" s="213"/>
      <c r="J186" s="214">
        <f>ROUND(I186*H186,2)</f>
        <v>0</v>
      </c>
      <c r="K186" s="210" t="s">
        <v>178</v>
      </c>
      <c r="L186" s="48"/>
      <c r="M186" s="215" t="s">
        <v>41</v>
      </c>
      <c r="N186" s="216" t="s">
        <v>51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295</v>
      </c>
      <c r="AT186" s="219" t="s">
        <v>174</v>
      </c>
      <c r="AU186" s="219" t="s">
        <v>90</v>
      </c>
      <c r="AY186" s="20" t="s">
        <v>171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88</v>
      </c>
      <c r="BK186" s="220">
        <f>ROUND(I186*H186,2)</f>
        <v>0</v>
      </c>
      <c r="BL186" s="20" t="s">
        <v>295</v>
      </c>
      <c r="BM186" s="219" t="s">
        <v>1299</v>
      </c>
    </row>
    <row r="187" s="2" customFormat="1">
      <c r="A187" s="42"/>
      <c r="B187" s="43"/>
      <c r="C187" s="44"/>
      <c r="D187" s="221" t="s">
        <v>181</v>
      </c>
      <c r="E187" s="44"/>
      <c r="F187" s="222" t="s">
        <v>1300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181</v>
      </c>
      <c r="AU187" s="20" t="s">
        <v>90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1301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129</v>
      </c>
      <c r="G189" s="238"/>
      <c r="H189" s="241">
        <v>13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13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7</v>
      </c>
      <c r="D191" s="270" t="s">
        <v>403</v>
      </c>
      <c r="E191" s="271" t="s">
        <v>1302</v>
      </c>
      <c r="F191" s="272" t="s">
        <v>1303</v>
      </c>
      <c r="G191" s="273" t="s">
        <v>194</v>
      </c>
      <c r="H191" s="274">
        <v>13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0.00014999999999999999</v>
      </c>
      <c r="R191" s="217">
        <f>Q191*H191</f>
        <v>0.0019499999999999999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406</v>
      </c>
      <c r="AT191" s="219" t="s">
        <v>403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295</v>
      </c>
      <c r="BM191" s="219" t="s">
        <v>1304</v>
      </c>
    </row>
    <row r="192" s="2" customFormat="1" ht="24.15" customHeight="1">
      <c r="A192" s="42"/>
      <c r="B192" s="43"/>
      <c r="C192" s="208" t="s">
        <v>361</v>
      </c>
      <c r="D192" s="208" t="s">
        <v>174</v>
      </c>
      <c r="E192" s="209" t="s">
        <v>1305</v>
      </c>
      <c r="F192" s="210" t="s">
        <v>1306</v>
      </c>
      <c r="G192" s="211" t="s">
        <v>202</v>
      </c>
      <c r="H192" s="212">
        <v>153</v>
      </c>
      <c r="I192" s="213"/>
      <c r="J192" s="214">
        <f>ROUND(I192*H192,2)</f>
        <v>0</v>
      </c>
      <c r="K192" s="210" t="s">
        <v>178</v>
      </c>
      <c r="L192" s="48"/>
      <c r="M192" s="215" t="s">
        <v>41</v>
      </c>
      <c r="N192" s="216" t="s">
        <v>51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295</v>
      </c>
      <c r="AT192" s="219" t="s">
        <v>174</v>
      </c>
      <c r="AU192" s="219" t="s">
        <v>90</v>
      </c>
      <c r="AY192" s="20" t="s">
        <v>171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88</v>
      </c>
      <c r="BK192" s="220">
        <f>ROUND(I192*H192,2)</f>
        <v>0</v>
      </c>
      <c r="BL192" s="20" t="s">
        <v>295</v>
      </c>
      <c r="BM192" s="219" t="s">
        <v>1307</v>
      </c>
    </row>
    <row r="193" s="2" customFormat="1">
      <c r="A193" s="42"/>
      <c r="B193" s="43"/>
      <c r="C193" s="44"/>
      <c r="D193" s="221" t="s">
        <v>181</v>
      </c>
      <c r="E193" s="44"/>
      <c r="F193" s="222" t="s">
        <v>1308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181</v>
      </c>
      <c r="AU193" s="20" t="s">
        <v>90</v>
      </c>
    </row>
    <row r="194" s="13" customFormat="1">
      <c r="A194" s="13"/>
      <c r="B194" s="226"/>
      <c r="C194" s="227"/>
      <c r="D194" s="228" t="s">
        <v>183</v>
      </c>
      <c r="E194" s="229" t="s">
        <v>41</v>
      </c>
      <c r="F194" s="230" t="s">
        <v>1309</v>
      </c>
      <c r="G194" s="227"/>
      <c r="H194" s="229" t="s">
        <v>41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183</v>
      </c>
      <c r="AU194" s="236" t="s">
        <v>90</v>
      </c>
      <c r="AV194" s="13" t="s">
        <v>88</v>
      </c>
      <c r="AW194" s="13" t="s">
        <v>42</v>
      </c>
      <c r="AX194" s="13" t="s">
        <v>80</v>
      </c>
      <c r="AY194" s="236" t="s">
        <v>171</v>
      </c>
    </row>
    <row r="195" s="14" customFormat="1">
      <c r="A195" s="14"/>
      <c r="B195" s="237"/>
      <c r="C195" s="238"/>
      <c r="D195" s="228" t="s">
        <v>183</v>
      </c>
      <c r="E195" s="239" t="s">
        <v>41</v>
      </c>
      <c r="F195" s="240" t="s">
        <v>1310</v>
      </c>
      <c r="G195" s="238"/>
      <c r="H195" s="241">
        <v>8.9199999999999999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183</v>
      </c>
      <c r="AU195" s="247" t="s">
        <v>90</v>
      </c>
      <c r="AV195" s="14" t="s">
        <v>90</v>
      </c>
      <c r="AW195" s="14" t="s">
        <v>42</v>
      </c>
      <c r="AX195" s="14" t="s">
        <v>80</v>
      </c>
      <c r="AY195" s="247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1311</v>
      </c>
      <c r="G196" s="238"/>
      <c r="H196" s="241">
        <v>4.4199999999999999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242</v>
      </c>
      <c r="G197" s="238"/>
      <c r="H197" s="241">
        <v>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1312</v>
      </c>
      <c r="G198" s="238"/>
      <c r="H198" s="241">
        <v>0.29999999999999999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1313</v>
      </c>
      <c r="G199" s="238"/>
      <c r="H199" s="241">
        <v>0.45000000000000001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1314</v>
      </c>
      <c r="G200" s="238"/>
      <c r="H200" s="241">
        <v>3.25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4" customFormat="1">
      <c r="A201" s="14"/>
      <c r="B201" s="237"/>
      <c r="C201" s="238"/>
      <c r="D201" s="228" t="s">
        <v>183</v>
      </c>
      <c r="E201" s="239" t="s">
        <v>41</v>
      </c>
      <c r="F201" s="240" t="s">
        <v>1315</v>
      </c>
      <c r="G201" s="238"/>
      <c r="H201" s="241">
        <v>0.48999999999999999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183</v>
      </c>
      <c r="AU201" s="247" t="s">
        <v>90</v>
      </c>
      <c r="AV201" s="14" t="s">
        <v>90</v>
      </c>
      <c r="AW201" s="14" t="s">
        <v>42</v>
      </c>
      <c r="AX201" s="14" t="s">
        <v>80</v>
      </c>
      <c r="AY201" s="247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1312</v>
      </c>
      <c r="G202" s="238"/>
      <c r="H202" s="241">
        <v>0.29999999999999999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4" customFormat="1">
      <c r="A203" s="14"/>
      <c r="B203" s="237"/>
      <c r="C203" s="238"/>
      <c r="D203" s="228" t="s">
        <v>183</v>
      </c>
      <c r="E203" s="239" t="s">
        <v>41</v>
      </c>
      <c r="F203" s="240" t="s">
        <v>1315</v>
      </c>
      <c r="G203" s="238"/>
      <c r="H203" s="241">
        <v>0.48999999999999999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183</v>
      </c>
      <c r="AU203" s="247" t="s">
        <v>90</v>
      </c>
      <c r="AV203" s="14" t="s">
        <v>90</v>
      </c>
      <c r="AW203" s="14" t="s">
        <v>42</v>
      </c>
      <c r="AX203" s="14" t="s">
        <v>80</v>
      </c>
      <c r="AY203" s="247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1316</v>
      </c>
      <c r="G204" s="238"/>
      <c r="H204" s="241">
        <v>0.90000000000000002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4" customFormat="1">
      <c r="A205" s="14"/>
      <c r="B205" s="237"/>
      <c r="C205" s="238"/>
      <c r="D205" s="228" t="s">
        <v>183</v>
      </c>
      <c r="E205" s="239" t="s">
        <v>41</v>
      </c>
      <c r="F205" s="240" t="s">
        <v>1317</v>
      </c>
      <c r="G205" s="238"/>
      <c r="H205" s="241">
        <v>6.0999999999999996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183</v>
      </c>
      <c r="AU205" s="247" t="s">
        <v>90</v>
      </c>
      <c r="AV205" s="14" t="s">
        <v>90</v>
      </c>
      <c r="AW205" s="14" t="s">
        <v>42</v>
      </c>
      <c r="AX205" s="14" t="s">
        <v>80</v>
      </c>
      <c r="AY205" s="247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1318</v>
      </c>
      <c r="G206" s="238"/>
      <c r="H206" s="241">
        <v>4.8499999999999996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1319</v>
      </c>
      <c r="G207" s="238"/>
      <c r="H207" s="241">
        <v>4.5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4" customFormat="1">
      <c r="A208" s="14"/>
      <c r="B208" s="237"/>
      <c r="C208" s="238"/>
      <c r="D208" s="228" t="s">
        <v>183</v>
      </c>
      <c r="E208" s="239" t="s">
        <v>41</v>
      </c>
      <c r="F208" s="240" t="s">
        <v>1320</v>
      </c>
      <c r="G208" s="238"/>
      <c r="H208" s="241">
        <v>11.1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183</v>
      </c>
      <c r="AU208" s="247" t="s">
        <v>90</v>
      </c>
      <c r="AV208" s="14" t="s">
        <v>90</v>
      </c>
      <c r="AW208" s="14" t="s">
        <v>42</v>
      </c>
      <c r="AX208" s="14" t="s">
        <v>80</v>
      </c>
      <c r="AY208" s="247" t="s">
        <v>171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1321</v>
      </c>
      <c r="G209" s="238"/>
      <c r="H209" s="241">
        <v>0.59999999999999998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80</v>
      </c>
      <c r="AY209" s="247" t="s">
        <v>171</v>
      </c>
    </row>
    <row r="210" s="14" customFormat="1">
      <c r="A210" s="14"/>
      <c r="B210" s="237"/>
      <c r="C210" s="238"/>
      <c r="D210" s="228" t="s">
        <v>183</v>
      </c>
      <c r="E210" s="239" t="s">
        <v>41</v>
      </c>
      <c r="F210" s="240" t="s">
        <v>1322</v>
      </c>
      <c r="G210" s="238"/>
      <c r="H210" s="241">
        <v>6.5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183</v>
      </c>
      <c r="AU210" s="247" t="s">
        <v>90</v>
      </c>
      <c r="AV210" s="14" t="s">
        <v>90</v>
      </c>
      <c r="AW210" s="14" t="s">
        <v>42</v>
      </c>
      <c r="AX210" s="14" t="s">
        <v>80</v>
      </c>
      <c r="AY210" s="247" t="s">
        <v>171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1323</v>
      </c>
      <c r="G211" s="238"/>
      <c r="H211" s="241">
        <v>0.73999999999999999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4" customFormat="1">
      <c r="A212" s="14"/>
      <c r="B212" s="237"/>
      <c r="C212" s="238"/>
      <c r="D212" s="228" t="s">
        <v>183</v>
      </c>
      <c r="E212" s="239" t="s">
        <v>41</v>
      </c>
      <c r="F212" s="240" t="s">
        <v>1324</v>
      </c>
      <c r="G212" s="238"/>
      <c r="H212" s="241">
        <v>7.8499999999999996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90</v>
      </c>
      <c r="AV212" s="14" t="s">
        <v>90</v>
      </c>
      <c r="AW212" s="14" t="s">
        <v>42</v>
      </c>
      <c r="AX212" s="14" t="s">
        <v>80</v>
      </c>
      <c r="AY212" s="247" t="s">
        <v>171</v>
      </c>
    </row>
    <row r="213" s="14" customFormat="1">
      <c r="A213" s="14"/>
      <c r="B213" s="237"/>
      <c r="C213" s="238"/>
      <c r="D213" s="228" t="s">
        <v>183</v>
      </c>
      <c r="E213" s="239" t="s">
        <v>41</v>
      </c>
      <c r="F213" s="240" t="s">
        <v>1325</v>
      </c>
      <c r="G213" s="238"/>
      <c r="H213" s="241">
        <v>2.6000000000000001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183</v>
      </c>
      <c r="AU213" s="247" t="s">
        <v>90</v>
      </c>
      <c r="AV213" s="14" t="s">
        <v>90</v>
      </c>
      <c r="AW213" s="14" t="s">
        <v>42</v>
      </c>
      <c r="AX213" s="14" t="s">
        <v>80</v>
      </c>
      <c r="AY213" s="247" t="s">
        <v>171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1326</v>
      </c>
      <c r="G214" s="238"/>
      <c r="H214" s="241">
        <v>2.2400000000000002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4" customFormat="1">
      <c r="A215" s="14"/>
      <c r="B215" s="237"/>
      <c r="C215" s="238"/>
      <c r="D215" s="228" t="s">
        <v>183</v>
      </c>
      <c r="E215" s="239" t="s">
        <v>41</v>
      </c>
      <c r="F215" s="240" t="s">
        <v>1327</v>
      </c>
      <c r="G215" s="238"/>
      <c r="H215" s="241">
        <v>3.1000000000000001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183</v>
      </c>
      <c r="AU215" s="247" t="s">
        <v>90</v>
      </c>
      <c r="AV215" s="14" t="s">
        <v>90</v>
      </c>
      <c r="AW215" s="14" t="s">
        <v>42</v>
      </c>
      <c r="AX215" s="14" t="s">
        <v>80</v>
      </c>
      <c r="AY215" s="247" t="s">
        <v>171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1328</v>
      </c>
      <c r="G216" s="238"/>
      <c r="H216" s="241">
        <v>0.77000000000000002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4" customFormat="1">
      <c r="A217" s="14"/>
      <c r="B217" s="237"/>
      <c r="C217" s="238"/>
      <c r="D217" s="228" t="s">
        <v>183</v>
      </c>
      <c r="E217" s="239" t="s">
        <v>41</v>
      </c>
      <c r="F217" s="240" t="s">
        <v>1328</v>
      </c>
      <c r="G217" s="238"/>
      <c r="H217" s="241">
        <v>0.77000000000000002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183</v>
      </c>
      <c r="AU217" s="247" t="s">
        <v>90</v>
      </c>
      <c r="AV217" s="14" t="s">
        <v>90</v>
      </c>
      <c r="AW217" s="14" t="s">
        <v>42</v>
      </c>
      <c r="AX217" s="14" t="s">
        <v>80</v>
      </c>
      <c r="AY217" s="247" t="s">
        <v>171</v>
      </c>
    </row>
    <row r="218" s="14" customFormat="1">
      <c r="A218" s="14"/>
      <c r="B218" s="237"/>
      <c r="C218" s="238"/>
      <c r="D218" s="228" t="s">
        <v>183</v>
      </c>
      <c r="E218" s="239" t="s">
        <v>41</v>
      </c>
      <c r="F218" s="240" t="s">
        <v>1329</v>
      </c>
      <c r="G218" s="238"/>
      <c r="H218" s="241">
        <v>16.559999999999999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183</v>
      </c>
      <c r="AU218" s="247" t="s">
        <v>90</v>
      </c>
      <c r="AV218" s="14" t="s">
        <v>90</v>
      </c>
      <c r="AW218" s="14" t="s">
        <v>42</v>
      </c>
      <c r="AX218" s="14" t="s">
        <v>80</v>
      </c>
      <c r="AY218" s="247" t="s">
        <v>171</v>
      </c>
    </row>
    <row r="219" s="16" customFormat="1">
      <c r="A219" s="16"/>
      <c r="B219" s="259"/>
      <c r="C219" s="260"/>
      <c r="D219" s="228" t="s">
        <v>183</v>
      </c>
      <c r="E219" s="261" t="s">
        <v>41</v>
      </c>
      <c r="F219" s="262" t="s">
        <v>230</v>
      </c>
      <c r="G219" s="260"/>
      <c r="H219" s="263">
        <v>92.799999999999983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69" t="s">
        <v>183</v>
      </c>
      <c r="AU219" s="269" t="s">
        <v>90</v>
      </c>
      <c r="AV219" s="16" t="s">
        <v>199</v>
      </c>
      <c r="AW219" s="16" t="s">
        <v>42</v>
      </c>
      <c r="AX219" s="16" t="s">
        <v>80</v>
      </c>
      <c r="AY219" s="269" t="s">
        <v>171</v>
      </c>
    </row>
    <row r="220" s="13" customFormat="1">
      <c r="A220" s="13"/>
      <c r="B220" s="226"/>
      <c r="C220" s="227"/>
      <c r="D220" s="228" t="s">
        <v>183</v>
      </c>
      <c r="E220" s="229" t="s">
        <v>41</v>
      </c>
      <c r="F220" s="230" t="s">
        <v>1330</v>
      </c>
      <c r="G220" s="227"/>
      <c r="H220" s="229" t="s">
        <v>41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183</v>
      </c>
      <c r="AU220" s="236" t="s">
        <v>90</v>
      </c>
      <c r="AV220" s="13" t="s">
        <v>88</v>
      </c>
      <c r="AW220" s="13" t="s">
        <v>42</v>
      </c>
      <c r="AX220" s="13" t="s">
        <v>80</v>
      </c>
      <c r="AY220" s="236" t="s">
        <v>171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1331</v>
      </c>
      <c r="G221" s="238"/>
      <c r="H221" s="241">
        <v>18.199999999999999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3" customFormat="1">
      <c r="A222" s="13"/>
      <c r="B222" s="226"/>
      <c r="C222" s="227"/>
      <c r="D222" s="228" t="s">
        <v>183</v>
      </c>
      <c r="E222" s="229" t="s">
        <v>41</v>
      </c>
      <c r="F222" s="230" t="s">
        <v>1332</v>
      </c>
      <c r="G222" s="227"/>
      <c r="H222" s="229" t="s">
        <v>41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183</v>
      </c>
      <c r="AU222" s="236" t="s">
        <v>90</v>
      </c>
      <c r="AV222" s="13" t="s">
        <v>88</v>
      </c>
      <c r="AW222" s="13" t="s">
        <v>42</v>
      </c>
      <c r="AX222" s="13" t="s">
        <v>80</v>
      </c>
      <c r="AY222" s="236" t="s">
        <v>171</v>
      </c>
    </row>
    <row r="223" s="14" customFormat="1">
      <c r="A223" s="14"/>
      <c r="B223" s="237"/>
      <c r="C223" s="238"/>
      <c r="D223" s="228" t="s">
        <v>183</v>
      </c>
      <c r="E223" s="239" t="s">
        <v>41</v>
      </c>
      <c r="F223" s="240" t="s">
        <v>1333</v>
      </c>
      <c r="G223" s="238"/>
      <c r="H223" s="241">
        <v>42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183</v>
      </c>
      <c r="AU223" s="247" t="s">
        <v>90</v>
      </c>
      <c r="AV223" s="14" t="s">
        <v>90</v>
      </c>
      <c r="AW223" s="14" t="s">
        <v>42</v>
      </c>
      <c r="AX223" s="14" t="s">
        <v>80</v>
      </c>
      <c r="AY223" s="247" t="s">
        <v>171</v>
      </c>
    </row>
    <row r="224" s="15" customFormat="1">
      <c r="A224" s="15"/>
      <c r="B224" s="248"/>
      <c r="C224" s="249"/>
      <c r="D224" s="228" t="s">
        <v>183</v>
      </c>
      <c r="E224" s="250" t="s">
        <v>41</v>
      </c>
      <c r="F224" s="251" t="s">
        <v>189</v>
      </c>
      <c r="G224" s="249"/>
      <c r="H224" s="252">
        <v>153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8" t="s">
        <v>183</v>
      </c>
      <c r="AU224" s="258" t="s">
        <v>90</v>
      </c>
      <c r="AV224" s="15" t="s">
        <v>179</v>
      </c>
      <c r="AW224" s="15" t="s">
        <v>42</v>
      </c>
      <c r="AX224" s="15" t="s">
        <v>88</v>
      </c>
      <c r="AY224" s="258" t="s">
        <v>171</v>
      </c>
    </row>
    <row r="225" s="2" customFormat="1" ht="16.5" customHeight="1">
      <c r="A225" s="42"/>
      <c r="B225" s="43"/>
      <c r="C225" s="270" t="s">
        <v>366</v>
      </c>
      <c r="D225" s="270" t="s">
        <v>403</v>
      </c>
      <c r="E225" s="271" t="s">
        <v>684</v>
      </c>
      <c r="F225" s="272" t="s">
        <v>685</v>
      </c>
      <c r="G225" s="273" t="s">
        <v>202</v>
      </c>
      <c r="H225" s="274">
        <v>175.94999999999999</v>
      </c>
      <c r="I225" s="275"/>
      <c r="J225" s="276">
        <f>ROUND(I225*H225,2)</f>
        <v>0</v>
      </c>
      <c r="K225" s="272" t="s">
        <v>178</v>
      </c>
      <c r="L225" s="277"/>
      <c r="M225" s="278" t="s">
        <v>41</v>
      </c>
      <c r="N225" s="279" t="s">
        <v>51</v>
      </c>
      <c r="O225" s="88"/>
      <c r="P225" s="217">
        <f>O225*H225</f>
        <v>0</v>
      </c>
      <c r="Q225" s="217">
        <v>0.00012</v>
      </c>
      <c r="R225" s="217">
        <f>Q225*H225</f>
        <v>0.021114000000000001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406</v>
      </c>
      <c r="AT225" s="219" t="s">
        <v>403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1334</v>
      </c>
    </row>
    <row r="226" s="14" customFormat="1">
      <c r="A226" s="14"/>
      <c r="B226" s="237"/>
      <c r="C226" s="238"/>
      <c r="D226" s="228" t="s">
        <v>183</v>
      </c>
      <c r="E226" s="238"/>
      <c r="F226" s="240" t="s">
        <v>1335</v>
      </c>
      <c r="G226" s="238"/>
      <c r="H226" s="241">
        <v>175.94999999999999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183</v>
      </c>
      <c r="AU226" s="247" t="s">
        <v>90</v>
      </c>
      <c r="AV226" s="14" t="s">
        <v>90</v>
      </c>
      <c r="AW226" s="14" t="s">
        <v>4</v>
      </c>
      <c r="AX226" s="14" t="s">
        <v>88</v>
      </c>
      <c r="AY226" s="247" t="s">
        <v>171</v>
      </c>
    </row>
    <row r="227" s="2" customFormat="1" ht="21.75" customHeight="1">
      <c r="A227" s="42"/>
      <c r="B227" s="43"/>
      <c r="C227" s="208" t="s">
        <v>371</v>
      </c>
      <c r="D227" s="208" t="s">
        <v>174</v>
      </c>
      <c r="E227" s="209" t="s">
        <v>1336</v>
      </c>
      <c r="F227" s="210" t="s">
        <v>1337</v>
      </c>
      <c r="G227" s="211" t="s">
        <v>194</v>
      </c>
      <c r="H227" s="212">
        <v>219</v>
      </c>
      <c r="I227" s="213"/>
      <c r="J227" s="214">
        <f>ROUND(I227*H227,2)</f>
        <v>0</v>
      </c>
      <c r="K227" s="210" t="s">
        <v>178</v>
      </c>
      <c r="L227" s="48"/>
      <c r="M227" s="215" t="s">
        <v>41</v>
      </c>
      <c r="N227" s="216" t="s">
        <v>51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295</v>
      </c>
      <c r="AT227" s="219" t="s">
        <v>174</v>
      </c>
      <c r="AU227" s="219" t="s">
        <v>90</v>
      </c>
      <c r="AY227" s="20" t="s">
        <v>171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88</v>
      </c>
      <c r="BK227" s="220">
        <f>ROUND(I227*H227,2)</f>
        <v>0</v>
      </c>
      <c r="BL227" s="20" t="s">
        <v>295</v>
      </c>
      <c r="BM227" s="219" t="s">
        <v>1338</v>
      </c>
    </row>
    <row r="228" s="2" customFormat="1">
      <c r="A228" s="42"/>
      <c r="B228" s="43"/>
      <c r="C228" s="44"/>
      <c r="D228" s="221" t="s">
        <v>181</v>
      </c>
      <c r="E228" s="44"/>
      <c r="F228" s="222" t="s">
        <v>1339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181</v>
      </c>
      <c r="AU228" s="20" t="s">
        <v>90</v>
      </c>
    </row>
    <row r="229" s="13" customFormat="1">
      <c r="A229" s="13"/>
      <c r="B229" s="226"/>
      <c r="C229" s="227"/>
      <c r="D229" s="228" t="s">
        <v>183</v>
      </c>
      <c r="E229" s="229" t="s">
        <v>41</v>
      </c>
      <c r="F229" s="230" t="s">
        <v>1340</v>
      </c>
      <c r="G229" s="227"/>
      <c r="H229" s="229" t="s">
        <v>41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183</v>
      </c>
      <c r="AU229" s="236" t="s">
        <v>90</v>
      </c>
      <c r="AV229" s="13" t="s">
        <v>88</v>
      </c>
      <c r="AW229" s="13" t="s">
        <v>42</v>
      </c>
      <c r="AX229" s="13" t="s">
        <v>80</v>
      </c>
      <c r="AY229" s="236" t="s">
        <v>171</v>
      </c>
    </row>
    <row r="230" s="14" customFormat="1">
      <c r="A230" s="14"/>
      <c r="B230" s="237"/>
      <c r="C230" s="238"/>
      <c r="D230" s="228" t="s">
        <v>183</v>
      </c>
      <c r="E230" s="239" t="s">
        <v>41</v>
      </c>
      <c r="F230" s="240" t="s">
        <v>199</v>
      </c>
      <c r="G230" s="238"/>
      <c r="H230" s="241">
        <v>3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183</v>
      </c>
      <c r="AU230" s="247" t="s">
        <v>90</v>
      </c>
      <c r="AV230" s="14" t="s">
        <v>90</v>
      </c>
      <c r="AW230" s="14" t="s">
        <v>42</v>
      </c>
      <c r="AX230" s="14" t="s">
        <v>80</v>
      </c>
      <c r="AY230" s="247" t="s">
        <v>171</v>
      </c>
    </row>
    <row r="231" s="13" customFormat="1">
      <c r="A231" s="13"/>
      <c r="B231" s="226"/>
      <c r="C231" s="227"/>
      <c r="D231" s="228" t="s">
        <v>183</v>
      </c>
      <c r="E231" s="229" t="s">
        <v>41</v>
      </c>
      <c r="F231" s="230" t="s">
        <v>1341</v>
      </c>
      <c r="G231" s="227"/>
      <c r="H231" s="229" t="s">
        <v>41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183</v>
      </c>
      <c r="AU231" s="236" t="s">
        <v>90</v>
      </c>
      <c r="AV231" s="13" t="s">
        <v>88</v>
      </c>
      <c r="AW231" s="13" t="s">
        <v>42</v>
      </c>
      <c r="AX231" s="13" t="s">
        <v>80</v>
      </c>
      <c r="AY231" s="236" t="s">
        <v>171</v>
      </c>
    </row>
    <row r="232" s="14" customFormat="1">
      <c r="A232" s="14"/>
      <c r="B232" s="237"/>
      <c r="C232" s="238"/>
      <c r="D232" s="228" t="s">
        <v>183</v>
      </c>
      <c r="E232" s="239" t="s">
        <v>41</v>
      </c>
      <c r="F232" s="240" t="s">
        <v>1342</v>
      </c>
      <c r="G232" s="238"/>
      <c r="H232" s="241">
        <v>156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183</v>
      </c>
      <c r="AU232" s="247" t="s">
        <v>90</v>
      </c>
      <c r="AV232" s="14" t="s">
        <v>90</v>
      </c>
      <c r="AW232" s="14" t="s">
        <v>42</v>
      </c>
      <c r="AX232" s="14" t="s">
        <v>80</v>
      </c>
      <c r="AY232" s="247" t="s">
        <v>171</v>
      </c>
    </row>
    <row r="233" s="13" customFormat="1">
      <c r="A233" s="13"/>
      <c r="B233" s="226"/>
      <c r="C233" s="227"/>
      <c r="D233" s="228" t="s">
        <v>183</v>
      </c>
      <c r="E233" s="229" t="s">
        <v>41</v>
      </c>
      <c r="F233" s="230" t="s">
        <v>1343</v>
      </c>
      <c r="G233" s="227"/>
      <c r="H233" s="229" t="s">
        <v>41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183</v>
      </c>
      <c r="AU233" s="236" t="s">
        <v>90</v>
      </c>
      <c r="AV233" s="13" t="s">
        <v>88</v>
      </c>
      <c r="AW233" s="13" t="s">
        <v>42</v>
      </c>
      <c r="AX233" s="13" t="s">
        <v>80</v>
      </c>
      <c r="AY233" s="236" t="s">
        <v>171</v>
      </c>
    </row>
    <row r="234" s="14" customFormat="1">
      <c r="A234" s="14"/>
      <c r="B234" s="237"/>
      <c r="C234" s="238"/>
      <c r="D234" s="228" t="s">
        <v>183</v>
      </c>
      <c r="E234" s="239" t="s">
        <v>41</v>
      </c>
      <c r="F234" s="240" t="s">
        <v>1344</v>
      </c>
      <c r="G234" s="238"/>
      <c r="H234" s="241">
        <v>36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42</v>
      </c>
      <c r="AX234" s="14" t="s">
        <v>80</v>
      </c>
      <c r="AY234" s="247" t="s">
        <v>171</v>
      </c>
    </row>
    <row r="235" s="13" customFormat="1">
      <c r="A235" s="13"/>
      <c r="B235" s="226"/>
      <c r="C235" s="227"/>
      <c r="D235" s="228" t="s">
        <v>183</v>
      </c>
      <c r="E235" s="229" t="s">
        <v>41</v>
      </c>
      <c r="F235" s="230" t="s">
        <v>1332</v>
      </c>
      <c r="G235" s="227"/>
      <c r="H235" s="229" t="s">
        <v>41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183</v>
      </c>
      <c r="AU235" s="236" t="s">
        <v>90</v>
      </c>
      <c r="AV235" s="13" t="s">
        <v>88</v>
      </c>
      <c r="AW235" s="13" t="s">
        <v>42</v>
      </c>
      <c r="AX235" s="13" t="s">
        <v>80</v>
      </c>
      <c r="AY235" s="236" t="s">
        <v>171</v>
      </c>
    </row>
    <row r="236" s="14" customFormat="1">
      <c r="A236" s="14"/>
      <c r="B236" s="237"/>
      <c r="C236" s="238"/>
      <c r="D236" s="228" t="s">
        <v>183</v>
      </c>
      <c r="E236" s="239" t="s">
        <v>41</v>
      </c>
      <c r="F236" s="240" t="s">
        <v>1345</v>
      </c>
      <c r="G236" s="238"/>
      <c r="H236" s="241">
        <v>24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183</v>
      </c>
      <c r="AU236" s="247" t="s">
        <v>90</v>
      </c>
      <c r="AV236" s="14" t="s">
        <v>90</v>
      </c>
      <c r="AW236" s="14" t="s">
        <v>42</v>
      </c>
      <c r="AX236" s="14" t="s">
        <v>80</v>
      </c>
      <c r="AY236" s="247" t="s">
        <v>171</v>
      </c>
    </row>
    <row r="237" s="15" customFormat="1">
      <c r="A237" s="15"/>
      <c r="B237" s="248"/>
      <c r="C237" s="249"/>
      <c r="D237" s="228" t="s">
        <v>183</v>
      </c>
      <c r="E237" s="250" t="s">
        <v>41</v>
      </c>
      <c r="F237" s="251" t="s">
        <v>189</v>
      </c>
      <c r="G237" s="249"/>
      <c r="H237" s="252">
        <v>219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8" t="s">
        <v>183</v>
      </c>
      <c r="AU237" s="258" t="s">
        <v>90</v>
      </c>
      <c r="AV237" s="15" t="s">
        <v>179</v>
      </c>
      <c r="AW237" s="15" t="s">
        <v>42</v>
      </c>
      <c r="AX237" s="15" t="s">
        <v>88</v>
      </c>
      <c r="AY237" s="258" t="s">
        <v>171</v>
      </c>
    </row>
    <row r="238" s="2" customFormat="1" ht="24.15" customHeight="1">
      <c r="A238" s="42"/>
      <c r="B238" s="43"/>
      <c r="C238" s="208" t="s">
        <v>376</v>
      </c>
      <c r="D238" s="208" t="s">
        <v>174</v>
      </c>
      <c r="E238" s="209" t="s">
        <v>1346</v>
      </c>
      <c r="F238" s="210" t="s">
        <v>1347</v>
      </c>
      <c r="G238" s="211" t="s">
        <v>194</v>
      </c>
      <c r="H238" s="212">
        <v>16</v>
      </c>
      <c r="I238" s="213"/>
      <c r="J238" s="214">
        <f>ROUND(I238*H238,2)</f>
        <v>0</v>
      </c>
      <c r="K238" s="210" t="s">
        <v>178</v>
      </c>
      <c r="L238" s="48"/>
      <c r="M238" s="215" t="s">
        <v>41</v>
      </c>
      <c r="N238" s="216" t="s">
        <v>51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295</v>
      </c>
      <c r="AT238" s="219" t="s">
        <v>174</v>
      </c>
      <c r="AU238" s="219" t="s">
        <v>90</v>
      </c>
      <c r="AY238" s="20" t="s">
        <v>171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88</v>
      </c>
      <c r="BK238" s="220">
        <f>ROUND(I238*H238,2)</f>
        <v>0</v>
      </c>
      <c r="BL238" s="20" t="s">
        <v>295</v>
      </c>
      <c r="BM238" s="219" t="s">
        <v>1348</v>
      </c>
    </row>
    <row r="239" s="2" customFormat="1">
      <c r="A239" s="42"/>
      <c r="B239" s="43"/>
      <c r="C239" s="44"/>
      <c r="D239" s="221" t="s">
        <v>181</v>
      </c>
      <c r="E239" s="44"/>
      <c r="F239" s="222" t="s">
        <v>1349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181</v>
      </c>
      <c r="AU239" s="20" t="s">
        <v>90</v>
      </c>
    </row>
    <row r="240" s="13" customFormat="1">
      <c r="A240" s="13"/>
      <c r="B240" s="226"/>
      <c r="C240" s="227"/>
      <c r="D240" s="228" t="s">
        <v>183</v>
      </c>
      <c r="E240" s="229" t="s">
        <v>41</v>
      </c>
      <c r="F240" s="230" t="s">
        <v>1350</v>
      </c>
      <c r="G240" s="227"/>
      <c r="H240" s="229" t="s">
        <v>41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183</v>
      </c>
      <c r="AU240" s="236" t="s">
        <v>90</v>
      </c>
      <c r="AV240" s="13" t="s">
        <v>88</v>
      </c>
      <c r="AW240" s="13" t="s">
        <v>42</v>
      </c>
      <c r="AX240" s="13" t="s">
        <v>80</v>
      </c>
      <c r="AY240" s="236" t="s">
        <v>171</v>
      </c>
    </row>
    <row r="241" s="14" customFormat="1">
      <c r="A241" s="14"/>
      <c r="B241" s="237"/>
      <c r="C241" s="238"/>
      <c r="D241" s="228" t="s">
        <v>183</v>
      </c>
      <c r="E241" s="239" t="s">
        <v>41</v>
      </c>
      <c r="F241" s="240" t="s">
        <v>259</v>
      </c>
      <c r="G241" s="238"/>
      <c r="H241" s="241">
        <v>8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42</v>
      </c>
      <c r="AX241" s="14" t="s">
        <v>80</v>
      </c>
      <c r="AY241" s="247" t="s">
        <v>171</v>
      </c>
    </row>
    <row r="242" s="13" customFormat="1">
      <c r="A242" s="13"/>
      <c r="B242" s="226"/>
      <c r="C242" s="227"/>
      <c r="D242" s="228" t="s">
        <v>183</v>
      </c>
      <c r="E242" s="229" t="s">
        <v>41</v>
      </c>
      <c r="F242" s="230" t="s">
        <v>1351</v>
      </c>
      <c r="G242" s="227"/>
      <c r="H242" s="229" t="s">
        <v>41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183</v>
      </c>
      <c r="AU242" s="236" t="s">
        <v>90</v>
      </c>
      <c r="AV242" s="13" t="s">
        <v>88</v>
      </c>
      <c r="AW242" s="13" t="s">
        <v>42</v>
      </c>
      <c r="AX242" s="13" t="s">
        <v>80</v>
      </c>
      <c r="AY242" s="236" t="s">
        <v>171</v>
      </c>
    </row>
    <row r="243" s="14" customFormat="1">
      <c r="A243" s="14"/>
      <c r="B243" s="237"/>
      <c r="C243" s="238"/>
      <c r="D243" s="228" t="s">
        <v>183</v>
      </c>
      <c r="E243" s="239" t="s">
        <v>41</v>
      </c>
      <c r="F243" s="240" t="s">
        <v>259</v>
      </c>
      <c r="G243" s="238"/>
      <c r="H243" s="241">
        <v>8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90</v>
      </c>
      <c r="AV243" s="14" t="s">
        <v>90</v>
      </c>
      <c r="AW243" s="14" t="s">
        <v>42</v>
      </c>
      <c r="AX243" s="14" t="s">
        <v>80</v>
      </c>
      <c r="AY243" s="247" t="s">
        <v>171</v>
      </c>
    </row>
    <row r="244" s="15" customFormat="1">
      <c r="A244" s="15"/>
      <c r="B244" s="248"/>
      <c r="C244" s="249"/>
      <c r="D244" s="228" t="s">
        <v>183</v>
      </c>
      <c r="E244" s="250" t="s">
        <v>41</v>
      </c>
      <c r="F244" s="251" t="s">
        <v>189</v>
      </c>
      <c r="G244" s="249"/>
      <c r="H244" s="252">
        <v>16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183</v>
      </c>
      <c r="AU244" s="258" t="s">
        <v>90</v>
      </c>
      <c r="AV244" s="15" t="s">
        <v>179</v>
      </c>
      <c r="AW244" s="15" t="s">
        <v>42</v>
      </c>
      <c r="AX244" s="15" t="s">
        <v>88</v>
      </c>
      <c r="AY244" s="258" t="s">
        <v>171</v>
      </c>
    </row>
    <row r="245" s="2" customFormat="1" ht="24.15" customHeight="1">
      <c r="A245" s="42"/>
      <c r="B245" s="43"/>
      <c r="C245" s="208" t="s">
        <v>381</v>
      </c>
      <c r="D245" s="208" t="s">
        <v>174</v>
      </c>
      <c r="E245" s="209" t="s">
        <v>739</v>
      </c>
      <c r="F245" s="210" t="s">
        <v>740</v>
      </c>
      <c r="G245" s="211" t="s">
        <v>194</v>
      </c>
      <c r="H245" s="212">
        <v>24</v>
      </c>
      <c r="I245" s="213"/>
      <c r="J245" s="214">
        <f>ROUND(I245*H245,2)</f>
        <v>0</v>
      </c>
      <c r="K245" s="210" t="s">
        <v>178</v>
      </c>
      <c r="L245" s="48"/>
      <c r="M245" s="215" t="s">
        <v>41</v>
      </c>
      <c r="N245" s="216" t="s">
        <v>51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295</v>
      </c>
      <c r="AT245" s="219" t="s">
        <v>174</v>
      </c>
      <c r="AU245" s="219" t="s">
        <v>90</v>
      </c>
      <c r="AY245" s="20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88</v>
      </c>
      <c r="BK245" s="220">
        <f>ROUND(I245*H245,2)</f>
        <v>0</v>
      </c>
      <c r="BL245" s="20" t="s">
        <v>295</v>
      </c>
      <c r="BM245" s="219" t="s">
        <v>1352</v>
      </c>
    </row>
    <row r="246" s="2" customFormat="1">
      <c r="A246" s="42"/>
      <c r="B246" s="43"/>
      <c r="C246" s="44"/>
      <c r="D246" s="221" t="s">
        <v>181</v>
      </c>
      <c r="E246" s="44"/>
      <c r="F246" s="222" t="s">
        <v>742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181</v>
      </c>
      <c r="AU246" s="20" t="s">
        <v>90</v>
      </c>
    </row>
    <row r="247" s="13" customFormat="1">
      <c r="A247" s="13"/>
      <c r="B247" s="226"/>
      <c r="C247" s="227"/>
      <c r="D247" s="228" t="s">
        <v>183</v>
      </c>
      <c r="E247" s="229" t="s">
        <v>41</v>
      </c>
      <c r="F247" s="230" t="s">
        <v>1353</v>
      </c>
      <c r="G247" s="227"/>
      <c r="H247" s="229" t="s">
        <v>41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183</v>
      </c>
      <c r="AU247" s="236" t="s">
        <v>90</v>
      </c>
      <c r="AV247" s="13" t="s">
        <v>88</v>
      </c>
      <c r="AW247" s="13" t="s">
        <v>42</v>
      </c>
      <c r="AX247" s="13" t="s">
        <v>80</v>
      </c>
      <c r="AY247" s="236" t="s">
        <v>171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259</v>
      </c>
      <c r="G248" s="238"/>
      <c r="H248" s="241">
        <v>8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3" customFormat="1">
      <c r="A249" s="13"/>
      <c r="B249" s="226"/>
      <c r="C249" s="227"/>
      <c r="D249" s="228" t="s">
        <v>183</v>
      </c>
      <c r="E249" s="229" t="s">
        <v>41</v>
      </c>
      <c r="F249" s="230" t="s">
        <v>1354</v>
      </c>
      <c r="G249" s="227"/>
      <c r="H249" s="229" t="s">
        <v>41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183</v>
      </c>
      <c r="AU249" s="236" t="s">
        <v>90</v>
      </c>
      <c r="AV249" s="13" t="s">
        <v>88</v>
      </c>
      <c r="AW249" s="13" t="s">
        <v>42</v>
      </c>
      <c r="AX249" s="13" t="s">
        <v>80</v>
      </c>
      <c r="AY249" s="236" t="s">
        <v>171</v>
      </c>
    </row>
    <row r="250" s="14" customFormat="1">
      <c r="A250" s="14"/>
      <c r="B250" s="237"/>
      <c r="C250" s="238"/>
      <c r="D250" s="228" t="s">
        <v>183</v>
      </c>
      <c r="E250" s="239" t="s">
        <v>41</v>
      </c>
      <c r="F250" s="240" t="s">
        <v>295</v>
      </c>
      <c r="G250" s="238"/>
      <c r="H250" s="241">
        <v>16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183</v>
      </c>
      <c r="AU250" s="247" t="s">
        <v>90</v>
      </c>
      <c r="AV250" s="14" t="s">
        <v>90</v>
      </c>
      <c r="AW250" s="14" t="s">
        <v>42</v>
      </c>
      <c r="AX250" s="14" t="s">
        <v>80</v>
      </c>
      <c r="AY250" s="247" t="s">
        <v>171</v>
      </c>
    </row>
    <row r="251" s="15" customFormat="1">
      <c r="A251" s="15"/>
      <c r="B251" s="248"/>
      <c r="C251" s="249"/>
      <c r="D251" s="228" t="s">
        <v>183</v>
      </c>
      <c r="E251" s="250" t="s">
        <v>41</v>
      </c>
      <c r="F251" s="251" t="s">
        <v>189</v>
      </c>
      <c r="G251" s="249"/>
      <c r="H251" s="252">
        <v>24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8" t="s">
        <v>183</v>
      </c>
      <c r="AU251" s="258" t="s">
        <v>90</v>
      </c>
      <c r="AV251" s="15" t="s">
        <v>179</v>
      </c>
      <c r="AW251" s="15" t="s">
        <v>42</v>
      </c>
      <c r="AX251" s="15" t="s">
        <v>88</v>
      </c>
      <c r="AY251" s="258" t="s">
        <v>171</v>
      </c>
    </row>
    <row r="252" s="2" customFormat="1" ht="16.5" customHeight="1">
      <c r="A252" s="42"/>
      <c r="B252" s="43"/>
      <c r="C252" s="270" t="s">
        <v>388</v>
      </c>
      <c r="D252" s="270" t="s">
        <v>403</v>
      </c>
      <c r="E252" s="271" t="s">
        <v>421</v>
      </c>
      <c r="F252" s="272" t="s">
        <v>745</v>
      </c>
      <c r="G252" s="273" t="s">
        <v>194</v>
      </c>
      <c r="H252" s="274">
        <v>8</v>
      </c>
      <c r="I252" s="275"/>
      <c r="J252" s="276">
        <f>ROUND(I252*H252,2)</f>
        <v>0</v>
      </c>
      <c r="K252" s="272" t="s">
        <v>41</v>
      </c>
      <c r="L252" s="277"/>
      <c r="M252" s="278" t="s">
        <v>41</v>
      </c>
      <c r="N252" s="279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406</v>
      </c>
      <c r="AT252" s="219" t="s">
        <v>403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1355</v>
      </c>
    </row>
    <row r="253" s="2" customFormat="1" ht="16.5" customHeight="1">
      <c r="A253" s="42"/>
      <c r="B253" s="43"/>
      <c r="C253" s="270" t="s">
        <v>395</v>
      </c>
      <c r="D253" s="270" t="s">
        <v>403</v>
      </c>
      <c r="E253" s="271" t="s">
        <v>747</v>
      </c>
      <c r="F253" s="272" t="s">
        <v>748</v>
      </c>
      <c r="G253" s="273" t="s">
        <v>194</v>
      </c>
      <c r="H253" s="274">
        <v>16</v>
      </c>
      <c r="I253" s="275"/>
      <c r="J253" s="276">
        <f>ROUND(I253*H253,2)</f>
        <v>0</v>
      </c>
      <c r="K253" s="272" t="s">
        <v>41</v>
      </c>
      <c r="L253" s="277"/>
      <c r="M253" s="278" t="s">
        <v>41</v>
      </c>
      <c r="N253" s="279" t="s">
        <v>51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406</v>
      </c>
      <c r="AT253" s="219" t="s">
        <v>403</v>
      </c>
      <c r="AU253" s="219" t="s">
        <v>90</v>
      </c>
      <c r="AY253" s="20" t="s">
        <v>171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88</v>
      </c>
      <c r="BK253" s="220">
        <f>ROUND(I253*H253,2)</f>
        <v>0</v>
      </c>
      <c r="BL253" s="20" t="s">
        <v>295</v>
      </c>
      <c r="BM253" s="219" t="s">
        <v>1356</v>
      </c>
    </row>
    <row r="254" s="2" customFormat="1" ht="24.15" customHeight="1">
      <c r="A254" s="42"/>
      <c r="B254" s="43"/>
      <c r="C254" s="208" t="s">
        <v>402</v>
      </c>
      <c r="D254" s="208" t="s">
        <v>174</v>
      </c>
      <c r="E254" s="209" t="s">
        <v>1357</v>
      </c>
      <c r="F254" s="210" t="s">
        <v>1358</v>
      </c>
      <c r="G254" s="211" t="s">
        <v>194</v>
      </c>
      <c r="H254" s="212">
        <v>1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1359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1360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24.15" customHeight="1">
      <c r="A256" s="42"/>
      <c r="B256" s="43"/>
      <c r="C256" s="208" t="s">
        <v>408</v>
      </c>
      <c r="D256" s="208" t="s">
        <v>174</v>
      </c>
      <c r="E256" s="209" t="s">
        <v>1361</v>
      </c>
      <c r="F256" s="210" t="s">
        <v>879</v>
      </c>
      <c r="G256" s="211" t="s">
        <v>764</v>
      </c>
      <c r="H256" s="212">
        <v>1</v>
      </c>
      <c r="I256" s="213"/>
      <c r="J256" s="214">
        <f>ROUND(I256*H256,2)</f>
        <v>0</v>
      </c>
      <c r="K256" s="210" t="s">
        <v>41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1362</v>
      </c>
    </row>
    <row r="257" s="2" customFormat="1" ht="24.15" customHeight="1">
      <c r="A257" s="42"/>
      <c r="B257" s="43"/>
      <c r="C257" s="208" t="s">
        <v>413</v>
      </c>
      <c r="D257" s="208" t="s">
        <v>174</v>
      </c>
      <c r="E257" s="209" t="s">
        <v>1363</v>
      </c>
      <c r="F257" s="210" t="s">
        <v>1364</v>
      </c>
      <c r="G257" s="211" t="s">
        <v>194</v>
      </c>
      <c r="H257" s="212">
        <v>5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0.001</v>
      </c>
      <c r="R257" s="217">
        <f>Q257*H257</f>
        <v>0.0050000000000000001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295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295</v>
      </c>
      <c r="BM257" s="219" t="s">
        <v>1365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1366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2" customFormat="1" ht="24.15" customHeight="1">
      <c r="A259" s="42"/>
      <c r="B259" s="43"/>
      <c r="C259" s="208" t="s">
        <v>406</v>
      </c>
      <c r="D259" s="208" t="s">
        <v>174</v>
      </c>
      <c r="E259" s="209" t="s">
        <v>1367</v>
      </c>
      <c r="F259" s="210" t="s">
        <v>1368</v>
      </c>
      <c r="G259" s="211" t="s">
        <v>264</v>
      </c>
      <c r="H259" s="212">
        <v>0.028000000000000001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1369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1370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2" customFormat="1" ht="37.8" customHeight="1">
      <c r="A261" s="42"/>
      <c r="B261" s="43"/>
      <c r="C261" s="208" t="s">
        <v>424</v>
      </c>
      <c r="D261" s="208" t="s">
        <v>174</v>
      </c>
      <c r="E261" s="209" t="s">
        <v>955</v>
      </c>
      <c r="F261" s="210" t="s">
        <v>956</v>
      </c>
      <c r="G261" s="211" t="s">
        <v>264</v>
      </c>
      <c r="H261" s="212">
        <v>0.028000000000000001</v>
      </c>
      <c r="I261" s="213"/>
      <c r="J261" s="214">
        <f>ROUND(I261*H261,2)</f>
        <v>0</v>
      </c>
      <c r="K261" s="210" t="s">
        <v>178</v>
      </c>
      <c r="L261" s="48"/>
      <c r="M261" s="215" t="s">
        <v>41</v>
      </c>
      <c r="N261" s="216" t="s">
        <v>51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295</v>
      </c>
      <c r="AT261" s="219" t="s">
        <v>174</v>
      </c>
      <c r="AU261" s="219" t="s">
        <v>90</v>
      </c>
      <c r="AY261" s="20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88</v>
      </c>
      <c r="BK261" s="220">
        <f>ROUND(I261*H261,2)</f>
        <v>0</v>
      </c>
      <c r="BL261" s="20" t="s">
        <v>295</v>
      </c>
      <c r="BM261" s="219" t="s">
        <v>1371</v>
      </c>
    </row>
    <row r="262" s="2" customFormat="1">
      <c r="A262" s="42"/>
      <c r="B262" s="43"/>
      <c r="C262" s="44"/>
      <c r="D262" s="221" t="s">
        <v>181</v>
      </c>
      <c r="E262" s="44"/>
      <c r="F262" s="222" t="s">
        <v>958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181</v>
      </c>
      <c r="AU262" s="20" t="s">
        <v>90</v>
      </c>
    </row>
    <row r="263" s="2" customFormat="1" ht="33" customHeight="1">
      <c r="A263" s="42"/>
      <c r="B263" s="43"/>
      <c r="C263" s="208" t="s">
        <v>433</v>
      </c>
      <c r="D263" s="208" t="s">
        <v>174</v>
      </c>
      <c r="E263" s="209" t="s">
        <v>960</v>
      </c>
      <c r="F263" s="210" t="s">
        <v>961</v>
      </c>
      <c r="G263" s="211" t="s">
        <v>264</v>
      </c>
      <c r="H263" s="212">
        <v>0.028000000000000001</v>
      </c>
      <c r="I263" s="213"/>
      <c r="J263" s="214">
        <f>ROUND(I263*H263,2)</f>
        <v>0</v>
      </c>
      <c r="K263" s="210" t="s">
        <v>178</v>
      </c>
      <c r="L263" s="48"/>
      <c r="M263" s="215" t="s">
        <v>41</v>
      </c>
      <c r="N263" s="216" t="s">
        <v>51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295</v>
      </c>
      <c r="AT263" s="219" t="s">
        <v>174</v>
      </c>
      <c r="AU263" s="219" t="s">
        <v>90</v>
      </c>
      <c r="AY263" s="20" t="s">
        <v>171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88</v>
      </c>
      <c r="BK263" s="220">
        <f>ROUND(I263*H263,2)</f>
        <v>0</v>
      </c>
      <c r="BL263" s="20" t="s">
        <v>295</v>
      </c>
      <c r="BM263" s="219" t="s">
        <v>1372</v>
      </c>
    </row>
    <row r="264" s="2" customFormat="1">
      <c r="A264" s="42"/>
      <c r="B264" s="43"/>
      <c r="C264" s="44"/>
      <c r="D264" s="221" t="s">
        <v>181</v>
      </c>
      <c r="E264" s="44"/>
      <c r="F264" s="222" t="s">
        <v>963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181</v>
      </c>
      <c r="AU264" s="20" t="s">
        <v>90</v>
      </c>
    </row>
    <row r="265" s="2" customFormat="1" ht="37.8" customHeight="1">
      <c r="A265" s="42"/>
      <c r="B265" s="43"/>
      <c r="C265" s="208" t="s">
        <v>438</v>
      </c>
      <c r="D265" s="208" t="s">
        <v>174</v>
      </c>
      <c r="E265" s="209" t="s">
        <v>965</v>
      </c>
      <c r="F265" s="210" t="s">
        <v>966</v>
      </c>
      <c r="G265" s="211" t="s">
        <v>264</v>
      </c>
      <c r="H265" s="212">
        <v>0.028000000000000001</v>
      </c>
      <c r="I265" s="213"/>
      <c r="J265" s="214">
        <f>ROUND(I265*H265,2)</f>
        <v>0</v>
      </c>
      <c r="K265" s="210" t="s">
        <v>178</v>
      </c>
      <c r="L265" s="48"/>
      <c r="M265" s="215" t="s">
        <v>41</v>
      </c>
      <c r="N265" s="216" t="s">
        <v>51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295</v>
      </c>
      <c r="AT265" s="219" t="s">
        <v>174</v>
      </c>
      <c r="AU265" s="219" t="s">
        <v>90</v>
      </c>
      <c r="AY265" s="20" t="s">
        <v>171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88</v>
      </c>
      <c r="BK265" s="220">
        <f>ROUND(I265*H265,2)</f>
        <v>0</v>
      </c>
      <c r="BL265" s="20" t="s">
        <v>295</v>
      </c>
      <c r="BM265" s="219" t="s">
        <v>1373</v>
      </c>
    </row>
    <row r="266" s="2" customFormat="1">
      <c r="A266" s="42"/>
      <c r="B266" s="43"/>
      <c r="C266" s="44"/>
      <c r="D266" s="221" t="s">
        <v>181</v>
      </c>
      <c r="E266" s="44"/>
      <c r="F266" s="222" t="s">
        <v>968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181</v>
      </c>
      <c r="AU266" s="20" t="s">
        <v>90</v>
      </c>
    </row>
    <row r="267" s="12" customFormat="1" ht="22.8" customHeight="1">
      <c r="A267" s="12"/>
      <c r="B267" s="192"/>
      <c r="C267" s="193"/>
      <c r="D267" s="194" t="s">
        <v>79</v>
      </c>
      <c r="E267" s="206" t="s">
        <v>969</v>
      </c>
      <c r="F267" s="206" t="s">
        <v>970</v>
      </c>
      <c r="G267" s="193"/>
      <c r="H267" s="193"/>
      <c r="I267" s="196"/>
      <c r="J267" s="207">
        <f>BK267</f>
        <v>0</v>
      </c>
      <c r="K267" s="193"/>
      <c r="L267" s="198"/>
      <c r="M267" s="199"/>
      <c r="N267" s="200"/>
      <c r="O267" s="200"/>
      <c r="P267" s="201">
        <f>SUM(P268:P300)</f>
        <v>0</v>
      </c>
      <c r="Q267" s="200"/>
      <c r="R267" s="201">
        <f>SUM(R268:R300)</f>
        <v>0.014134650000000002</v>
      </c>
      <c r="S267" s="200"/>
      <c r="T267" s="202">
        <f>SUM(T268:T300)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3" t="s">
        <v>90</v>
      </c>
      <c r="AT267" s="204" t="s">
        <v>79</v>
      </c>
      <c r="AU267" s="204" t="s">
        <v>88</v>
      </c>
      <c r="AY267" s="203" t="s">
        <v>171</v>
      </c>
      <c r="BK267" s="205">
        <f>SUM(BK268:BK300)</f>
        <v>0</v>
      </c>
    </row>
    <row r="268" s="2" customFormat="1" ht="16.5" customHeight="1">
      <c r="A268" s="42"/>
      <c r="B268" s="43"/>
      <c r="C268" s="208" t="s">
        <v>443</v>
      </c>
      <c r="D268" s="208" t="s">
        <v>174</v>
      </c>
      <c r="E268" s="209" t="s">
        <v>972</v>
      </c>
      <c r="F268" s="210" t="s">
        <v>973</v>
      </c>
      <c r="G268" s="211" t="s">
        <v>202</v>
      </c>
      <c r="H268" s="212">
        <v>110.86</v>
      </c>
      <c r="I268" s="213"/>
      <c r="J268" s="214">
        <f>ROUND(I268*H268,2)</f>
        <v>0</v>
      </c>
      <c r="K268" s="210" t="s">
        <v>178</v>
      </c>
      <c r="L268" s="48"/>
      <c r="M268" s="215" t="s">
        <v>41</v>
      </c>
      <c r="N268" s="216" t="s">
        <v>51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295</v>
      </c>
      <c r="AT268" s="219" t="s">
        <v>174</v>
      </c>
      <c r="AU268" s="219" t="s">
        <v>90</v>
      </c>
      <c r="AY268" s="20" t="s">
        <v>171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88</v>
      </c>
      <c r="BK268" s="220">
        <f>ROUND(I268*H268,2)</f>
        <v>0</v>
      </c>
      <c r="BL268" s="20" t="s">
        <v>295</v>
      </c>
      <c r="BM268" s="219" t="s">
        <v>1374</v>
      </c>
    </row>
    <row r="269" s="2" customFormat="1">
      <c r="A269" s="42"/>
      <c r="B269" s="43"/>
      <c r="C269" s="44"/>
      <c r="D269" s="221" t="s">
        <v>181</v>
      </c>
      <c r="E269" s="44"/>
      <c r="F269" s="222" t="s">
        <v>975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181</v>
      </c>
      <c r="AU269" s="20" t="s">
        <v>90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1375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1376</v>
      </c>
      <c r="G271" s="238"/>
      <c r="H271" s="241">
        <v>52.159999999999997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4" customFormat="1">
      <c r="A272" s="14"/>
      <c r="B272" s="237"/>
      <c r="C272" s="238"/>
      <c r="D272" s="228" t="s">
        <v>183</v>
      </c>
      <c r="E272" s="239" t="s">
        <v>41</v>
      </c>
      <c r="F272" s="240" t="s">
        <v>1377</v>
      </c>
      <c r="G272" s="238"/>
      <c r="H272" s="241">
        <v>40.5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90</v>
      </c>
      <c r="AV272" s="14" t="s">
        <v>90</v>
      </c>
      <c r="AW272" s="14" t="s">
        <v>42</v>
      </c>
      <c r="AX272" s="14" t="s">
        <v>80</v>
      </c>
      <c r="AY272" s="247" t="s">
        <v>171</v>
      </c>
    </row>
    <row r="273" s="16" customFormat="1">
      <c r="A273" s="16"/>
      <c r="B273" s="259"/>
      <c r="C273" s="260"/>
      <c r="D273" s="228" t="s">
        <v>183</v>
      </c>
      <c r="E273" s="261" t="s">
        <v>41</v>
      </c>
      <c r="F273" s="262" t="s">
        <v>230</v>
      </c>
      <c r="G273" s="260"/>
      <c r="H273" s="263">
        <v>92.659999999999997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69" t="s">
        <v>183</v>
      </c>
      <c r="AU273" s="269" t="s">
        <v>90</v>
      </c>
      <c r="AV273" s="16" t="s">
        <v>199</v>
      </c>
      <c r="AW273" s="16" t="s">
        <v>42</v>
      </c>
      <c r="AX273" s="16" t="s">
        <v>80</v>
      </c>
      <c r="AY273" s="269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1378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1379</v>
      </c>
      <c r="G275" s="238"/>
      <c r="H275" s="241">
        <v>18.199999999999999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5" customFormat="1">
      <c r="A276" s="15"/>
      <c r="B276" s="248"/>
      <c r="C276" s="249"/>
      <c r="D276" s="228" t="s">
        <v>183</v>
      </c>
      <c r="E276" s="250" t="s">
        <v>41</v>
      </c>
      <c r="F276" s="251" t="s">
        <v>189</v>
      </c>
      <c r="G276" s="249"/>
      <c r="H276" s="252">
        <v>110.86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183</v>
      </c>
      <c r="AU276" s="258" t="s">
        <v>90</v>
      </c>
      <c r="AV276" s="15" t="s">
        <v>179</v>
      </c>
      <c r="AW276" s="15" t="s">
        <v>42</v>
      </c>
      <c r="AX276" s="15" t="s">
        <v>88</v>
      </c>
      <c r="AY276" s="258" t="s">
        <v>171</v>
      </c>
    </row>
    <row r="277" s="2" customFormat="1" ht="21.75" customHeight="1">
      <c r="A277" s="42"/>
      <c r="B277" s="43"/>
      <c r="C277" s="270" t="s">
        <v>448</v>
      </c>
      <c r="D277" s="270" t="s">
        <v>403</v>
      </c>
      <c r="E277" s="271" t="s">
        <v>1001</v>
      </c>
      <c r="F277" s="272" t="s">
        <v>1002</v>
      </c>
      <c r="G277" s="273" t="s">
        <v>202</v>
      </c>
      <c r="H277" s="274">
        <v>116.40300000000001</v>
      </c>
      <c r="I277" s="275"/>
      <c r="J277" s="276">
        <f>ROUND(I277*H277,2)</f>
        <v>0</v>
      </c>
      <c r="K277" s="272" t="s">
        <v>178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3.0000000000000001E-05</v>
      </c>
      <c r="R277" s="217">
        <f>Q277*H277</f>
        <v>0.0034920900000000002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406</v>
      </c>
      <c r="AT277" s="219" t="s">
        <v>403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295</v>
      </c>
      <c r="BM277" s="219" t="s">
        <v>1380</v>
      </c>
    </row>
    <row r="278" s="14" customFormat="1">
      <c r="A278" s="14"/>
      <c r="B278" s="237"/>
      <c r="C278" s="238"/>
      <c r="D278" s="228" t="s">
        <v>183</v>
      </c>
      <c r="E278" s="238"/>
      <c r="F278" s="240" t="s">
        <v>1381</v>
      </c>
      <c r="G278" s="238"/>
      <c r="H278" s="241">
        <v>116.40300000000001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</v>
      </c>
      <c r="AX278" s="14" t="s">
        <v>88</v>
      </c>
      <c r="AY278" s="247" t="s">
        <v>171</v>
      </c>
    </row>
    <row r="279" s="2" customFormat="1" ht="24.15" customHeight="1">
      <c r="A279" s="42"/>
      <c r="B279" s="43"/>
      <c r="C279" s="208" t="s">
        <v>453</v>
      </c>
      <c r="D279" s="208" t="s">
        <v>174</v>
      </c>
      <c r="E279" s="209" t="s">
        <v>1006</v>
      </c>
      <c r="F279" s="210" t="s">
        <v>879</v>
      </c>
      <c r="G279" s="211" t="s">
        <v>764</v>
      </c>
      <c r="H279" s="212">
        <v>1</v>
      </c>
      <c r="I279" s="213"/>
      <c r="J279" s="214">
        <f>ROUND(I279*H279,2)</f>
        <v>0</v>
      </c>
      <c r="K279" s="210" t="s">
        <v>41</v>
      </c>
      <c r="L279" s="48"/>
      <c r="M279" s="215" t="s">
        <v>41</v>
      </c>
      <c r="N279" s="216" t="s">
        <v>51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295</v>
      </c>
      <c r="AT279" s="219" t="s">
        <v>174</v>
      </c>
      <c r="AU279" s="219" t="s">
        <v>90</v>
      </c>
      <c r="AY279" s="20" t="s">
        <v>171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88</v>
      </c>
      <c r="BK279" s="220">
        <f>ROUND(I279*H279,2)</f>
        <v>0</v>
      </c>
      <c r="BL279" s="20" t="s">
        <v>295</v>
      </c>
      <c r="BM279" s="219" t="s">
        <v>1382</v>
      </c>
    </row>
    <row r="280" s="2" customFormat="1" ht="16.5" customHeight="1">
      <c r="A280" s="42"/>
      <c r="B280" s="43"/>
      <c r="C280" s="208" t="s">
        <v>460</v>
      </c>
      <c r="D280" s="208" t="s">
        <v>174</v>
      </c>
      <c r="E280" s="209" t="s">
        <v>1009</v>
      </c>
      <c r="F280" s="210" t="s">
        <v>1383</v>
      </c>
      <c r="G280" s="211" t="s">
        <v>202</v>
      </c>
      <c r="H280" s="212">
        <v>110.86</v>
      </c>
      <c r="I280" s="213"/>
      <c r="J280" s="214">
        <f>ROUND(I280*H280,2)</f>
        <v>0</v>
      </c>
      <c r="K280" s="210" t="s">
        <v>178</v>
      </c>
      <c r="L280" s="48"/>
      <c r="M280" s="215" t="s">
        <v>41</v>
      </c>
      <c r="N280" s="216" t="s">
        <v>51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295</v>
      </c>
      <c r="AT280" s="219" t="s">
        <v>174</v>
      </c>
      <c r="AU280" s="219" t="s">
        <v>90</v>
      </c>
      <c r="AY280" s="20" t="s">
        <v>171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88</v>
      </c>
      <c r="BK280" s="220">
        <f>ROUND(I280*H280,2)</f>
        <v>0</v>
      </c>
      <c r="BL280" s="20" t="s">
        <v>295</v>
      </c>
      <c r="BM280" s="219" t="s">
        <v>1384</v>
      </c>
    </row>
    <row r="281" s="2" customFormat="1">
      <c r="A281" s="42"/>
      <c r="B281" s="43"/>
      <c r="C281" s="44"/>
      <c r="D281" s="221" t="s">
        <v>181</v>
      </c>
      <c r="E281" s="44"/>
      <c r="F281" s="222" t="s">
        <v>1012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181</v>
      </c>
      <c r="AU281" s="20" t="s">
        <v>90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1375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1376</v>
      </c>
      <c r="G283" s="238"/>
      <c r="H283" s="241">
        <v>52.159999999999997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1377</v>
      </c>
      <c r="G284" s="238"/>
      <c r="H284" s="241">
        <v>40.5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6" customFormat="1">
      <c r="A285" s="16"/>
      <c r="B285" s="259"/>
      <c r="C285" s="260"/>
      <c r="D285" s="228" t="s">
        <v>183</v>
      </c>
      <c r="E285" s="261" t="s">
        <v>41</v>
      </c>
      <c r="F285" s="262" t="s">
        <v>230</v>
      </c>
      <c r="G285" s="260"/>
      <c r="H285" s="263">
        <v>92.659999999999997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69" t="s">
        <v>183</v>
      </c>
      <c r="AU285" s="269" t="s">
        <v>90</v>
      </c>
      <c r="AV285" s="16" t="s">
        <v>199</v>
      </c>
      <c r="AW285" s="16" t="s">
        <v>42</v>
      </c>
      <c r="AX285" s="16" t="s">
        <v>80</v>
      </c>
      <c r="AY285" s="269" t="s">
        <v>171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1378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1379</v>
      </c>
      <c r="G287" s="238"/>
      <c r="H287" s="241">
        <v>18.199999999999999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110.86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16.5" customHeight="1">
      <c r="A289" s="42"/>
      <c r="B289" s="43"/>
      <c r="C289" s="270" t="s">
        <v>467</v>
      </c>
      <c r="D289" s="270" t="s">
        <v>403</v>
      </c>
      <c r="E289" s="271" t="s">
        <v>1014</v>
      </c>
      <c r="F289" s="272" t="s">
        <v>1015</v>
      </c>
      <c r="G289" s="273" t="s">
        <v>202</v>
      </c>
      <c r="H289" s="274">
        <v>133.03200000000001</v>
      </c>
      <c r="I289" s="275"/>
      <c r="J289" s="276">
        <f>ROUND(I289*H289,2)</f>
        <v>0</v>
      </c>
      <c r="K289" s="272" t="s">
        <v>41</v>
      </c>
      <c r="L289" s="277"/>
      <c r="M289" s="278" t="s">
        <v>41</v>
      </c>
      <c r="N289" s="279" t="s">
        <v>51</v>
      </c>
      <c r="O289" s="88"/>
      <c r="P289" s="217">
        <f>O289*H289</f>
        <v>0</v>
      </c>
      <c r="Q289" s="217">
        <v>8.0000000000000007E-05</v>
      </c>
      <c r="R289" s="217">
        <f>Q289*H289</f>
        <v>0.010642560000000002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406</v>
      </c>
      <c r="AT289" s="219" t="s">
        <v>403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295</v>
      </c>
      <c r="BM289" s="219" t="s">
        <v>1385</v>
      </c>
    </row>
    <row r="290" s="14" customFormat="1">
      <c r="A290" s="14"/>
      <c r="B290" s="237"/>
      <c r="C290" s="238"/>
      <c r="D290" s="228" t="s">
        <v>183</v>
      </c>
      <c r="E290" s="238"/>
      <c r="F290" s="240" t="s">
        <v>1386</v>
      </c>
      <c r="G290" s="238"/>
      <c r="H290" s="241">
        <v>133.03200000000001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</v>
      </c>
      <c r="AX290" s="14" t="s">
        <v>88</v>
      </c>
      <c r="AY290" s="247" t="s">
        <v>171</v>
      </c>
    </row>
    <row r="291" s="2" customFormat="1" ht="16.5" customHeight="1">
      <c r="A291" s="42"/>
      <c r="B291" s="43"/>
      <c r="C291" s="208" t="s">
        <v>471</v>
      </c>
      <c r="D291" s="208" t="s">
        <v>174</v>
      </c>
      <c r="E291" s="209" t="s">
        <v>1019</v>
      </c>
      <c r="F291" s="210" t="s">
        <v>1020</v>
      </c>
      <c r="G291" s="211" t="s">
        <v>202</v>
      </c>
      <c r="H291" s="212">
        <v>133</v>
      </c>
      <c r="I291" s="213"/>
      <c r="J291" s="214">
        <f>ROUND(I291*H291,2)</f>
        <v>0</v>
      </c>
      <c r="K291" s="210" t="s">
        <v>178</v>
      </c>
      <c r="L291" s="48"/>
      <c r="M291" s="215" t="s">
        <v>41</v>
      </c>
      <c r="N291" s="216" t="s">
        <v>51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295</v>
      </c>
      <c r="AT291" s="219" t="s">
        <v>174</v>
      </c>
      <c r="AU291" s="219" t="s">
        <v>90</v>
      </c>
      <c r="AY291" s="20" t="s">
        <v>171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88</v>
      </c>
      <c r="BK291" s="220">
        <f>ROUND(I291*H291,2)</f>
        <v>0</v>
      </c>
      <c r="BL291" s="20" t="s">
        <v>295</v>
      </c>
      <c r="BM291" s="219" t="s">
        <v>1387</v>
      </c>
    </row>
    <row r="292" s="2" customFormat="1">
      <c r="A292" s="42"/>
      <c r="B292" s="43"/>
      <c r="C292" s="44"/>
      <c r="D292" s="221" t="s">
        <v>181</v>
      </c>
      <c r="E292" s="44"/>
      <c r="F292" s="222" t="s">
        <v>1022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181</v>
      </c>
      <c r="AU292" s="20" t="s">
        <v>90</v>
      </c>
    </row>
    <row r="293" s="2" customFormat="1" ht="24.15" customHeight="1">
      <c r="A293" s="42"/>
      <c r="B293" s="43"/>
      <c r="C293" s="208" t="s">
        <v>476</v>
      </c>
      <c r="D293" s="208" t="s">
        <v>174</v>
      </c>
      <c r="E293" s="209" t="s">
        <v>1388</v>
      </c>
      <c r="F293" s="210" t="s">
        <v>1389</v>
      </c>
      <c r="G293" s="211" t="s">
        <v>264</v>
      </c>
      <c r="H293" s="212">
        <v>0.014</v>
      </c>
      <c r="I293" s="213"/>
      <c r="J293" s="214">
        <f>ROUND(I293*H293,2)</f>
        <v>0</v>
      </c>
      <c r="K293" s="210" t="s">
        <v>178</v>
      </c>
      <c r="L293" s="48"/>
      <c r="M293" s="215" t="s">
        <v>41</v>
      </c>
      <c r="N293" s="216" t="s">
        <v>51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295</v>
      </c>
      <c r="AT293" s="219" t="s">
        <v>174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295</v>
      </c>
      <c r="BM293" s="219" t="s">
        <v>1390</v>
      </c>
    </row>
    <row r="294" s="2" customFormat="1">
      <c r="A294" s="42"/>
      <c r="B294" s="43"/>
      <c r="C294" s="44"/>
      <c r="D294" s="221" t="s">
        <v>181</v>
      </c>
      <c r="E294" s="44"/>
      <c r="F294" s="222" t="s">
        <v>1391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181</v>
      </c>
      <c r="AU294" s="20" t="s">
        <v>90</v>
      </c>
    </row>
    <row r="295" s="2" customFormat="1" ht="37.8" customHeight="1">
      <c r="A295" s="42"/>
      <c r="B295" s="43"/>
      <c r="C295" s="208" t="s">
        <v>481</v>
      </c>
      <c r="D295" s="208" t="s">
        <v>174</v>
      </c>
      <c r="E295" s="209" t="s">
        <v>1029</v>
      </c>
      <c r="F295" s="210" t="s">
        <v>1030</v>
      </c>
      <c r="G295" s="211" t="s">
        <v>264</v>
      </c>
      <c r="H295" s="212">
        <v>0.014</v>
      </c>
      <c r="I295" s="213"/>
      <c r="J295" s="214">
        <f>ROUND(I295*H295,2)</f>
        <v>0</v>
      </c>
      <c r="K295" s="210" t="s">
        <v>178</v>
      </c>
      <c r="L295" s="48"/>
      <c r="M295" s="215" t="s">
        <v>41</v>
      </c>
      <c r="N295" s="216" t="s">
        <v>51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295</v>
      </c>
      <c r="AT295" s="219" t="s">
        <v>174</v>
      </c>
      <c r="AU295" s="219" t="s">
        <v>90</v>
      </c>
      <c r="AY295" s="20" t="s">
        <v>171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88</v>
      </c>
      <c r="BK295" s="220">
        <f>ROUND(I295*H295,2)</f>
        <v>0</v>
      </c>
      <c r="BL295" s="20" t="s">
        <v>295</v>
      </c>
      <c r="BM295" s="219" t="s">
        <v>1392</v>
      </c>
    </row>
    <row r="296" s="2" customFormat="1">
      <c r="A296" s="42"/>
      <c r="B296" s="43"/>
      <c r="C296" s="44"/>
      <c r="D296" s="221" t="s">
        <v>181</v>
      </c>
      <c r="E296" s="44"/>
      <c r="F296" s="222" t="s">
        <v>1032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181</v>
      </c>
      <c r="AU296" s="20" t="s">
        <v>90</v>
      </c>
    </row>
    <row r="297" s="2" customFormat="1" ht="33" customHeight="1">
      <c r="A297" s="42"/>
      <c r="B297" s="43"/>
      <c r="C297" s="208" t="s">
        <v>486</v>
      </c>
      <c r="D297" s="208" t="s">
        <v>174</v>
      </c>
      <c r="E297" s="209" t="s">
        <v>1034</v>
      </c>
      <c r="F297" s="210" t="s">
        <v>1035</v>
      </c>
      <c r="G297" s="211" t="s">
        <v>264</v>
      </c>
      <c r="H297" s="212">
        <v>0.014</v>
      </c>
      <c r="I297" s="213"/>
      <c r="J297" s="214">
        <f>ROUND(I297*H297,2)</f>
        <v>0</v>
      </c>
      <c r="K297" s="210" t="s">
        <v>178</v>
      </c>
      <c r="L297" s="48"/>
      <c r="M297" s="215" t="s">
        <v>41</v>
      </c>
      <c r="N297" s="216" t="s">
        <v>51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295</v>
      </c>
      <c r="AT297" s="219" t="s">
        <v>174</v>
      </c>
      <c r="AU297" s="219" t="s">
        <v>90</v>
      </c>
      <c r="AY297" s="20" t="s">
        <v>171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88</v>
      </c>
      <c r="BK297" s="220">
        <f>ROUND(I297*H297,2)</f>
        <v>0</v>
      </c>
      <c r="BL297" s="20" t="s">
        <v>295</v>
      </c>
      <c r="BM297" s="219" t="s">
        <v>1393</v>
      </c>
    </row>
    <row r="298" s="2" customFormat="1">
      <c r="A298" s="42"/>
      <c r="B298" s="43"/>
      <c r="C298" s="44"/>
      <c r="D298" s="221" t="s">
        <v>181</v>
      </c>
      <c r="E298" s="44"/>
      <c r="F298" s="222" t="s">
        <v>1037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181</v>
      </c>
      <c r="AU298" s="20" t="s">
        <v>90</v>
      </c>
    </row>
    <row r="299" s="2" customFormat="1" ht="37.8" customHeight="1">
      <c r="A299" s="42"/>
      <c r="B299" s="43"/>
      <c r="C299" s="208" t="s">
        <v>493</v>
      </c>
      <c r="D299" s="208" t="s">
        <v>174</v>
      </c>
      <c r="E299" s="209" t="s">
        <v>1039</v>
      </c>
      <c r="F299" s="210" t="s">
        <v>1040</v>
      </c>
      <c r="G299" s="211" t="s">
        <v>264</v>
      </c>
      <c r="H299" s="212">
        <v>0.014</v>
      </c>
      <c r="I299" s="213"/>
      <c r="J299" s="214">
        <f>ROUND(I299*H299,2)</f>
        <v>0</v>
      </c>
      <c r="K299" s="210" t="s">
        <v>178</v>
      </c>
      <c r="L299" s="48"/>
      <c r="M299" s="215" t="s">
        <v>41</v>
      </c>
      <c r="N299" s="216" t="s">
        <v>51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295</v>
      </c>
      <c r="AT299" s="219" t="s">
        <v>174</v>
      </c>
      <c r="AU299" s="219" t="s">
        <v>90</v>
      </c>
      <c r="AY299" s="20" t="s">
        <v>171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88</v>
      </c>
      <c r="BK299" s="220">
        <f>ROUND(I299*H299,2)</f>
        <v>0</v>
      </c>
      <c r="BL299" s="20" t="s">
        <v>295</v>
      </c>
      <c r="BM299" s="219" t="s">
        <v>1394</v>
      </c>
    </row>
    <row r="300" s="2" customFormat="1">
      <c r="A300" s="42"/>
      <c r="B300" s="43"/>
      <c r="C300" s="44"/>
      <c r="D300" s="221" t="s">
        <v>181</v>
      </c>
      <c r="E300" s="44"/>
      <c r="F300" s="222" t="s">
        <v>1042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181</v>
      </c>
      <c r="AU300" s="20" t="s">
        <v>90</v>
      </c>
    </row>
    <row r="301" s="12" customFormat="1" ht="22.8" customHeight="1">
      <c r="A301" s="12"/>
      <c r="B301" s="192"/>
      <c r="C301" s="193"/>
      <c r="D301" s="194" t="s">
        <v>79</v>
      </c>
      <c r="E301" s="206" t="s">
        <v>1045</v>
      </c>
      <c r="F301" s="206" t="s">
        <v>1046</v>
      </c>
      <c r="G301" s="193"/>
      <c r="H301" s="193"/>
      <c r="I301" s="196"/>
      <c r="J301" s="207">
        <f>BK301</f>
        <v>0</v>
      </c>
      <c r="K301" s="193"/>
      <c r="L301" s="198"/>
      <c r="M301" s="199"/>
      <c r="N301" s="200"/>
      <c r="O301" s="200"/>
      <c r="P301" s="201">
        <f>SUM(P302:P466)</f>
        <v>0</v>
      </c>
      <c r="Q301" s="200"/>
      <c r="R301" s="201">
        <f>SUM(R302:R466)</f>
        <v>0.62139535000000001</v>
      </c>
      <c r="S301" s="200"/>
      <c r="T301" s="202">
        <f>SUM(T302:T466)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3" t="s">
        <v>90</v>
      </c>
      <c r="AT301" s="204" t="s">
        <v>79</v>
      </c>
      <c r="AU301" s="204" t="s">
        <v>88</v>
      </c>
      <c r="AY301" s="203" t="s">
        <v>171</v>
      </c>
      <c r="BK301" s="205">
        <f>SUM(BK302:BK466)</f>
        <v>0</v>
      </c>
    </row>
    <row r="302" s="2" customFormat="1" ht="33" customHeight="1">
      <c r="A302" s="42"/>
      <c r="B302" s="43"/>
      <c r="C302" s="208" t="s">
        <v>503</v>
      </c>
      <c r="D302" s="208" t="s">
        <v>174</v>
      </c>
      <c r="E302" s="209" t="s">
        <v>1395</v>
      </c>
      <c r="F302" s="210" t="s">
        <v>1396</v>
      </c>
      <c r="G302" s="211" t="s">
        <v>194</v>
      </c>
      <c r="H302" s="212">
        <v>6</v>
      </c>
      <c r="I302" s="213"/>
      <c r="J302" s="214">
        <f>ROUND(I302*H302,2)</f>
        <v>0</v>
      </c>
      <c r="K302" s="210" t="s">
        <v>178</v>
      </c>
      <c r="L302" s="48"/>
      <c r="M302" s="215" t="s">
        <v>41</v>
      </c>
      <c r="N302" s="216" t="s">
        <v>51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295</v>
      </c>
      <c r="AT302" s="219" t="s">
        <v>174</v>
      </c>
      <c r="AU302" s="219" t="s">
        <v>90</v>
      </c>
      <c r="AY302" s="20" t="s">
        <v>171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88</v>
      </c>
      <c r="BK302" s="220">
        <f>ROUND(I302*H302,2)</f>
        <v>0</v>
      </c>
      <c r="BL302" s="20" t="s">
        <v>295</v>
      </c>
      <c r="BM302" s="219" t="s">
        <v>1397</v>
      </c>
    </row>
    <row r="303" s="2" customFormat="1">
      <c r="A303" s="42"/>
      <c r="B303" s="43"/>
      <c r="C303" s="44"/>
      <c r="D303" s="221" t="s">
        <v>181</v>
      </c>
      <c r="E303" s="44"/>
      <c r="F303" s="222" t="s">
        <v>1398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181</v>
      </c>
      <c r="AU303" s="20" t="s">
        <v>90</v>
      </c>
    </row>
    <row r="304" s="13" customFormat="1">
      <c r="A304" s="13"/>
      <c r="B304" s="226"/>
      <c r="C304" s="227"/>
      <c r="D304" s="228" t="s">
        <v>183</v>
      </c>
      <c r="E304" s="229" t="s">
        <v>41</v>
      </c>
      <c r="F304" s="230" t="s">
        <v>1399</v>
      </c>
      <c r="G304" s="227"/>
      <c r="H304" s="229" t="s">
        <v>41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183</v>
      </c>
      <c r="AU304" s="236" t="s">
        <v>90</v>
      </c>
      <c r="AV304" s="13" t="s">
        <v>88</v>
      </c>
      <c r="AW304" s="13" t="s">
        <v>42</v>
      </c>
      <c r="AX304" s="13" t="s">
        <v>80</v>
      </c>
      <c r="AY304" s="236" t="s">
        <v>171</v>
      </c>
    </row>
    <row r="305" s="13" customFormat="1">
      <c r="A305" s="13"/>
      <c r="B305" s="226"/>
      <c r="C305" s="227"/>
      <c r="D305" s="228" t="s">
        <v>183</v>
      </c>
      <c r="E305" s="229" t="s">
        <v>41</v>
      </c>
      <c r="F305" s="230" t="s">
        <v>1400</v>
      </c>
      <c r="G305" s="227"/>
      <c r="H305" s="229" t="s">
        <v>41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183</v>
      </c>
      <c r="AU305" s="236" t="s">
        <v>90</v>
      </c>
      <c r="AV305" s="13" t="s">
        <v>88</v>
      </c>
      <c r="AW305" s="13" t="s">
        <v>42</v>
      </c>
      <c r="AX305" s="13" t="s">
        <v>80</v>
      </c>
      <c r="AY305" s="236" t="s">
        <v>171</v>
      </c>
    </row>
    <row r="306" s="14" customFormat="1">
      <c r="A306" s="14"/>
      <c r="B306" s="237"/>
      <c r="C306" s="238"/>
      <c r="D306" s="228" t="s">
        <v>183</v>
      </c>
      <c r="E306" s="239" t="s">
        <v>41</v>
      </c>
      <c r="F306" s="240" t="s">
        <v>88</v>
      </c>
      <c r="G306" s="238"/>
      <c r="H306" s="241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42</v>
      </c>
      <c r="AX306" s="14" t="s">
        <v>80</v>
      </c>
      <c r="AY306" s="247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1401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1402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3" customFormat="1">
      <c r="A311" s="13"/>
      <c r="B311" s="226"/>
      <c r="C311" s="227"/>
      <c r="D311" s="228" t="s">
        <v>183</v>
      </c>
      <c r="E311" s="229" t="s">
        <v>41</v>
      </c>
      <c r="F311" s="230" t="s">
        <v>1403</v>
      </c>
      <c r="G311" s="227"/>
      <c r="H311" s="229" t="s">
        <v>41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183</v>
      </c>
      <c r="AU311" s="236" t="s">
        <v>90</v>
      </c>
      <c r="AV311" s="13" t="s">
        <v>88</v>
      </c>
      <c r="AW311" s="13" t="s">
        <v>42</v>
      </c>
      <c r="AX311" s="13" t="s">
        <v>80</v>
      </c>
      <c r="AY311" s="236" t="s">
        <v>171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88</v>
      </c>
      <c r="G312" s="238"/>
      <c r="H312" s="241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3" customFormat="1">
      <c r="A313" s="13"/>
      <c r="B313" s="226"/>
      <c r="C313" s="227"/>
      <c r="D313" s="228" t="s">
        <v>183</v>
      </c>
      <c r="E313" s="229" t="s">
        <v>41</v>
      </c>
      <c r="F313" s="230" t="s">
        <v>1404</v>
      </c>
      <c r="G313" s="227"/>
      <c r="H313" s="229" t="s">
        <v>41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183</v>
      </c>
      <c r="AU313" s="236" t="s">
        <v>90</v>
      </c>
      <c r="AV313" s="13" t="s">
        <v>88</v>
      </c>
      <c r="AW313" s="13" t="s">
        <v>42</v>
      </c>
      <c r="AX313" s="13" t="s">
        <v>80</v>
      </c>
      <c r="AY313" s="236" t="s">
        <v>171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88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3" customFormat="1">
      <c r="A315" s="13"/>
      <c r="B315" s="226"/>
      <c r="C315" s="227"/>
      <c r="D315" s="228" t="s">
        <v>183</v>
      </c>
      <c r="E315" s="229" t="s">
        <v>41</v>
      </c>
      <c r="F315" s="230" t="s">
        <v>1405</v>
      </c>
      <c r="G315" s="227"/>
      <c r="H315" s="229" t="s">
        <v>41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183</v>
      </c>
      <c r="AU315" s="236" t="s">
        <v>90</v>
      </c>
      <c r="AV315" s="13" t="s">
        <v>88</v>
      </c>
      <c r="AW315" s="13" t="s">
        <v>42</v>
      </c>
      <c r="AX315" s="13" t="s">
        <v>80</v>
      </c>
      <c r="AY315" s="236" t="s">
        <v>171</v>
      </c>
    </row>
    <row r="316" s="14" customFormat="1">
      <c r="A316" s="14"/>
      <c r="B316" s="237"/>
      <c r="C316" s="238"/>
      <c r="D316" s="228" t="s">
        <v>183</v>
      </c>
      <c r="E316" s="239" t="s">
        <v>41</v>
      </c>
      <c r="F316" s="240" t="s">
        <v>88</v>
      </c>
      <c r="G316" s="238"/>
      <c r="H316" s="241">
        <v>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42</v>
      </c>
      <c r="AX316" s="14" t="s">
        <v>80</v>
      </c>
      <c r="AY316" s="247" t="s">
        <v>171</v>
      </c>
    </row>
    <row r="317" s="15" customFormat="1">
      <c r="A317" s="15"/>
      <c r="B317" s="248"/>
      <c r="C317" s="249"/>
      <c r="D317" s="228" t="s">
        <v>183</v>
      </c>
      <c r="E317" s="250" t="s">
        <v>41</v>
      </c>
      <c r="F317" s="251" t="s">
        <v>189</v>
      </c>
      <c r="G317" s="249"/>
      <c r="H317" s="252">
        <v>6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183</v>
      </c>
      <c r="AU317" s="258" t="s">
        <v>90</v>
      </c>
      <c r="AV317" s="15" t="s">
        <v>179</v>
      </c>
      <c r="AW317" s="15" t="s">
        <v>42</v>
      </c>
      <c r="AX317" s="15" t="s">
        <v>88</v>
      </c>
      <c r="AY317" s="258" t="s">
        <v>171</v>
      </c>
    </row>
    <row r="318" s="2" customFormat="1" ht="24.15" customHeight="1">
      <c r="A318" s="42"/>
      <c r="B318" s="43"/>
      <c r="C318" s="270" t="s">
        <v>520</v>
      </c>
      <c r="D318" s="270" t="s">
        <v>403</v>
      </c>
      <c r="E318" s="271" t="s">
        <v>1406</v>
      </c>
      <c r="F318" s="272" t="s">
        <v>1407</v>
      </c>
      <c r="G318" s="273" t="s">
        <v>194</v>
      </c>
      <c r="H318" s="274">
        <v>6</v>
      </c>
      <c r="I318" s="275"/>
      <c r="J318" s="276">
        <f>ROUND(I318*H318,2)</f>
        <v>0</v>
      </c>
      <c r="K318" s="272" t="s">
        <v>178</v>
      </c>
      <c r="L318" s="277"/>
      <c r="M318" s="278" t="s">
        <v>41</v>
      </c>
      <c r="N318" s="279" t="s">
        <v>51</v>
      </c>
      <c r="O318" s="88"/>
      <c r="P318" s="217">
        <f>O318*H318</f>
        <v>0</v>
      </c>
      <c r="Q318" s="217">
        <v>0.029000000000000001</v>
      </c>
      <c r="R318" s="217">
        <f>Q318*H318</f>
        <v>0.17400000000000002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406</v>
      </c>
      <c r="AT318" s="219" t="s">
        <v>403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295</v>
      </c>
      <c r="BM318" s="219" t="s">
        <v>1408</v>
      </c>
    </row>
    <row r="319" s="13" customFormat="1">
      <c r="A319" s="13"/>
      <c r="B319" s="226"/>
      <c r="C319" s="227"/>
      <c r="D319" s="228" t="s">
        <v>183</v>
      </c>
      <c r="E319" s="229" t="s">
        <v>41</v>
      </c>
      <c r="F319" s="230" t="s">
        <v>1409</v>
      </c>
      <c r="G319" s="227"/>
      <c r="H319" s="229" t="s">
        <v>41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183</v>
      </c>
      <c r="AU319" s="236" t="s">
        <v>90</v>
      </c>
      <c r="AV319" s="13" t="s">
        <v>88</v>
      </c>
      <c r="AW319" s="13" t="s">
        <v>42</v>
      </c>
      <c r="AX319" s="13" t="s">
        <v>80</v>
      </c>
      <c r="AY319" s="236" t="s">
        <v>171</v>
      </c>
    </row>
    <row r="320" s="13" customFormat="1">
      <c r="A320" s="13"/>
      <c r="B320" s="226"/>
      <c r="C320" s="227"/>
      <c r="D320" s="228" t="s">
        <v>183</v>
      </c>
      <c r="E320" s="229" t="s">
        <v>41</v>
      </c>
      <c r="F320" s="230" t="s">
        <v>1410</v>
      </c>
      <c r="G320" s="227"/>
      <c r="H320" s="229" t="s">
        <v>41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183</v>
      </c>
      <c r="AU320" s="236" t="s">
        <v>90</v>
      </c>
      <c r="AV320" s="13" t="s">
        <v>88</v>
      </c>
      <c r="AW320" s="13" t="s">
        <v>42</v>
      </c>
      <c r="AX320" s="13" t="s">
        <v>80</v>
      </c>
      <c r="AY320" s="236" t="s">
        <v>171</v>
      </c>
    </row>
    <row r="321" s="14" customFormat="1">
      <c r="A321" s="14"/>
      <c r="B321" s="237"/>
      <c r="C321" s="238"/>
      <c r="D321" s="228" t="s">
        <v>183</v>
      </c>
      <c r="E321" s="239" t="s">
        <v>41</v>
      </c>
      <c r="F321" s="240" t="s">
        <v>88</v>
      </c>
      <c r="G321" s="238"/>
      <c r="H321" s="241">
        <v>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183</v>
      </c>
      <c r="AU321" s="247" t="s">
        <v>90</v>
      </c>
      <c r="AV321" s="14" t="s">
        <v>90</v>
      </c>
      <c r="AW321" s="14" t="s">
        <v>42</v>
      </c>
      <c r="AX321" s="14" t="s">
        <v>80</v>
      </c>
      <c r="AY321" s="247" t="s">
        <v>171</v>
      </c>
    </row>
    <row r="322" s="13" customFormat="1">
      <c r="A322" s="13"/>
      <c r="B322" s="226"/>
      <c r="C322" s="227"/>
      <c r="D322" s="228" t="s">
        <v>183</v>
      </c>
      <c r="E322" s="229" t="s">
        <v>41</v>
      </c>
      <c r="F322" s="230" t="s">
        <v>1411</v>
      </c>
      <c r="G322" s="227"/>
      <c r="H322" s="229" t="s">
        <v>41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183</v>
      </c>
      <c r="AU322" s="236" t="s">
        <v>90</v>
      </c>
      <c r="AV322" s="13" t="s">
        <v>88</v>
      </c>
      <c r="AW322" s="13" t="s">
        <v>42</v>
      </c>
      <c r="AX322" s="13" t="s">
        <v>80</v>
      </c>
      <c r="AY322" s="236" t="s">
        <v>171</v>
      </c>
    </row>
    <row r="323" s="14" customFormat="1">
      <c r="A323" s="14"/>
      <c r="B323" s="237"/>
      <c r="C323" s="238"/>
      <c r="D323" s="228" t="s">
        <v>183</v>
      </c>
      <c r="E323" s="239" t="s">
        <v>41</v>
      </c>
      <c r="F323" s="240" t="s">
        <v>88</v>
      </c>
      <c r="G323" s="238"/>
      <c r="H323" s="241">
        <v>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42</v>
      </c>
      <c r="AX323" s="14" t="s">
        <v>80</v>
      </c>
      <c r="AY323" s="247" t="s">
        <v>171</v>
      </c>
    </row>
    <row r="324" s="13" customFormat="1">
      <c r="A324" s="13"/>
      <c r="B324" s="226"/>
      <c r="C324" s="227"/>
      <c r="D324" s="228" t="s">
        <v>183</v>
      </c>
      <c r="E324" s="229" t="s">
        <v>41</v>
      </c>
      <c r="F324" s="230" t="s">
        <v>1412</v>
      </c>
      <c r="G324" s="227"/>
      <c r="H324" s="229" t="s">
        <v>41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183</v>
      </c>
      <c r="AU324" s="236" t="s">
        <v>90</v>
      </c>
      <c r="AV324" s="13" t="s">
        <v>88</v>
      </c>
      <c r="AW324" s="13" t="s">
        <v>42</v>
      </c>
      <c r="AX324" s="13" t="s">
        <v>80</v>
      </c>
      <c r="AY324" s="236" t="s">
        <v>171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88</v>
      </c>
      <c r="G325" s="238"/>
      <c r="H325" s="241">
        <v>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1413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88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3" customFormat="1">
      <c r="A328" s="13"/>
      <c r="B328" s="226"/>
      <c r="C328" s="227"/>
      <c r="D328" s="228" t="s">
        <v>183</v>
      </c>
      <c r="E328" s="229" t="s">
        <v>41</v>
      </c>
      <c r="F328" s="230" t="s">
        <v>1414</v>
      </c>
      <c r="G328" s="227"/>
      <c r="H328" s="229" t="s">
        <v>41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183</v>
      </c>
      <c r="AU328" s="236" t="s">
        <v>90</v>
      </c>
      <c r="AV328" s="13" t="s">
        <v>88</v>
      </c>
      <c r="AW328" s="13" t="s">
        <v>42</v>
      </c>
      <c r="AX328" s="13" t="s">
        <v>80</v>
      </c>
      <c r="AY328" s="236" t="s">
        <v>171</v>
      </c>
    </row>
    <row r="329" s="14" customFormat="1">
      <c r="A329" s="14"/>
      <c r="B329" s="237"/>
      <c r="C329" s="238"/>
      <c r="D329" s="228" t="s">
        <v>183</v>
      </c>
      <c r="E329" s="239" t="s">
        <v>41</v>
      </c>
      <c r="F329" s="240" t="s">
        <v>88</v>
      </c>
      <c r="G329" s="238"/>
      <c r="H329" s="241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42</v>
      </c>
      <c r="AX329" s="14" t="s">
        <v>80</v>
      </c>
      <c r="AY329" s="247" t="s">
        <v>171</v>
      </c>
    </row>
    <row r="330" s="13" customFormat="1">
      <c r="A330" s="13"/>
      <c r="B330" s="226"/>
      <c r="C330" s="227"/>
      <c r="D330" s="228" t="s">
        <v>183</v>
      </c>
      <c r="E330" s="229" t="s">
        <v>41</v>
      </c>
      <c r="F330" s="230" t="s">
        <v>1415</v>
      </c>
      <c r="G330" s="227"/>
      <c r="H330" s="229" t="s">
        <v>41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183</v>
      </c>
      <c r="AU330" s="236" t="s">
        <v>90</v>
      </c>
      <c r="AV330" s="13" t="s">
        <v>88</v>
      </c>
      <c r="AW330" s="13" t="s">
        <v>42</v>
      </c>
      <c r="AX330" s="13" t="s">
        <v>80</v>
      </c>
      <c r="AY330" s="236" t="s">
        <v>171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88</v>
      </c>
      <c r="G331" s="238"/>
      <c r="H331" s="241">
        <v>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6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08" t="s">
        <v>536</v>
      </c>
      <c r="D333" s="208" t="s">
        <v>174</v>
      </c>
      <c r="E333" s="209" t="s">
        <v>1416</v>
      </c>
      <c r="F333" s="210" t="s">
        <v>1417</v>
      </c>
      <c r="G333" s="211" t="s">
        <v>194</v>
      </c>
      <c r="H333" s="212">
        <v>4</v>
      </c>
      <c r="I333" s="213"/>
      <c r="J333" s="214">
        <f>ROUND(I333*H333,2)</f>
        <v>0</v>
      </c>
      <c r="K333" s="210" t="s">
        <v>178</v>
      </c>
      <c r="L333" s="48"/>
      <c r="M333" s="215" t="s">
        <v>41</v>
      </c>
      <c r="N333" s="216" t="s">
        <v>51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295</v>
      </c>
      <c r="AT333" s="219" t="s">
        <v>174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295</v>
      </c>
      <c r="BM333" s="219" t="s">
        <v>1418</v>
      </c>
    </row>
    <row r="334" s="2" customFormat="1">
      <c r="A334" s="42"/>
      <c r="B334" s="43"/>
      <c r="C334" s="44"/>
      <c r="D334" s="221" t="s">
        <v>181</v>
      </c>
      <c r="E334" s="44"/>
      <c r="F334" s="222" t="s">
        <v>1419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181</v>
      </c>
      <c r="AU334" s="20" t="s">
        <v>90</v>
      </c>
    </row>
    <row r="335" s="2" customFormat="1" ht="16.5" customHeight="1">
      <c r="A335" s="42"/>
      <c r="B335" s="43"/>
      <c r="C335" s="208" t="s">
        <v>541</v>
      </c>
      <c r="D335" s="208" t="s">
        <v>174</v>
      </c>
      <c r="E335" s="209" t="s">
        <v>1420</v>
      </c>
      <c r="F335" s="210" t="s">
        <v>1421</v>
      </c>
      <c r="G335" s="211" t="s">
        <v>194</v>
      </c>
      <c r="H335" s="212">
        <v>6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295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295</v>
      </c>
      <c r="BM335" s="219" t="s">
        <v>1422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1423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2" customFormat="1" ht="24.15" customHeight="1">
      <c r="A337" s="42"/>
      <c r="B337" s="43"/>
      <c r="C337" s="208" t="s">
        <v>560</v>
      </c>
      <c r="D337" s="208" t="s">
        <v>174</v>
      </c>
      <c r="E337" s="209" t="s">
        <v>1424</v>
      </c>
      <c r="F337" s="210" t="s">
        <v>1425</v>
      </c>
      <c r="G337" s="211" t="s">
        <v>194</v>
      </c>
      <c r="H337" s="212">
        <v>1</v>
      </c>
      <c r="I337" s="213"/>
      <c r="J337" s="214">
        <f>ROUND(I337*H337,2)</f>
        <v>0</v>
      </c>
      <c r="K337" s="210" t="s">
        <v>41</v>
      </c>
      <c r="L337" s="48"/>
      <c r="M337" s="215" t="s">
        <v>41</v>
      </c>
      <c r="N337" s="216" t="s">
        <v>51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295</v>
      </c>
      <c r="AT337" s="219" t="s">
        <v>174</v>
      </c>
      <c r="AU337" s="219" t="s">
        <v>90</v>
      </c>
      <c r="AY337" s="20" t="s">
        <v>171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88</v>
      </c>
      <c r="BK337" s="220">
        <f>ROUND(I337*H337,2)</f>
        <v>0</v>
      </c>
      <c r="BL337" s="20" t="s">
        <v>295</v>
      </c>
      <c r="BM337" s="219" t="s">
        <v>1426</v>
      </c>
    </row>
    <row r="338" s="13" customFormat="1">
      <c r="A338" s="13"/>
      <c r="B338" s="226"/>
      <c r="C338" s="227"/>
      <c r="D338" s="228" t="s">
        <v>183</v>
      </c>
      <c r="E338" s="229" t="s">
        <v>41</v>
      </c>
      <c r="F338" s="230" t="s">
        <v>1427</v>
      </c>
      <c r="G338" s="227"/>
      <c r="H338" s="229" t="s">
        <v>41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183</v>
      </c>
      <c r="AU338" s="236" t="s">
        <v>90</v>
      </c>
      <c r="AV338" s="13" t="s">
        <v>88</v>
      </c>
      <c r="AW338" s="13" t="s">
        <v>42</v>
      </c>
      <c r="AX338" s="13" t="s">
        <v>80</v>
      </c>
      <c r="AY338" s="236" t="s">
        <v>171</v>
      </c>
    </row>
    <row r="339" s="13" customFormat="1">
      <c r="A339" s="13"/>
      <c r="B339" s="226"/>
      <c r="C339" s="227"/>
      <c r="D339" s="228" t="s">
        <v>183</v>
      </c>
      <c r="E339" s="229" t="s">
        <v>41</v>
      </c>
      <c r="F339" s="230" t="s">
        <v>1428</v>
      </c>
      <c r="G339" s="227"/>
      <c r="H339" s="229" t="s">
        <v>41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183</v>
      </c>
      <c r="AU339" s="236" t="s">
        <v>90</v>
      </c>
      <c r="AV339" s="13" t="s">
        <v>88</v>
      </c>
      <c r="AW339" s="13" t="s">
        <v>42</v>
      </c>
      <c r="AX339" s="13" t="s">
        <v>80</v>
      </c>
      <c r="AY339" s="236" t="s">
        <v>171</v>
      </c>
    </row>
    <row r="340" s="14" customFormat="1">
      <c r="A340" s="14"/>
      <c r="B340" s="237"/>
      <c r="C340" s="238"/>
      <c r="D340" s="228" t="s">
        <v>183</v>
      </c>
      <c r="E340" s="239" t="s">
        <v>41</v>
      </c>
      <c r="F340" s="240" t="s">
        <v>88</v>
      </c>
      <c r="G340" s="238"/>
      <c r="H340" s="241">
        <v>1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42</v>
      </c>
      <c r="AX340" s="14" t="s">
        <v>80</v>
      </c>
      <c r="AY340" s="247" t="s">
        <v>171</v>
      </c>
    </row>
    <row r="341" s="15" customFormat="1">
      <c r="A341" s="15"/>
      <c r="B341" s="248"/>
      <c r="C341" s="249"/>
      <c r="D341" s="228" t="s">
        <v>183</v>
      </c>
      <c r="E341" s="250" t="s">
        <v>41</v>
      </c>
      <c r="F341" s="251" t="s">
        <v>189</v>
      </c>
      <c r="G341" s="249"/>
      <c r="H341" s="252">
        <v>1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183</v>
      </c>
      <c r="AU341" s="258" t="s">
        <v>90</v>
      </c>
      <c r="AV341" s="15" t="s">
        <v>179</v>
      </c>
      <c r="AW341" s="15" t="s">
        <v>42</v>
      </c>
      <c r="AX341" s="15" t="s">
        <v>88</v>
      </c>
      <c r="AY341" s="258" t="s">
        <v>171</v>
      </c>
    </row>
    <row r="342" s="2" customFormat="1" ht="24.15" customHeight="1">
      <c r="A342" s="42"/>
      <c r="B342" s="43"/>
      <c r="C342" s="270" t="s">
        <v>565</v>
      </c>
      <c r="D342" s="270" t="s">
        <v>403</v>
      </c>
      <c r="E342" s="271" t="s">
        <v>1429</v>
      </c>
      <c r="F342" s="272" t="s">
        <v>1430</v>
      </c>
      <c r="G342" s="273" t="s">
        <v>194</v>
      </c>
      <c r="H342" s="274">
        <v>1</v>
      </c>
      <c r="I342" s="275"/>
      <c r="J342" s="276">
        <f>ROUND(I342*H342,2)</f>
        <v>0</v>
      </c>
      <c r="K342" s="272" t="s">
        <v>41</v>
      </c>
      <c r="L342" s="277"/>
      <c r="M342" s="278" t="s">
        <v>41</v>
      </c>
      <c r="N342" s="279" t="s">
        <v>51</v>
      </c>
      <c r="O342" s="88"/>
      <c r="P342" s="217">
        <f>O342*H342</f>
        <v>0</v>
      </c>
      <c r="Q342" s="217">
        <v>0.14699999999999999</v>
      </c>
      <c r="R342" s="217">
        <f>Q342*H342</f>
        <v>0.14699999999999999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406</v>
      </c>
      <c r="AT342" s="219" t="s">
        <v>403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295</v>
      </c>
      <c r="BM342" s="219" t="s">
        <v>1431</v>
      </c>
    </row>
    <row r="343" s="13" customFormat="1">
      <c r="A343" s="13"/>
      <c r="B343" s="226"/>
      <c r="C343" s="227"/>
      <c r="D343" s="228" t="s">
        <v>183</v>
      </c>
      <c r="E343" s="229" t="s">
        <v>41</v>
      </c>
      <c r="F343" s="230" t="s">
        <v>1409</v>
      </c>
      <c r="G343" s="227"/>
      <c r="H343" s="229" t="s">
        <v>41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183</v>
      </c>
      <c r="AU343" s="236" t="s">
        <v>90</v>
      </c>
      <c r="AV343" s="13" t="s">
        <v>88</v>
      </c>
      <c r="AW343" s="13" t="s">
        <v>42</v>
      </c>
      <c r="AX343" s="13" t="s">
        <v>80</v>
      </c>
      <c r="AY343" s="236" t="s">
        <v>171</v>
      </c>
    </row>
    <row r="344" s="13" customFormat="1">
      <c r="A344" s="13"/>
      <c r="B344" s="226"/>
      <c r="C344" s="227"/>
      <c r="D344" s="228" t="s">
        <v>183</v>
      </c>
      <c r="E344" s="229" t="s">
        <v>41</v>
      </c>
      <c r="F344" s="230" t="s">
        <v>1432</v>
      </c>
      <c r="G344" s="227"/>
      <c r="H344" s="229" t="s">
        <v>41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183</v>
      </c>
      <c r="AU344" s="236" t="s">
        <v>90</v>
      </c>
      <c r="AV344" s="13" t="s">
        <v>88</v>
      </c>
      <c r="AW344" s="13" t="s">
        <v>42</v>
      </c>
      <c r="AX344" s="13" t="s">
        <v>80</v>
      </c>
      <c r="AY344" s="236" t="s">
        <v>171</v>
      </c>
    </row>
    <row r="345" s="14" customFormat="1">
      <c r="A345" s="14"/>
      <c r="B345" s="237"/>
      <c r="C345" s="238"/>
      <c r="D345" s="228" t="s">
        <v>183</v>
      </c>
      <c r="E345" s="239" t="s">
        <v>41</v>
      </c>
      <c r="F345" s="240" t="s">
        <v>88</v>
      </c>
      <c r="G345" s="238"/>
      <c r="H345" s="241">
        <v>1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183</v>
      </c>
      <c r="AU345" s="247" t="s">
        <v>90</v>
      </c>
      <c r="AV345" s="14" t="s">
        <v>90</v>
      </c>
      <c r="AW345" s="14" t="s">
        <v>42</v>
      </c>
      <c r="AX345" s="14" t="s">
        <v>80</v>
      </c>
      <c r="AY345" s="247" t="s">
        <v>171</v>
      </c>
    </row>
    <row r="346" s="15" customFormat="1">
      <c r="A346" s="15"/>
      <c r="B346" s="248"/>
      <c r="C346" s="249"/>
      <c r="D346" s="228" t="s">
        <v>183</v>
      </c>
      <c r="E346" s="250" t="s">
        <v>41</v>
      </c>
      <c r="F346" s="251" t="s">
        <v>189</v>
      </c>
      <c r="G346" s="249"/>
      <c r="H346" s="252">
        <v>1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183</v>
      </c>
      <c r="AU346" s="258" t="s">
        <v>90</v>
      </c>
      <c r="AV346" s="15" t="s">
        <v>179</v>
      </c>
      <c r="AW346" s="15" t="s">
        <v>42</v>
      </c>
      <c r="AX346" s="15" t="s">
        <v>88</v>
      </c>
      <c r="AY346" s="258" t="s">
        <v>171</v>
      </c>
    </row>
    <row r="347" s="2" customFormat="1" ht="16.5" customHeight="1">
      <c r="A347" s="42"/>
      <c r="B347" s="43"/>
      <c r="C347" s="208" t="s">
        <v>573</v>
      </c>
      <c r="D347" s="208" t="s">
        <v>174</v>
      </c>
      <c r="E347" s="209" t="s">
        <v>1433</v>
      </c>
      <c r="F347" s="210" t="s">
        <v>1434</v>
      </c>
      <c r="G347" s="211" t="s">
        <v>202</v>
      </c>
      <c r="H347" s="212">
        <v>66.620000000000005</v>
      </c>
      <c r="I347" s="213"/>
      <c r="J347" s="214">
        <f>ROUND(I347*H347,2)</f>
        <v>0</v>
      </c>
      <c r="K347" s="210" t="s">
        <v>178</v>
      </c>
      <c r="L347" s="48"/>
      <c r="M347" s="215" t="s">
        <v>41</v>
      </c>
      <c r="N347" s="216" t="s">
        <v>51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295</v>
      </c>
      <c r="AT347" s="219" t="s">
        <v>174</v>
      </c>
      <c r="AU347" s="219" t="s">
        <v>90</v>
      </c>
      <c r="AY347" s="20" t="s">
        <v>171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88</v>
      </c>
      <c r="BK347" s="220">
        <f>ROUND(I347*H347,2)</f>
        <v>0</v>
      </c>
      <c r="BL347" s="20" t="s">
        <v>295</v>
      </c>
      <c r="BM347" s="219" t="s">
        <v>1435</v>
      </c>
    </row>
    <row r="348" s="2" customFormat="1">
      <c r="A348" s="42"/>
      <c r="B348" s="43"/>
      <c r="C348" s="44"/>
      <c r="D348" s="221" t="s">
        <v>181</v>
      </c>
      <c r="E348" s="44"/>
      <c r="F348" s="222" t="s">
        <v>1436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181</v>
      </c>
      <c r="AU348" s="20" t="s">
        <v>90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1437</v>
      </c>
      <c r="G349" s="238"/>
      <c r="H349" s="241">
        <v>66.620000000000005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66.620000000000005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16.5" customHeight="1">
      <c r="A351" s="42"/>
      <c r="B351" s="43"/>
      <c r="C351" s="270" t="s">
        <v>582</v>
      </c>
      <c r="D351" s="270" t="s">
        <v>403</v>
      </c>
      <c r="E351" s="271" t="s">
        <v>1438</v>
      </c>
      <c r="F351" s="272" t="s">
        <v>1439</v>
      </c>
      <c r="G351" s="273" t="s">
        <v>202</v>
      </c>
      <c r="H351" s="274">
        <v>68.619</v>
      </c>
      <c r="I351" s="275"/>
      <c r="J351" s="276">
        <f>ROUND(I351*H351,2)</f>
        <v>0</v>
      </c>
      <c r="K351" s="272" t="s">
        <v>178</v>
      </c>
      <c r="L351" s="277"/>
      <c r="M351" s="278" t="s">
        <v>41</v>
      </c>
      <c r="N351" s="279" t="s">
        <v>51</v>
      </c>
      <c r="O351" s="88"/>
      <c r="P351" s="217">
        <f>O351*H351</f>
        <v>0</v>
      </c>
      <c r="Q351" s="217">
        <v>0.00040000000000000002</v>
      </c>
      <c r="R351" s="217">
        <f>Q351*H351</f>
        <v>0.027447600000000003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406</v>
      </c>
      <c r="AT351" s="219" t="s">
        <v>403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1440</v>
      </c>
    </row>
    <row r="352" s="14" customFormat="1">
      <c r="A352" s="14"/>
      <c r="B352" s="237"/>
      <c r="C352" s="238"/>
      <c r="D352" s="228" t="s">
        <v>183</v>
      </c>
      <c r="E352" s="238"/>
      <c r="F352" s="240" t="s">
        <v>1441</v>
      </c>
      <c r="G352" s="238"/>
      <c r="H352" s="241">
        <v>68.619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183</v>
      </c>
      <c r="AU352" s="247" t="s">
        <v>90</v>
      </c>
      <c r="AV352" s="14" t="s">
        <v>90</v>
      </c>
      <c r="AW352" s="14" t="s">
        <v>4</v>
      </c>
      <c r="AX352" s="14" t="s">
        <v>88</v>
      </c>
      <c r="AY352" s="247" t="s">
        <v>171</v>
      </c>
    </row>
    <row r="353" s="2" customFormat="1" ht="16.5" customHeight="1">
      <c r="A353" s="42"/>
      <c r="B353" s="43"/>
      <c r="C353" s="208" t="s">
        <v>593</v>
      </c>
      <c r="D353" s="208" t="s">
        <v>174</v>
      </c>
      <c r="E353" s="209" t="s">
        <v>1047</v>
      </c>
      <c r="F353" s="210" t="s">
        <v>1048</v>
      </c>
      <c r="G353" s="211" t="s">
        <v>202</v>
      </c>
      <c r="H353" s="212">
        <v>135.13</v>
      </c>
      <c r="I353" s="213"/>
      <c r="J353" s="214">
        <f>ROUND(I353*H353,2)</f>
        <v>0</v>
      </c>
      <c r="K353" s="210" t="s">
        <v>178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295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1442</v>
      </c>
    </row>
    <row r="354" s="2" customFormat="1">
      <c r="A354" s="42"/>
      <c r="B354" s="43"/>
      <c r="C354" s="44"/>
      <c r="D354" s="221" t="s">
        <v>181</v>
      </c>
      <c r="E354" s="44"/>
      <c r="F354" s="222" t="s">
        <v>1050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181</v>
      </c>
      <c r="AU354" s="20" t="s">
        <v>90</v>
      </c>
    </row>
    <row r="355" s="14" customFormat="1">
      <c r="A355" s="14"/>
      <c r="B355" s="237"/>
      <c r="C355" s="238"/>
      <c r="D355" s="228" t="s">
        <v>183</v>
      </c>
      <c r="E355" s="239" t="s">
        <v>41</v>
      </c>
      <c r="F355" s="240" t="s">
        <v>1443</v>
      </c>
      <c r="G355" s="238"/>
      <c r="H355" s="241">
        <v>135.13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183</v>
      </c>
      <c r="AU355" s="247" t="s">
        <v>90</v>
      </c>
      <c r="AV355" s="14" t="s">
        <v>90</v>
      </c>
      <c r="AW355" s="14" t="s">
        <v>42</v>
      </c>
      <c r="AX355" s="14" t="s">
        <v>80</v>
      </c>
      <c r="AY355" s="247" t="s">
        <v>171</v>
      </c>
    </row>
    <row r="356" s="15" customFormat="1">
      <c r="A356" s="15"/>
      <c r="B356" s="248"/>
      <c r="C356" s="249"/>
      <c r="D356" s="228" t="s">
        <v>183</v>
      </c>
      <c r="E356" s="250" t="s">
        <v>41</v>
      </c>
      <c r="F356" s="251" t="s">
        <v>189</v>
      </c>
      <c r="G356" s="249"/>
      <c r="H356" s="252">
        <v>135.13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183</v>
      </c>
      <c r="AU356" s="258" t="s">
        <v>90</v>
      </c>
      <c r="AV356" s="15" t="s">
        <v>179</v>
      </c>
      <c r="AW356" s="15" t="s">
        <v>42</v>
      </c>
      <c r="AX356" s="15" t="s">
        <v>88</v>
      </c>
      <c r="AY356" s="258" t="s">
        <v>171</v>
      </c>
    </row>
    <row r="357" s="2" customFormat="1" ht="16.5" customHeight="1">
      <c r="A357" s="42"/>
      <c r="B357" s="43"/>
      <c r="C357" s="270" t="s">
        <v>891</v>
      </c>
      <c r="D357" s="270" t="s">
        <v>403</v>
      </c>
      <c r="E357" s="271" t="s">
        <v>1075</v>
      </c>
      <c r="F357" s="272" t="s">
        <v>1076</v>
      </c>
      <c r="G357" s="273" t="s">
        <v>202</v>
      </c>
      <c r="H357" s="274">
        <v>139.184</v>
      </c>
      <c r="I357" s="275"/>
      <c r="J357" s="276">
        <f>ROUND(I357*H357,2)</f>
        <v>0</v>
      </c>
      <c r="K357" s="272" t="s">
        <v>178</v>
      </c>
      <c r="L357" s="277"/>
      <c r="M357" s="278" t="s">
        <v>41</v>
      </c>
      <c r="N357" s="279" t="s">
        <v>51</v>
      </c>
      <c r="O357" s="88"/>
      <c r="P357" s="217">
        <f>O357*H357</f>
        <v>0</v>
      </c>
      <c r="Q357" s="217">
        <v>0.00069999999999999999</v>
      </c>
      <c r="R357" s="217">
        <f>Q357*H357</f>
        <v>0.097428799999999996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406</v>
      </c>
      <c r="AT357" s="219" t="s">
        <v>403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1444</v>
      </c>
    </row>
    <row r="358" s="14" customFormat="1">
      <c r="A358" s="14"/>
      <c r="B358" s="237"/>
      <c r="C358" s="238"/>
      <c r="D358" s="228" t="s">
        <v>183</v>
      </c>
      <c r="E358" s="238"/>
      <c r="F358" s="240" t="s">
        <v>1445</v>
      </c>
      <c r="G358" s="238"/>
      <c r="H358" s="241">
        <v>139.184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183</v>
      </c>
      <c r="AU358" s="247" t="s">
        <v>90</v>
      </c>
      <c r="AV358" s="14" t="s">
        <v>90</v>
      </c>
      <c r="AW358" s="14" t="s">
        <v>4</v>
      </c>
      <c r="AX358" s="14" t="s">
        <v>88</v>
      </c>
      <c r="AY358" s="247" t="s">
        <v>171</v>
      </c>
    </row>
    <row r="359" s="2" customFormat="1" ht="16.5" customHeight="1">
      <c r="A359" s="42"/>
      <c r="B359" s="43"/>
      <c r="C359" s="208" t="s">
        <v>897</v>
      </c>
      <c r="D359" s="208" t="s">
        <v>174</v>
      </c>
      <c r="E359" s="209" t="s">
        <v>1446</v>
      </c>
      <c r="F359" s="210" t="s">
        <v>1447</v>
      </c>
      <c r="G359" s="211" t="s">
        <v>202</v>
      </c>
      <c r="H359" s="212">
        <v>7.3899999999999997</v>
      </c>
      <c r="I359" s="213"/>
      <c r="J359" s="214">
        <f>ROUND(I359*H359,2)</f>
        <v>0</v>
      </c>
      <c r="K359" s="210" t="s">
        <v>178</v>
      </c>
      <c r="L359" s="48"/>
      <c r="M359" s="215" t="s">
        <v>41</v>
      </c>
      <c r="N359" s="216" t="s">
        <v>51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295</v>
      </c>
      <c r="AT359" s="219" t="s">
        <v>174</v>
      </c>
      <c r="AU359" s="219" t="s">
        <v>90</v>
      </c>
      <c r="AY359" s="20" t="s">
        <v>171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88</v>
      </c>
      <c r="BK359" s="220">
        <f>ROUND(I359*H359,2)</f>
        <v>0</v>
      </c>
      <c r="BL359" s="20" t="s">
        <v>295</v>
      </c>
      <c r="BM359" s="219" t="s">
        <v>1448</v>
      </c>
    </row>
    <row r="360" s="2" customFormat="1">
      <c r="A360" s="42"/>
      <c r="B360" s="43"/>
      <c r="C360" s="44"/>
      <c r="D360" s="221" t="s">
        <v>181</v>
      </c>
      <c r="E360" s="44"/>
      <c r="F360" s="222" t="s">
        <v>1449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181</v>
      </c>
      <c r="AU360" s="20" t="s">
        <v>90</v>
      </c>
    </row>
    <row r="361" s="2" customFormat="1" ht="16.5" customHeight="1">
      <c r="A361" s="42"/>
      <c r="B361" s="43"/>
      <c r="C361" s="270" t="s">
        <v>901</v>
      </c>
      <c r="D361" s="270" t="s">
        <v>403</v>
      </c>
      <c r="E361" s="271" t="s">
        <v>1450</v>
      </c>
      <c r="F361" s="272" t="s">
        <v>1451</v>
      </c>
      <c r="G361" s="273" t="s">
        <v>202</v>
      </c>
      <c r="H361" s="274">
        <v>7.6120000000000001</v>
      </c>
      <c r="I361" s="275"/>
      <c r="J361" s="276">
        <f>ROUND(I361*H361,2)</f>
        <v>0</v>
      </c>
      <c r="K361" s="272" t="s">
        <v>178</v>
      </c>
      <c r="L361" s="277"/>
      <c r="M361" s="278" t="s">
        <v>41</v>
      </c>
      <c r="N361" s="279" t="s">
        <v>51</v>
      </c>
      <c r="O361" s="88"/>
      <c r="P361" s="217">
        <f>O361*H361</f>
        <v>0</v>
      </c>
      <c r="Q361" s="217">
        <v>0.001</v>
      </c>
      <c r="R361" s="217">
        <f>Q361*H361</f>
        <v>0.0076119999999999998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406</v>
      </c>
      <c r="AT361" s="219" t="s">
        <v>403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1452</v>
      </c>
    </row>
    <row r="362" s="14" customFormat="1">
      <c r="A362" s="14"/>
      <c r="B362" s="237"/>
      <c r="C362" s="238"/>
      <c r="D362" s="228" t="s">
        <v>183</v>
      </c>
      <c r="E362" s="238"/>
      <c r="F362" s="240" t="s">
        <v>1453</v>
      </c>
      <c r="G362" s="238"/>
      <c r="H362" s="241">
        <v>7.6120000000000001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</v>
      </c>
      <c r="AX362" s="14" t="s">
        <v>88</v>
      </c>
      <c r="AY362" s="247" t="s">
        <v>171</v>
      </c>
    </row>
    <row r="363" s="2" customFormat="1" ht="16.5" customHeight="1">
      <c r="A363" s="42"/>
      <c r="B363" s="43"/>
      <c r="C363" s="208" t="s">
        <v>906</v>
      </c>
      <c r="D363" s="208" t="s">
        <v>174</v>
      </c>
      <c r="E363" s="209" t="s">
        <v>1454</v>
      </c>
      <c r="F363" s="210" t="s">
        <v>1455</v>
      </c>
      <c r="G363" s="211" t="s">
        <v>202</v>
      </c>
      <c r="H363" s="212">
        <v>38.329999999999998</v>
      </c>
      <c r="I363" s="213"/>
      <c r="J363" s="214">
        <f>ROUND(I363*H363,2)</f>
        <v>0</v>
      </c>
      <c r="K363" s="210" t="s">
        <v>178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295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295</v>
      </c>
      <c r="BM363" s="219" t="s">
        <v>1456</v>
      </c>
    </row>
    <row r="364" s="2" customFormat="1">
      <c r="A364" s="42"/>
      <c r="B364" s="43"/>
      <c r="C364" s="44"/>
      <c r="D364" s="221" t="s">
        <v>181</v>
      </c>
      <c r="E364" s="44"/>
      <c r="F364" s="222" t="s">
        <v>1457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181</v>
      </c>
      <c r="AU364" s="20" t="s">
        <v>90</v>
      </c>
    </row>
    <row r="365" s="2" customFormat="1" ht="16.5" customHeight="1">
      <c r="A365" s="42"/>
      <c r="B365" s="43"/>
      <c r="C365" s="270" t="s">
        <v>912</v>
      </c>
      <c r="D365" s="270" t="s">
        <v>403</v>
      </c>
      <c r="E365" s="271" t="s">
        <v>1458</v>
      </c>
      <c r="F365" s="272" t="s">
        <v>1459</v>
      </c>
      <c r="G365" s="273" t="s">
        <v>202</v>
      </c>
      <c r="H365" s="274">
        <v>39.479999999999997</v>
      </c>
      <c r="I365" s="275"/>
      <c r="J365" s="276">
        <f>ROUND(I365*H365,2)</f>
        <v>0</v>
      </c>
      <c r="K365" s="272" t="s">
        <v>178</v>
      </c>
      <c r="L365" s="277"/>
      <c r="M365" s="278" t="s">
        <v>41</v>
      </c>
      <c r="N365" s="279" t="s">
        <v>51</v>
      </c>
      <c r="O365" s="88"/>
      <c r="P365" s="217">
        <f>O365*H365</f>
        <v>0</v>
      </c>
      <c r="Q365" s="217">
        <v>0.0014</v>
      </c>
      <c r="R365" s="217">
        <f>Q365*H365</f>
        <v>0.055271999999999995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406</v>
      </c>
      <c r="AT365" s="219" t="s">
        <v>403</v>
      </c>
      <c r="AU365" s="219" t="s">
        <v>90</v>
      </c>
      <c r="AY365" s="20" t="s">
        <v>171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88</v>
      </c>
      <c r="BK365" s="220">
        <f>ROUND(I365*H365,2)</f>
        <v>0</v>
      </c>
      <c r="BL365" s="20" t="s">
        <v>295</v>
      </c>
      <c r="BM365" s="219" t="s">
        <v>1460</v>
      </c>
    </row>
    <row r="366" s="14" customFormat="1">
      <c r="A366" s="14"/>
      <c r="B366" s="237"/>
      <c r="C366" s="238"/>
      <c r="D366" s="228" t="s">
        <v>183</v>
      </c>
      <c r="E366" s="238"/>
      <c r="F366" s="240" t="s">
        <v>1461</v>
      </c>
      <c r="G366" s="238"/>
      <c r="H366" s="241">
        <v>39.479999999999997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</v>
      </c>
      <c r="AX366" s="14" t="s">
        <v>88</v>
      </c>
      <c r="AY366" s="247" t="s">
        <v>171</v>
      </c>
    </row>
    <row r="367" s="2" customFormat="1" ht="16.5" customHeight="1">
      <c r="A367" s="42"/>
      <c r="B367" s="43"/>
      <c r="C367" s="208" t="s">
        <v>918</v>
      </c>
      <c r="D367" s="208" t="s">
        <v>174</v>
      </c>
      <c r="E367" s="209" t="s">
        <v>1088</v>
      </c>
      <c r="F367" s="210" t="s">
        <v>1089</v>
      </c>
      <c r="G367" s="211" t="s">
        <v>202</v>
      </c>
      <c r="H367" s="212">
        <v>23.34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1462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1091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1463</v>
      </c>
      <c r="G369" s="238"/>
      <c r="H369" s="241">
        <v>23.34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23.34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924</v>
      </c>
      <c r="D371" s="270" t="s">
        <v>403</v>
      </c>
      <c r="E371" s="271" t="s">
        <v>1093</v>
      </c>
      <c r="F371" s="272" t="s">
        <v>1094</v>
      </c>
      <c r="G371" s="273" t="s">
        <v>202</v>
      </c>
      <c r="H371" s="274">
        <v>24.039999999999999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0.0020999999999999999</v>
      </c>
      <c r="R371" s="217">
        <f>Q371*H371</f>
        <v>0.050483999999999994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406</v>
      </c>
      <c r="AT371" s="219" t="s">
        <v>403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1464</v>
      </c>
    </row>
    <row r="372" s="14" customFormat="1">
      <c r="A372" s="14"/>
      <c r="B372" s="237"/>
      <c r="C372" s="238"/>
      <c r="D372" s="228" t="s">
        <v>183</v>
      </c>
      <c r="E372" s="238"/>
      <c r="F372" s="240" t="s">
        <v>1465</v>
      </c>
      <c r="G372" s="238"/>
      <c r="H372" s="241">
        <v>24.039999999999999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</v>
      </c>
      <c r="AX372" s="14" t="s">
        <v>88</v>
      </c>
      <c r="AY372" s="247" t="s">
        <v>171</v>
      </c>
    </row>
    <row r="373" s="2" customFormat="1" ht="16.5" customHeight="1">
      <c r="A373" s="42"/>
      <c r="B373" s="43"/>
      <c r="C373" s="208" t="s">
        <v>929</v>
      </c>
      <c r="D373" s="208" t="s">
        <v>174</v>
      </c>
      <c r="E373" s="209" t="s">
        <v>1466</v>
      </c>
      <c r="F373" s="210" t="s">
        <v>1467</v>
      </c>
      <c r="G373" s="211" t="s">
        <v>194</v>
      </c>
      <c r="H373" s="212">
        <v>18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295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1468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1469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2" customFormat="1" ht="16.5" customHeight="1">
      <c r="A375" s="42"/>
      <c r="B375" s="43"/>
      <c r="C375" s="208" t="s">
        <v>933</v>
      </c>
      <c r="D375" s="208" t="s">
        <v>174</v>
      </c>
      <c r="E375" s="209" t="s">
        <v>1097</v>
      </c>
      <c r="F375" s="210" t="s">
        <v>1470</v>
      </c>
      <c r="G375" s="211" t="s">
        <v>194</v>
      </c>
      <c r="H375" s="212">
        <v>19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1471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1100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2" customFormat="1" ht="16.5" customHeight="1">
      <c r="A377" s="42"/>
      <c r="B377" s="43"/>
      <c r="C377" s="208" t="s">
        <v>936</v>
      </c>
      <c r="D377" s="208" t="s">
        <v>174</v>
      </c>
      <c r="E377" s="209" t="s">
        <v>1472</v>
      </c>
      <c r="F377" s="210" t="s">
        <v>1473</v>
      </c>
      <c r="G377" s="211" t="s">
        <v>194</v>
      </c>
      <c r="H377" s="212">
        <v>1</v>
      </c>
      <c r="I377" s="213"/>
      <c r="J377" s="214">
        <f>ROUND(I377*H377,2)</f>
        <v>0</v>
      </c>
      <c r="K377" s="210" t="s">
        <v>178</v>
      </c>
      <c r="L377" s="48"/>
      <c r="M377" s="215" t="s">
        <v>41</v>
      </c>
      <c r="N377" s="216" t="s">
        <v>51</v>
      </c>
      <c r="O377" s="88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295</v>
      </c>
      <c r="AT377" s="219" t="s">
        <v>174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295</v>
      </c>
      <c r="BM377" s="219" t="s">
        <v>1474</v>
      </c>
    </row>
    <row r="378" s="2" customFormat="1">
      <c r="A378" s="42"/>
      <c r="B378" s="43"/>
      <c r="C378" s="44"/>
      <c r="D378" s="221" t="s">
        <v>181</v>
      </c>
      <c r="E378" s="44"/>
      <c r="F378" s="222" t="s">
        <v>1475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181</v>
      </c>
      <c r="AU378" s="20" t="s">
        <v>90</v>
      </c>
    </row>
    <row r="379" s="2" customFormat="1" ht="24.15" customHeight="1">
      <c r="A379" s="42"/>
      <c r="B379" s="43"/>
      <c r="C379" s="208" t="s">
        <v>940</v>
      </c>
      <c r="D379" s="208" t="s">
        <v>174</v>
      </c>
      <c r="E379" s="209" t="s">
        <v>1476</v>
      </c>
      <c r="F379" s="210" t="s">
        <v>1477</v>
      </c>
      <c r="G379" s="211" t="s">
        <v>194</v>
      </c>
      <c r="H379" s="212">
        <v>1</v>
      </c>
      <c r="I379" s="213"/>
      <c r="J379" s="214">
        <f>ROUND(I379*H379,2)</f>
        <v>0</v>
      </c>
      <c r="K379" s="210" t="s">
        <v>41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1478</v>
      </c>
    </row>
    <row r="380" s="13" customFormat="1">
      <c r="A380" s="13"/>
      <c r="B380" s="226"/>
      <c r="C380" s="227"/>
      <c r="D380" s="228" t="s">
        <v>183</v>
      </c>
      <c r="E380" s="229" t="s">
        <v>41</v>
      </c>
      <c r="F380" s="230" t="s">
        <v>1479</v>
      </c>
      <c r="G380" s="227"/>
      <c r="H380" s="229" t="s">
        <v>41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183</v>
      </c>
      <c r="AU380" s="236" t="s">
        <v>90</v>
      </c>
      <c r="AV380" s="13" t="s">
        <v>88</v>
      </c>
      <c r="AW380" s="13" t="s">
        <v>42</v>
      </c>
      <c r="AX380" s="13" t="s">
        <v>80</v>
      </c>
      <c r="AY380" s="236" t="s">
        <v>171</v>
      </c>
    </row>
    <row r="381" s="13" customFormat="1">
      <c r="A381" s="13"/>
      <c r="B381" s="226"/>
      <c r="C381" s="227"/>
      <c r="D381" s="228" t="s">
        <v>183</v>
      </c>
      <c r="E381" s="229" t="s">
        <v>41</v>
      </c>
      <c r="F381" s="230" t="s">
        <v>1480</v>
      </c>
      <c r="G381" s="227"/>
      <c r="H381" s="229" t="s">
        <v>41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183</v>
      </c>
      <c r="AU381" s="236" t="s">
        <v>90</v>
      </c>
      <c r="AV381" s="13" t="s">
        <v>88</v>
      </c>
      <c r="AW381" s="13" t="s">
        <v>42</v>
      </c>
      <c r="AX381" s="13" t="s">
        <v>80</v>
      </c>
      <c r="AY381" s="236" t="s">
        <v>171</v>
      </c>
    </row>
    <row r="382" s="14" customFormat="1">
      <c r="A382" s="14"/>
      <c r="B382" s="237"/>
      <c r="C382" s="238"/>
      <c r="D382" s="228" t="s">
        <v>183</v>
      </c>
      <c r="E382" s="239" t="s">
        <v>41</v>
      </c>
      <c r="F382" s="240" t="s">
        <v>88</v>
      </c>
      <c r="G382" s="238"/>
      <c r="H382" s="241">
        <v>1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183</v>
      </c>
      <c r="AU382" s="247" t="s">
        <v>90</v>
      </c>
      <c r="AV382" s="14" t="s">
        <v>90</v>
      </c>
      <c r="AW382" s="14" t="s">
        <v>42</v>
      </c>
      <c r="AX382" s="14" t="s">
        <v>80</v>
      </c>
      <c r="AY382" s="247" t="s">
        <v>171</v>
      </c>
    </row>
    <row r="383" s="15" customFormat="1">
      <c r="A383" s="15"/>
      <c r="B383" s="248"/>
      <c r="C383" s="249"/>
      <c r="D383" s="228" t="s">
        <v>183</v>
      </c>
      <c r="E383" s="250" t="s">
        <v>41</v>
      </c>
      <c r="F383" s="251" t="s">
        <v>189</v>
      </c>
      <c r="G383" s="249"/>
      <c r="H383" s="252">
        <v>1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8" t="s">
        <v>183</v>
      </c>
      <c r="AU383" s="258" t="s">
        <v>90</v>
      </c>
      <c r="AV383" s="15" t="s">
        <v>179</v>
      </c>
      <c r="AW383" s="15" t="s">
        <v>42</v>
      </c>
      <c r="AX383" s="15" t="s">
        <v>88</v>
      </c>
      <c r="AY383" s="258" t="s">
        <v>171</v>
      </c>
    </row>
    <row r="384" s="2" customFormat="1" ht="24.15" customHeight="1">
      <c r="A384" s="42"/>
      <c r="B384" s="43"/>
      <c r="C384" s="208" t="s">
        <v>945</v>
      </c>
      <c r="D384" s="208" t="s">
        <v>174</v>
      </c>
      <c r="E384" s="209" t="s">
        <v>1481</v>
      </c>
      <c r="F384" s="210" t="s">
        <v>1477</v>
      </c>
      <c r="G384" s="211" t="s">
        <v>194</v>
      </c>
      <c r="H384" s="212">
        <v>12</v>
      </c>
      <c r="I384" s="213"/>
      <c r="J384" s="214">
        <f>ROUND(I384*H384,2)</f>
        <v>0</v>
      </c>
      <c r="K384" s="210" t="s">
        <v>41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295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1482</v>
      </c>
    </row>
    <row r="385" s="13" customFormat="1">
      <c r="A385" s="13"/>
      <c r="B385" s="226"/>
      <c r="C385" s="227"/>
      <c r="D385" s="228" t="s">
        <v>183</v>
      </c>
      <c r="E385" s="229" t="s">
        <v>41</v>
      </c>
      <c r="F385" s="230" t="s">
        <v>1479</v>
      </c>
      <c r="G385" s="227"/>
      <c r="H385" s="229" t="s">
        <v>41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183</v>
      </c>
      <c r="AU385" s="236" t="s">
        <v>90</v>
      </c>
      <c r="AV385" s="13" t="s">
        <v>88</v>
      </c>
      <c r="AW385" s="13" t="s">
        <v>42</v>
      </c>
      <c r="AX385" s="13" t="s">
        <v>80</v>
      </c>
      <c r="AY385" s="236" t="s">
        <v>171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1483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4" customFormat="1">
      <c r="A387" s="14"/>
      <c r="B387" s="237"/>
      <c r="C387" s="238"/>
      <c r="D387" s="228" t="s">
        <v>183</v>
      </c>
      <c r="E387" s="239" t="s">
        <v>41</v>
      </c>
      <c r="F387" s="240" t="s">
        <v>8</v>
      </c>
      <c r="G387" s="238"/>
      <c r="H387" s="241">
        <v>12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183</v>
      </c>
      <c r="AU387" s="247" t="s">
        <v>90</v>
      </c>
      <c r="AV387" s="14" t="s">
        <v>90</v>
      </c>
      <c r="AW387" s="14" t="s">
        <v>42</v>
      </c>
      <c r="AX387" s="14" t="s">
        <v>80</v>
      </c>
      <c r="AY387" s="247" t="s">
        <v>171</v>
      </c>
    </row>
    <row r="388" s="15" customFormat="1">
      <c r="A388" s="15"/>
      <c r="B388" s="248"/>
      <c r="C388" s="249"/>
      <c r="D388" s="228" t="s">
        <v>183</v>
      </c>
      <c r="E388" s="250" t="s">
        <v>41</v>
      </c>
      <c r="F388" s="251" t="s">
        <v>189</v>
      </c>
      <c r="G388" s="249"/>
      <c r="H388" s="252">
        <v>12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183</v>
      </c>
      <c r="AU388" s="258" t="s">
        <v>90</v>
      </c>
      <c r="AV388" s="15" t="s">
        <v>179</v>
      </c>
      <c r="AW388" s="15" t="s">
        <v>42</v>
      </c>
      <c r="AX388" s="15" t="s">
        <v>88</v>
      </c>
      <c r="AY388" s="258" t="s">
        <v>171</v>
      </c>
    </row>
    <row r="389" s="2" customFormat="1" ht="24.15" customHeight="1">
      <c r="A389" s="42"/>
      <c r="B389" s="43"/>
      <c r="C389" s="208" t="s">
        <v>949</v>
      </c>
      <c r="D389" s="208" t="s">
        <v>174</v>
      </c>
      <c r="E389" s="209" t="s">
        <v>1484</v>
      </c>
      <c r="F389" s="210" t="s">
        <v>1485</v>
      </c>
      <c r="G389" s="211" t="s">
        <v>194</v>
      </c>
      <c r="H389" s="212">
        <v>6</v>
      </c>
      <c r="I389" s="213"/>
      <c r="J389" s="214">
        <f>ROUND(I389*H389,2)</f>
        <v>0</v>
      </c>
      <c r="K389" s="210" t="s">
        <v>178</v>
      </c>
      <c r="L389" s="48"/>
      <c r="M389" s="215" t="s">
        <v>41</v>
      </c>
      <c r="N389" s="216" t="s">
        <v>51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295</v>
      </c>
      <c r="AT389" s="219" t="s">
        <v>174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295</v>
      </c>
      <c r="BM389" s="219" t="s">
        <v>1486</v>
      </c>
    </row>
    <row r="390" s="2" customFormat="1">
      <c r="A390" s="42"/>
      <c r="B390" s="43"/>
      <c r="C390" s="44"/>
      <c r="D390" s="221" t="s">
        <v>181</v>
      </c>
      <c r="E390" s="44"/>
      <c r="F390" s="222" t="s">
        <v>1487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181</v>
      </c>
      <c r="AU390" s="20" t="s">
        <v>90</v>
      </c>
    </row>
    <row r="391" s="2" customFormat="1" ht="16.5" customHeight="1">
      <c r="A391" s="42"/>
      <c r="B391" s="43"/>
      <c r="C391" s="270" t="s">
        <v>954</v>
      </c>
      <c r="D391" s="270" t="s">
        <v>403</v>
      </c>
      <c r="E391" s="271" t="s">
        <v>1488</v>
      </c>
      <c r="F391" s="272" t="s">
        <v>1489</v>
      </c>
      <c r="G391" s="273" t="s">
        <v>194</v>
      </c>
      <c r="H391" s="274">
        <v>6</v>
      </c>
      <c r="I391" s="275"/>
      <c r="J391" s="276">
        <f>ROUND(I391*H391,2)</f>
        <v>0</v>
      </c>
      <c r="K391" s="272" t="s">
        <v>178</v>
      </c>
      <c r="L391" s="277"/>
      <c r="M391" s="278" t="s">
        <v>41</v>
      </c>
      <c r="N391" s="279" t="s">
        <v>51</v>
      </c>
      <c r="O391" s="88"/>
      <c r="P391" s="217">
        <f>O391*H391</f>
        <v>0</v>
      </c>
      <c r="Q391" s="217">
        <v>2.0000000000000002E-05</v>
      </c>
      <c r="R391" s="217">
        <f>Q391*H391</f>
        <v>0.00012000000000000002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406</v>
      </c>
      <c r="AT391" s="219" t="s">
        <v>403</v>
      </c>
      <c r="AU391" s="219" t="s">
        <v>90</v>
      </c>
      <c r="AY391" s="20" t="s">
        <v>171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88</v>
      </c>
      <c r="BK391" s="220">
        <f>ROUND(I391*H391,2)</f>
        <v>0</v>
      </c>
      <c r="BL391" s="20" t="s">
        <v>295</v>
      </c>
      <c r="BM391" s="219" t="s">
        <v>1490</v>
      </c>
    </row>
    <row r="392" s="2" customFormat="1" ht="24.15" customHeight="1">
      <c r="A392" s="42"/>
      <c r="B392" s="43"/>
      <c r="C392" s="208" t="s">
        <v>959</v>
      </c>
      <c r="D392" s="208" t="s">
        <v>174</v>
      </c>
      <c r="E392" s="209" t="s">
        <v>1491</v>
      </c>
      <c r="F392" s="210" t="s">
        <v>1492</v>
      </c>
      <c r="G392" s="211" t="s">
        <v>194</v>
      </c>
      <c r="H392" s="212">
        <v>8</v>
      </c>
      <c r="I392" s="213"/>
      <c r="J392" s="214">
        <f>ROUND(I392*H392,2)</f>
        <v>0</v>
      </c>
      <c r="K392" s="210" t="s">
        <v>41</v>
      </c>
      <c r="L392" s="48"/>
      <c r="M392" s="215" t="s">
        <v>41</v>
      </c>
      <c r="N392" s="216" t="s">
        <v>51</v>
      </c>
      <c r="O392" s="88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295</v>
      </c>
      <c r="AT392" s="219" t="s">
        <v>174</v>
      </c>
      <c r="AU392" s="219" t="s">
        <v>90</v>
      </c>
      <c r="AY392" s="20" t="s">
        <v>171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88</v>
      </c>
      <c r="BK392" s="220">
        <f>ROUND(I392*H392,2)</f>
        <v>0</v>
      </c>
      <c r="BL392" s="20" t="s">
        <v>295</v>
      </c>
      <c r="BM392" s="219" t="s">
        <v>1493</v>
      </c>
    </row>
    <row r="393" s="2" customFormat="1" ht="24.15" customHeight="1">
      <c r="A393" s="42"/>
      <c r="B393" s="43"/>
      <c r="C393" s="208" t="s">
        <v>964</v>
      </c>
      <c r="D393" s="208" t="s">
        <v>174</v>
      </c>
      <c r="E393" s="209" t="s">
        <v>1494</v>
      </c>
      <c r="F393" s="210" t="s">
        <v>1495</v>
      </c>
      <c r="G393" s="211" t="s">
        <v>194</v>
      </c>
      <c r="H393" s="212">
        <v>6</v>
      </c>
      <c r="I393" s="213"/>
      <c r="J393" s="214">
        <f>ROUND(I393*H393,2)</f>
        <v>0</v>
      </c>
      <c r="K393" s="210" t="s">
        <v>178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295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295</v>
      </c>
      <c r="BM393" s="219" t="s">
        <v>1496</v>
      </c>
    </row>
    <row r="394" s="2" customFormat="1">
      <c r="A394" s="42"/>
      <c r="B394" s="43"/>
      <c r="C394" s="44"/>
      <c r="D394" s="221" t="s">
        <v>181</v>
      </c>
      <c r="E394" s="44"/>
      <c r="F394" s="222" t="s">
        <v>1497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181</v>
      </c>
      <c r="AU394" s="20" t="s">
        <v>90</v>
      </c>
    </row>
    <row r="395" s="2" customFormat="1" ht="16.5" customHeight="1">
      <c r="A395" s="42"/>
      <c r="B395" s="43"/>
      <c r="C395" s="270" t="s">
        <v>971</v>
      </c>
      <c r="D395" s="270" t="s">
        <v>403</v>
      </c>
      <c r="E395" s="271" t="s">
        <v>1498</v>
      </c>
      <c r="F395" s="272" t="s">
        <v>1499</v>
      </c>
      <c r="G395" s="273" t="s">
        <v>194</v>
      </c>
      <c r="H395" s="274">
        <v>6</v>
      </c>
      <c r="I395" s="275"/>
      <c r="J395" s="276">
        <f>ROUND(I395*H395,2)</f>
        <v>0</v>
      </c>
      <c r="K395" s="272" t="s">
        <v>178</v>
      </c>
      <c r="L395" s="277"/>
      <c r="M395" s="278" t="s">
        <v>41</v>
      </c>
      <c r="N395" s="279" t="s">
        <v>51</v>
      </c>
      <c r="O395" s="88"/>
      <c r="P395" s="217">
        <f>O395*H395</f>
        <v>0</v>
      </c>
      <c r="Q395" s="217">
        <v>3.0000000000000001E-05</v>
      </c>
      <c r="R395" s="217">
        <f>Q395*H395</f>
        <v>0.00018000000000000001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406</v>
      </c>
      <c r="AT395" s="219" t="s">
        <v>403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1500</v>
      </c>
    </row>
    <row r="396" s="2" customFormat="1" ht="24.15" customHeight="1">
      <c r="A396" s="42"/>
      <c r="B396" s="43"/>
      <c r="C396" s="208" t="s">
        <v>1000</v>
      </c>
      <c r="D396" s="208" t="s">
        <v>174</v>
      </c>
      <c r="E396" s="209" t="s">
        <v>1501</v>
      </c>
      <c r="F396" s="210" t="s">
        <v>1110</v>
      </c>
      <c r="G396" s="211" t="s">
        <v>194</v>
      </c>
      <c r="H396" s="212">
        <v>9</v>
      </c>
      <c r="I396" s="213"/>
      <c r="J396" s="214">
        <f>ROUND(I396*H396,2)</f>
        <v>0</v>
      </c>
      <c r="K396" s="210" t="s">
        <v>41</v>
      </c>
      <c r="L396" s="48"/>
      <c r="M396" s="215" t="s">
        <v>41</v>
      </c>
      <c r="N396" s="216" t="s">
        <v>51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295</v>
      </c>
      <c r="AT396" s="219" t="s">
        <v>174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295</v>
      </c>
      <c r="BM396" s="219" t="s">
        <v>1502</v>
      </c>
    </row>
    <row r="397" s="2" customFormat="1" ht="24.15" customHeight="1">
      <c r="A397" s="42"/>
      <c r="B397" s="43"/>
      <c r="C397" s="208" t="s">
        <v>1005</v>
      </c>
      <c r="D397" s="208" t="s">
        <v>174</v>
      </c>
      <c r="E397" s="209" t="s">
        <v>1503</v>
      </c>
      <c r="F397" s="210" t="s">
        <v>1504</v>
      </c>
      <c r="G397" s="211" t="s">
        <v>194</v>
      </c>
      <c r="H397" s="212">
        <v>1</v>
      </c>
      <c r="I397" s="213"/>
      <c r="J397" s="214">
        <f>ROUND(I397*H397,2)</f>
        <v>0</v>
      </c>
      <c r="K397" s="210" t="s">
        <v>178</v>
      </c>
      <c r="L397" s="48"/>
      <c r="M397" s="215" t="s">
        <v>41</v>
      </c>
      <c r="N397" s="216" t="s">
        <v>51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295</v>
      </c>
      <c r="AT397" s="219" t="s">
        <v>174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295</v>
      </c>
      <c r="BM397" s="219" t="s">
        <v>1505</v>
      </c>
    </row>
    <row r="398" s="2" customFormat="1">
      <c r="A398" s="42"/>
      <c r="B398" s="43"/>
      <c r="C398" s="44"/>
      <c r="D398" s="221" t="s">
        <v>181</v>
      </c>
      <c r="E398" s="44"/>
      <c r="F398" s="222" t="s">
        <v>1506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181</v>
      </c>
      <c r="AU398" s="20" t="s">
        <v>90</v>
      </c>
    </row>
    <row r="399" s="2" customFormat="1" ht="16.5" customHeight="1">
      <c r="A399" s="42"/>
      <c r="B399" s="43"/>
      <c r="C399" s="208" t="s">
        <v>1008</v>
      </c>
      <c r="D399" s="208" t="s">
        <v>174</v>
      </c>
      <c r="E399" s="209" t="s">
        <v>1507</v>
      </c>
      <c r="F399" s="210" t="s">
        <v>1508</v>
      </c>
      <c r="G399" s="211" t="s">
        <v>202</v>
      </c>
      <c r="H399" s="212">
        <v>7.2000000000000002</v>
      </c>
      <c r="I399" s="213"/>
      <c r="J399" s="214">
        <f>ROUND(I399*H399,2)</f>
        <v>0</v>
      </c>
      <c r="K399" s="210" t="s">
        <v>178</v>
      </c>
      <c r="L399" s="48"/>
      <c r="M399" s="215" t="s">
        <v>41</v>
      </c>
      <c r="N399" s="216" t="s">
        <v>51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295</v>
      </c>
      <c r="AT399" s="219" t="s">
        <v>174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295</v>
      </c>
      <c r="BM399" s="219" t="s">
        <v>1509</v>
      </c>
    </row>
    <row r="400" s="2" customFormat="1">
      <c r="A400" s="42"/>
      <c r="B400" s="43"/>
      <c r="C400" s="44"/>
      <c r="D400" s="221" t="s">
        <v>181</v>
      </c>
      <c r="E400" s="44"/>
      <c r="F400" s="222" t="s">
        <v>1510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181</v>
      </c>
      <c r="AU400" s="20" t="s">
        <v>90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1511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4" customFormat="1">
      <c r="A402" s="14"/>
      <c r="B402" s="237"/>
      <c r="C402" s="238"/>
      <c r="D402" s="228" t="s">
        <v>183</v>
      </c>
      <c r="E402" s="239" t="s">
        <v>41</v>
      </c>
      <c r="F402" s="240" t="s">
        <v>1512</v>
      </c>
      <c r="G402" s="238"/>
      <c r="H402" s="241">
        <v>7.2000000000000002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183</v>
      </c>
      <c r="AU402" s="247" t="s">
        <v>90</v>
      </c>
      <c r="AV402" s="14" t="s">
        <v>90</v>
      </c>
      <c r="AW402" s="14" t="s">
        <v>42</v>
      </c>
      <c r="AX402" s="14" t="s">
        <v>80</v>
      </c>
      <c r="AY402" s="247" t="s">
        <v>171</v>
      </c>
    </row>
    <row r="403" s="15" customFormat="1">
      <c r="A403" s="15"/>
      <c r="B403" s="248"/>
      <c r="C403" s="249"/>
      <c r="D403" s="228" t="s">
        <v>183</v>
      </c>
      <c r="E403" s="250" t="s">
        <v>41</v>
      </c>
      <c r="F403" s="251" t="s">
        <v>189</v>
      </c>
      <c r="G403" s="249"/>
      <c r="H403" s="252">
        <v>7.2000000000000002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183</v>
      </c>
      <c r="AU403" s="258" t="s">
        <v>90</v>
      </c>
      <c r="AV403" s="15" t="s">
        <v>179</v>
      </c>
      <c r="AW403" s="15" t="s">
        <v>42</v>
      </c>
      <c r="AX403" s="15" t="s">
        <v>88</v>
      </c>
      <c r="AY403" s="258" t="s">
        <v>171</v>
      </c>
    </row>
    <row r="404" s="2" customFormat="1" ht="16.5" customHeight="1">
      <c r="A404" s="42"/>
      <c r="B404" s="43"/>
      <c r="C404" s="270" t="s">
        <v>1013</v>
      </c>
      <c r="D404" s="270" t="s">
        <v>403</v>
      </c>
      <c r="E404" s="271" t="s">
        <v>1513</v>
      </c>
      <c r="F404" s="272" t="s">
        <v>1514</v>
      </c>
      <c r="G404" s="273" t="s">
        <v>202</v>
      </c>
      <c r="H404" s="274">
        <v>7.2000000000000002</v>
      </c>
      <c r="I404" s="275"/>
      <c r="J404" s="276">
        <f>ROUND(I404*H404,2)</f>
        <v>0</v>
      </c>
      <c r="K404" s="272" t="s">
        <v>178</v>
      </c>
      <c r="L404" s="277"/>
      <c r="M404" s="278" t="s">
        <v>41</v>
      </c>
      <c r="N404" s="279" t="s">
        <v>51</v>
      </c>
      <c r="O404" s="88"/>
      <c r="P404" s="217">
        <f>O404*H404</f>
        <v>0</v>
      </c>
      <c r="Q404" s="217">
        <v>0.00020000000000000001</v>
      </c>
      <c r="R404" s="217">
        <f>Q404*H404</f>
        <v>0.0014400000000000001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406</v>
      </c>
      <c r="AT404" s="219" t="s">
        <v>403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295</v>
      </c>
      <c r="BM404" s="219" t="s">
        <v>1515</v>
      </c>
    </row>
    <row r="405" s="2" customFormat="1" ht="24.15" customHeight="1">
      <c r="A405" s="42"/>
      <c r="B405" s="43"/>
      <c r="C405" s="208" t="s">
        <v>1018</v>
      </c>
      <c r="D405" s="208" t="s">
        <v>174</v>
      </c>
      <c r="E405" s="209" t="s">
        <v>1516</v>
      </c>
      <c r="F405" s="210" t="s">
        <v>1140</v>
      </c>
      <c r="G405" s="211" t="s">
        <v>764</v>
      </c>
      <c r="H405" s="212">
        <v>1</v>
      </c>
      <c r="I405" s="213"/>
      <c r="J405" s="214">
        <f>ROUND(I405*H405,2)</f>
        <v>0</v>
      </c>
      <c r="K405" s="210" t="s">
        <v>41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0.01</v>
      </c>
      <c r="R405" s="217">
        <f>Q405*H405</f>
        <v>0.01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295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295</v>
      </c>
      <c r="BM405" s="219" t="s">
        <v>1517</v>
      </c>
    </row>
    <row r="406" s="2" customFormat="1" ht="16.5" customHeight="1">
      <c r="A406" s="42"/>
      <c r="B406" s="43"/>
      <c r="C406" s="208" t="s">
        <v>1023</v>
      </c>
      <c r="D406" s="208" t="s">
        <v>174</v>
      </c>
      <c r="E406" s="209" t="s">
        <v>1518</v>
      </c>
      <c r="F406" s="210" t="s">
        <v>1519</v>
      </c>
      <c r="G406" s="211" t="s">
        <v>194</v>
      </c>
      <c r="H406" s="212">
        <v>30</v>
      </c>
      <c r="I406" s="213"/>
      <c r="J406" s="214">
        <f>ROUND(I406*H406,2)</f>
        <v>0</v>
      </c>
      <c r="K406" s="210" t="s">
        <v>178</v>
      </c>
      <c r="L406" s="48"/>
      <c r="M406" s="215" t="s">
        <v>41</v>
      </c>
      <c r="N406" s="216" t="s">
        <v>51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295</v>
      </c>
      <c r="AT406" s="219" t="s">
        <v>174</v>
      </c>
      <c r="AU406" s="219" t="s">
        <v>90</v>
      </c>
      <c r="AY406" s="20" t="s">
        <v>171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88</v>
      </c>
      <c r="BK406" s="220">
        <f>ROUND(I406*H406,2)</f>
        <v>0</v>
      </c>
      <c r="BL406" s="20" t="s">
        <v>295</v>
      </c>
      <c r="BM406" s="219" t="s">
        <v>1520</v>
      </c>
    </row>
    <row r="407" s="2" customFormat="1">
      <c r="A407" s="42"/>
      <c r="B407" s="43"/>
      <c r="C407" s="44"/>
      <c r="D407" s="221" t="s">
        <v>181</v>
      </c>
      <c r="E407" s="44"/>
      <c r="F407" s="222" t="s">
        <v>1521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181</v>
      </c>
      <c r="AU407" s="20" t="s">
        <v>90</v>
      </c>
    </row>
    <row r="408" s="14" customFormat="1">
      <c r="A408" s="14"/>
      <c r="B408" s="237"/>
      <c r="C408" s="238"/>
      <c r="D408" s="228" t="s">
        <v>183</v>
      </c>
      <c r="E408" s="239" t="s">
        <v>41</v>
      </c>
      <c r="F408" s="240" t="s">
        <v>1522</v>
      </c>
      <c r="G408" s="238"/>
      <c r="H408" s="241">
        <v>30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183</v>
      </c>
      <c r="AU408" s="247" t="s">
        <v>90</v>
      </c>
      <c r="AV408" s="14" t="s">
        <v>90</v>
      </c>
      <c r="AW408" s="14" t="s">
        <v>42</v>
      </c>
      <c r="AX408" s="14" t="s">
        <v>80</v>
      </c>
      <c r="AY408" s="247" t="s">
        <v>171</v>
      </c>
    </row>
    <row r="409" s="15" customFormat="1">
      <c r="A409" s="15"/>
      <c r="B409" s="248"/>
      <c r="C409" s="249"/>
      <c r="D409" s="228" t="s">
        <v>183</v>
      </c>
      <c r="E409" s="250" t="s">
        <v>41</v>
      </c>
      <c r="F409" s="251" t="s">
        <v>189</v>
      </c>
      <c r="G409" s="249"/>
      <c r="H409" s="252">
        <v>30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8" t="s">
        <v>183</v>
      </c>
      <c r="AU409" s="258" t="s">
        <v>90</v>
      </c>
      <c r="AV409" s="15" t="s">
        <v>179</v>
      </c>
      <c r="AW409" s="15" t="s">
        <v>42</v>
      </c>
      <c r="AX409" s="15" t="s">
        <v>88</v>
      </c>
      <c r="AY409" s="258" t="s">
        <v>171</v>
      </c>
    </row>
    <row r="410" s="2" customFormat="1" ht="16.5" customHeight="1">
      <c r="A410" s="42"/>
      <c r="B410" s="43"/>
      <c r="C410" s="270" t="s">
        <v>1028</v>
      </c>
      <c r="D410" s="270" t="s">
        <v>403</v>
      </c>
      <c r="E410" s="271" t="s">
        <v>1523</v>
      </c>
      <c r="F410" s="272" t="s">
        <v>1524</v>
      </c>
      <c r="G410" s="273" t="s">
        <v>194</v>
      </c>
      <c r="H410" s="274">
        <v>6</v>
      </c>
      <c r="I410" s="275"/>
      <c r="J410" s="276">
        <f>ROUND(I410*H410,2)</f>
        <v>0</v>
      </c>
      <c r="K410" s="272" t="s">
        <v>178</v>
      </c>
      <c r="L410" s="277"/>
      <c r="M410" s="278" t="s">
        <v>41</v>
      </c>
      <c r="N410" s="279" t="s">
        <v>51</v>
      </c>
      <c r="O410" s="88"/>
      <c r="P410" s="217">
        <f>O410*H410</f>
        <v>0</v>
      </c>
      <c r="Q410" s="217">
        <v>5.0000000000000002E-05</v>
      </c>
      <c r="R410" s="217">
        <f>Q410*H410</f>
        <v>0.00030000000000000003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406</v>
      </c>
      <c r="AT410" s="219" t="s">
        <v>403</v>
      </c>
      <c r="AU410" s="219" t="s">
        <v>90</v>
      </c>
      <c r="AY410" s="20" t="s">
        <v>171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88</v>
      </c>
      <c r="BK410" s="220">
        <f>ROUND(I410*H410,2)</f>
        <v>0</v>
      </c>
      <c r="BL410" s="20" t="s">
        <v>295</v>
      </c>
      <c r="BM410" s="219" t="s">
        <v>1525</v>
      </c>
    </row>
    <row r="411" s="2" customFormat="1" ht="16.5" customHeight="1">
      <c r="A411" s="42"/>
      <c r="B411" s="43"/>
      <c r="C411" s="270" t="s">
        <v>1033</v>
      </c>
      <c r="D411" s="270" t="s">
        <v>403</v>
      </c>
      <c r="E411" s="271" t="s">
        <v>1526</v>
      </c>
      <c r="F411" s="272" t="s">
        <v>1527</v>
      </c>
      <c r="G411" s="273" t="s">
        <v>194</v>
      </c>
      <c r="H411" s="274">
        <v>6</v>
      </c>
      <c r="I411" s="275"/>
      <c r="J411" s="276">
        <f>ROUND(I411*H411,2)</f>
        <v>0</v>
      </c>
      <c r="K411" s="272" t="s">
        <v>178</v>
      </c>
      <c r="L411" s="277"/>
      <c r="M411" s="278" t="s">
        <v>41</v>
      </c>
      <c r="N411" s="279" t="s">
        <v>51</v>
      </c>
      <c r="O411" s="88"/>
      <c r="P411" s="217">
        <f>O411*H411</f>
        <v>0</v>
      </c>
      <c r="Q411" s="217">
        <v>5.0000000000000002E-05</v>
      </c>
      <c r="R411" s="217">
        <f>Q411*H411</f>
        <v>0.00030000000000000003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406</v>
      </c>
      <c r="AT411" s="219" t="s">
        <v>403</v>
      </c>
      <c r="AU411" s="219" t="s">
        <v>90</v>
      </c>
      <c r="AY411" s="20" t="s">
        <v>171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88</v>
      </c>
      <c r="BK411" s="220">
        <f>ROUND(I411*H411,2)</f>
        <v>0</v>
      </c>
      <c r="BL411" s="20" t="s">
        <v>295</v>
      </c>
      <c r="BM411" s="219" t="s">
        <v>1528</v>
      </c>
    </row>
    <row r="412" s="2" customFormat="1" ht="16.5" customHeight="1">
      <c r="A412" s="42"/>
      <c r="B412" s="43"/>
      <c r="C412" s="270" t="s">
        <v>1038</v>
      </c>
      <c r="D412" s="270" t="s">
        <v>403</v>
      </c>
      <c r="E412" s="271" t="s">
        <v>1529</v>
      </c>
      <c r="F412" s="272" t="s">
        <v>1530</v>
      </c>
      <c r="G412" s="273" t="s">
        <v>194</v>
      </c>
      <c r="H412" s="274">
        <v>18</v>
      </c>
      <c r="I412" s="275"/>
      <c r="J412" s="276">
        <f>ROUND(I412*H412,2)</f>
        <v>0</v>
      </c>
      <c r="K412" s="272" t="s">
        <v>178</v>
      </c>
      <c r="L412" s="277"/>
      <c r="M412" s="278" t="s">
        <v>41</v>
      </c>
      <c r="N412" s="279" t="s">
        <v>51</v>
      </c>
      <c r="O412" s="88"/>
      <c r="P412" s="217">
        <f>O412*H412</f>
        <v>0</v>
      </c>
      <c r="Q412" s="217">
        <v>3.0000000000000001E-05</v>
      </c>
      <c r="R412" s="217">
        <f>Q412*H412</f>
        <v>0.00054000000000000001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406</v>
      </c>
      <c r="AT412" s="219" t="s">
        <v>403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295</v>
      </c>
      <c r="BM412" s="219" t="s">
        <v>1531</v>
      </c>
    </row>
    <row r="413" s="2" customFormat="1" ht="16.5" customHeight="1">
      <c r="A413" s="42"/>
      <c r="B413" s="43"/>
      <c r="C413" s="208" t="s">
        <v>1532</v>
      </c>
      <c r="D413" s="208" t="s">
        <v>174</v>
      </c>
      <c r="E413" s="209" t="s">
        <v>1167</v>
      </c>
      <c r="F413" s="210" t="s">
        <v>1168</v>
      </c>
      <c r="G413" s="211" t="s">
        <v>1169</v>
      </c>
      <c r="H413" s="212">
        <v>3</v>
      </c>
      <c r="I413" s="213"/>
      <c r="J413" s="214">
        <f>ROUND(I413*H413,2)</f>
        <v>0</v>
      </c>
      <c r="K413" s="210" t="s">
        <v>178</v>
      </c>
      <c r="L413" s="48"/>
      <c r="M413" s="215" t="s">
        <v>41</v>
      </c>
      <c r="N413" s="216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295</v>
      </c>
      <c r="AT413" s="219" t="s">
        <v>174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295</v>
      </c>
      <c r="BM413" s="219" t="s">
        <v>1533</v>
      </c>
    </row>
    <row r="414" s="2" customFormat="1">
      <c r="A414" s="42"/>
      <c r="B414" s="43"/>
      <c r="C414" s="44"/>
      <c r="D414" s="221" t="s">
        <v>181</v>
      </c>
      <c r="E414" s="44"/>
      <c r="F414" s="222" t="s">
        <v>1171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181</v>
      </c>
      <c r="AU414" s="20" t="s">
        <v>90</v>
      </c>
    </row>
    <row r="415" s="13" customFormat="1">
      <c r="A415" s="13"/>
      <c r="B415" s="226"/>
      <c r="C415" s="227"/>
      <c r="D415" s="228" t="s">
        <v>183</v>
      </c>
      <c r="E415" s="229" t="s">
        <v>41</v>
      </c>
      <c r="F415" s="230" t="s">
        <v>1172</v>
      </c>
      <c r="G415" s="227"/>
      <c r="H415" s="229" t="s">
        <v>41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183</v>
      </c>
      <c r="AU415" s="236" t="s">
        <v>90</v>
      </c>
      <c r="AV415" s="13" t="s">
        <v>88</v>
      </c>
      <c r="AW415" s="13" t="s">
        <v>42</v>
      </c>
      <c r="AX415" s="13" t="s">
        <v>80</v>
      </c>
      <c r="AY415" s="236" t="s">
        <v>171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90</v>
      </c>
      <c r="G416" s="238"/>
      <c r="H416" s="241">
        <v>2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3" customFormat="1">
      <c r="A417" s="13"/>
      <c r="B417" s="226"/>
      <c r="C417" s="227"/>
      <c r="D417" s="228" t="s">
        <v>183</v>
      </c>
      <c r="E417" s="229" t="s">
        <v>41</v>
      </c>
      <c r="F417" s="230" t="s">
        <v>1173</v>
      </c>
      <c r="G417" s="227"/>
      <c r="H417" s="229" t="s">
        <v>41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183</v>
      </c>
      <c r="AU417" s="236" t="s">
        <v>90</v>
      </c>
      <c r="AV417" s="13" t="s">
        <v>88</v>
      </c>
      <c r="AW417" s="13" t="s">
        <v>42</v>
      </c>
      <c r="AX417" s="13" t="s">
        <v>80</v>
      </c>
      <c r="AY417" s="236" t="s">
        <v>171</v>
      </c>
    </row>
    <row r="418" s="14" customFormat="1">
      <c r="A418" s="14"/>
      <c r="B418" s="237"/>
      <c r="C418" s="238"/>
      <c r="D418" s="228" t="s">
        <v>183</v>
      </c>
      <c r="E418" s="239" t="s">
        <v>41</v>
      </c>
      <c r="F418" s="240" t="s">
        <v>88</v>
      </c>
      <c r="G418" s="238"/>
      <c r="H418" s="241">
        <v>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183</v>
      </c>
      <c r="AU418" s="247" t="s">
        <v>90</v>
      </c>
      <c r="AV418" s="14" t="s">
        <v>90</v>
      </c>
      <c r="AW418" s="14" t="s">
        <v>42</v>
      </c>
      <c r="AX418" s="14" t="s">
        <v>80</v>
      </c>
      <c r="AY418" s="247" t="s">
        <v>171</v>
      </c>
    </row>
    <row r="419" s="15" customFormat="1">
      <c r="A419" s="15"/>
      <c r="B419" s="248"/>
      <c r="C419" s="249"/>
      <c r="D419" s="228" t="s">
        <v>183</v>
      </c>
      <c r="E419" s="250" t="s">
        <v>41</v>
      </c>
      <c r="F419" s="251" t="s">
        <v>189</v>
      </c>
      <c r="G419" s="249"/>
      <c r="H419" s="252">
        <v>3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8" t="s">
        <v>183</v>
      </c>
      <c r="AU419" s="258" t="s">
        <v>90</v>
      </c>
      <c r="AV419" s="15" t="s">
        <v>179</v>
      </c>
      <c r="AW419" s="15" t="s">
        <v>42</v>
      </c>
      <c r="AX419" s="15" t="s">
        <v>88</v>
      </c>
      <c r="AY419" s="258" t="s">
        <v>171</v>
      </c>
    </row>
    <row r="420" s="2" customFormat="1" ht="16.5" customHeight="1">
      <c r="A420" s="42"/>
      <c r="B420" s="43"/>
      <c r="C420" s="208" t="s">
        <v>1534</v>
      </c>
      <c r="D420" s="208" t="s">
        <v>174</v>
      </c>
      <c r="E420" s="209" t="s">
        <v>1174</v>
      </c>
      <c r="F420" s="210" t="s">
        <v>1175</v>
      </c>
      <c r="G420" s="211" t="s">
        <v>1169</v>
      </c>
      <c r="H420" s="212">
        <v>4.5</v>
      </c>
      <c r="I420" s="213"/>
      <c r="J420" s="214">
        <f>ROUND(I420*H420,2)</f>
        <v>0</v>
      </c>
      <c r="K420" s="210" t="s">
        <v>178</v>
      </c>
      <c r="L420" s="48"/>
      <c r="M420" s="215" t="s">
        <v>41</v>
      </c>
      <c r="N420" s="216" t="s">
        <v>51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295</v>
      </c>
      <c r="AT420" s="219" t="s">
        <v>174</v>
      </c>
      <c r="AU420" s="219" t="s">
        <v>90</v>
      </c>
      <c r="AY420" s="20" t="s">
        <v>171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88</v>
      </c>
      <c r="BK420" s="220">
        <f>ROUND(I420*H420,2)</f>
        <v>0</v>
      </c>
      <c r="BL420" s="20" t="s">
        <v>295</v>
      </c>
      <c r="BM420" s="219" t="s">
        <v>1535</v>
      </c>
    </row>
    <row r="421" s="2" customFormat="1">
      <c r="A421" s="42"/>
      <c r="B421" s="43"/>
      <c r="C421" s="44"/>
      <c r="D421" s="221" t="s">
        <v>181</v>
      </c>
      <c r="E421" s="44"/>
      <c r="F421" s="222" t="s">
        <v>1177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181</v>
      </c>
      <c r="AU421" s="20" t="s">
        <v>90</v>
      </c>
    </row>
    <row r="422" s="13" customFormat="1">
      <c r="A422" s="13"/>
      <c r="B422" s="226"/>
      <c r="C422" s="227"/>
      <c r="D422" s="228" t="s">
        <v>183</v>
      </c>
      <c r="E422" s="229" t="s">
        <v>41</v>
      </c>
      <c r="F422" s="230" t="s">
        <v>1178</v>
      </c>
      <c r="G422" s="227"/>
      <c r="H422" s="229" t="s">
        <v>41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183</v>
      </c>
      <c r="AU422" s="236" t="s">
        <v>90</v>
      </c>
      <c r="AV422" s="13" t="s">
        <v>88</v>
      </c>
      <c r="AW422" s="13" t="s">
        <v>42</v>
      </c>
      <c r="AX422" s="13" t="s">
        <v>80</v>
      </c>
      <c r="AY422" s="236" t="s">
        <v>171</v>
      </c>
    </row>
    <row r="423" s="14" customFormat="1">
      <c r="A423" s="14"/>
      <c r="B423" s="237"/>
      <c r="C423" s="238"/>
      <c r="D423" s="228" t="s">
        <v>183</v>
      </c>
      <c r="E423" s="239" t="s">
        <v>41</v>
      </c>
      <c r="F423" s="240" t="s">
        <v>90</v>
      </c>
      <c r="G423" s="238"/>
      <c r="H423" s="241">
        <v>2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183</v>
      </c>
      <c r="AU423" s="247" t="s">
        <v>90</v>
      </c>
      <c r="AV423" s="14" t="s">
        <v>90</v>
      </c>
      <c r="AW423" s="14" t="s">
        <v>42</v>
      </c>
      <c r="AX423" s="14" t="s">
        <v>80</v>
      </c>
      <c r="AY423" s="247" t="s">
        <v>171</v>
      </c>
    </row>
    <row r="424" s="13" customFormat="1">
      <c r="A424" s="13"/>
      <c r="B424" s="226"/>
      <c r="C424" s="227"/>
      <c r="D424" s="228" t="s">
        <v>183</v>
      </c>
      <c r="E424" s="229" t="s">
        <v>41</v>
      </c>
      <c r="F424" s="230" t="s">
        <v>1179</v>
      </c>
      <c r="G424" s="227"/>
      <c r="H424" s="229" t="s">
        <v>41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183</v>
      </c>
      <c r="AU424" s="236" t="s">
        <v>90</v>
      </c>
      <c r="AV424" s="13" t="s">
        <v>88</v>
      </c>
      <c r="AW424" s="13" t="s">
        <v>42</v>
      </c>
      <c r="AX424" s="13" t="s">
        <v>80</v>
      </c>
      <c r="AY424" s="236" t="s">
        <v>171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1180</v>
      </c>
      <c r="G425" s="238"/>
      <c r="H425" s="241">
        <v>2.5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5" customFormat="1">
      <c r="A426" s="15"/>
      <c r="B426" s="248"/>
      <c r="C426" s="249"/>
      <c r="D426" s="228" t="s">
        <v>183</v>
      </c>
      <c r="E426" s="250" t="s">
        <v>41</v>
      </c>
      <c r="F426" s="251" t="s">
        <v>189</v>
      </c>
      <c r="G426" s="249"/>
      <c r="H426" s="252">
        <v>4.5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183</v>
      </c>
      <c r="AU426" s="258" t="s">
        <v>90</v>
      </c>
      <c r="AV426" s="15" t="s">
        <v>179</v>
      </c>
      <c r="AW426" s="15" t="s">
        <v>42</v>
      </c>
      <c r="AX426" s="15" t="s">
        <v>88</v>
      </c>
      <c r="AY426" s="258" t="s">
        <v>171</v>
      </c>
    </row>
    <row r="427" s="2" customFormat="1" ht="16.5" customHeight="1">
      <c r="A427" s="42"/>
      <c r="B427" s="43"/>
      <c r="C427" s="208" t="s">
        <v>1536</v>
      </c>
      <c r="D427" s="208" t="s">
        <v>174</v>
      </c>
      <c r="E427" s="209" t="s">
        <v>1537</v>
      </c>
      <c r="F427" s="210" t="s">
        <v>1538</v>
      </c>
      <c r="G427" s="211" t="s">
        <v>194</v>
      </c>
      <c r="H427" s="212">
        <v>1</v>
      </c>
      <c r="I427" s="213"/>
      <c r="J427" s="214">
        <f>ROUND(I427*H427,2)</f>
        <v>0</v>
      </c>
      <c r="K427" s="210" t="s">
        <v>178</v>
      </c>
      <c r="L427" s="48"/>
      <c r="M427" s="215" t="s">
        <v>41</v>
      </c>
      <c r="N427" s="216" t="s">
        <v>51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295</v>
      </c>
      <c r="AT427" s="219" t="s">
        <v>174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1539</v>
      </c>
    </row>
    <row r="428" s="2" customFormat="1">
      <c r="A428" s="42"/>
      <c r="B428" s="43"/>
      <c r="C428" s="44"/>
      <c r="D428" s="221" t="s">
        <v>181</v>
      </c>
      <c r="E428" s="44"/>
      <c r="F428" s="222" t="s">
        <v>1540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181</v>
      </c>
      <c r="AU428" s="20" t="s">
        <v>90</v>
      </c>
    </row>
    <row r="429" s="2" customFormat="1" ht="16.5" customHeight="1">
      <c r="A429" s="42"/>
      <c r="B429" s="43"/>
      <c r="C429" s="270" t="s">
        <v>1541</v>
      </c>
      <c r="D429" s="270" t="s">
        <v>403</v>
      </c>
      <c r="E429" s="271" t="s">
        <v>1542</v>
      </c>
      <c r="F429" s="272" t="s">
        <v>1543</v>
      </c>
      <c r="G429" s="273" t="s">
        <v>194</v>
      </c>
      <c r="H429" s="274">
        <v>2</v>
      </c>
      <c r="I429" s="275"/>
      <c r="J429" s="276">
        <f>ROUND(I429*H429,2)</f>
        <v>0</v>
      </c>
      <c r="K429" s="272" t="s">
        <v>178</v>
      </c>
      <c r="L429" s="277"/>
      <c r="M429" s="278" t="s">
        <v>41</v>
      </c>
      <c r="N429" s="279" t="s">
        <v>51</v>
      </c>
      <c r="O429" s="88"/>
      <c r="P429" s="217">
        <f>O429*H429</f>
        <v>0</v>
      </c>
      <c r="Q429" s="217">
        <v>0.00020000000000000001</v>
      </c>
      <c r="R429" s="217">
        <f>Q429*H429</f>
        <v>0.00040000000000000002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406</v>
      </c>
      <c r="AT429" s="219" t="s">
        <v>403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295</v>
      </c>
      <c r="BM429" s="219" t="s">
        <v>1544</v>
      </c>
    </row>
    <row r="430" s="14" customFormat="1">
      <c r="A430" s="14"/>
      <c r="B430" s="237"/>
      <c r="C430" s="238"/>
      <c r="D430" s="228" t="s">
        <v>183</v>
      </c>
      <c r="E430" s="238"/>
      <c r="F430" s="240" t="s">
        <v>1545</v>
      </c>
      <c r="G430" s="238"/>
      <c r="H430" s="241">
        <v>2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</v>
      </c>
      <c r="AX430" s="14" t="s">
        <v>88</v>
      </c>
      <c r="AY430" s="247" t="s">
        <v>171</v>
      </c>
    </row>
    <row r="431" s="2" customFormat="1" ht="16.5" customHeight="1">
      <c r="A431" s="42"/>
      <c r="B431" s="43"/>
      <c r="C431" s="208" t="s">
        <v>1546</v>
      </c>
      <c r="D431" s="208" t="s">
        <v>174</v>
      </c>
      <c r="E431" s="209" t="s">
        <v>1547</v>
      </c>
      <c r="F431" s="210" t="s">
        <v>1548</v>
      </c>
      <c r="G431" s="211" t="s">
        <v>194</v>
      </c>
      <c r="H431" s="212">
        <v>6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295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1549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1550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172</v>
      </c>
      <c r="G433" s="238"/>
      <c r="H433" s="241">
        <v>6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5" customFormat="1">
      <c r="A434" s="15"/>
      <c r="B434" s="248"/>
      <c r="C434" s="249"/>
      <c r="D434" s="228" t="s">
        <v>183</v>
      </c>
      <c r="E434" s="250" t="s">
        <v>41</v>
      </c>
      <c r="F434" s="251" t="s">
        <v>189</v>
      </c>
      <c r="G434" s="249"/>
      <c r="H434" s="252">
        <v>6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90</v>
      </c>
      <c r="AV434" s="15" t="s">
        <v>179</v>
      </c>
      <c r="AW434" s="15" t="s">
        <v>42</v>
      </c>
      <c r="AX434" s="15" t="s">
        <v>88</v>
      </c>
      <c r="AY434" s="258" t="s">
        <v>171</v>
      </c>
    </row>
    <row r="435" s="2" customFormat="1" ht="16.5" customHeight="1">
      <c r="A435" s="42"/>
      <c r="B435" s="43"/>
      <c r="C435" s="270" t="s">
        <v>1551</v>
      </c>
      <c r="D435" s="270" t="s">
        <v>403</v>
      </c>
      <c r="E435" s="271" t="s">
        <v>1552</v>
      </c>
      <c r="F435" s="272" t="s">
        <v>1553</v>
      </c>
      <c r="G435" s="273" t="s">
        <v>194</v>
      </c>
      <c r="H435" s="274">
        <v>6</v>
      </c>
      <c r="I435" s="275"/>
      <c r="J435" s="276">
        <f>ROUND(I435*H435,2)</f>
        <v>0</v>
      </c>
      <c r="K435" s="272" t="s">
        <v>178</v>
      </c>
      <c r="L435" s="277"/>
      <c r="M435" s="278" t="s">
        <v>41</v>
      </c>
      <c r="N435" s="279" t="s">
        <v>51</v>
      </c>
      <c r="O435" s="88"/>
      <c r="P435" s="217">
        <f>O435*H435</f>
        <v>0</v>
      </c>
      <c r="Q435" s="217">
        <v>0.001</v>
      </c>
      <c r="R435" s="217">
        <f>Q435*H435</f>
        <v>0.0060000000000000001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406</v>
      </c>
      <c r="AT435" s="219" t="s">
        <v>403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1554</v>
      </c>
    </row>
    <row r="436" s="2" customFormat="1" ht="16.5" customHeight="1">
      <c r="A436" s="42"/>
      <c r="B436" s="43"/>
      <c r="C436" s="208" t="s">
        <v>1555</v>
      </c>
      <c r="D436" s="208" t="s">
        <v>174</v>
      </c>
      <c r="E436" s="209" t="s">
        <v>1556</v>
      </c>
      <c r="F436" s="210" t="s">
        <v>1557</v>
      </c>
      <c r="G436" s="211" t="s">
        <v>194</v>
      </c>
      <c r="H436" s="212">
        <v>14</v>
      </c>
      <c r="I436" s="213"/>
      <c r="J436" s="214">
        <f>ROUND(I436*H436,2)</f>
        <v>0</v>
      </c>
      <c r="K436" s="210" t="s">
        <v>178</v>
      </c>
      <c r="L436" s="48"/>
      <c r="M436" s="215" t="s">
        <v>41</v>
      </c>
      <c r="N436" s="216" t="s">
        <v>51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295</v>
      </c>
      <c r="AT436" s="219" t="s">
        <v>174</v>
      </c>
      <c r="AU436" s="219" t="s">
        <v>90</v>
      </c>
      <c r="AY436" s="20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88</v>
      </c>
      <c r="BK436" s="220">
        <f>ROUND(I436*H436,2)</f>
        <v>0</v>
      </c>
      <c r="BL436" s="20" t="s">
        <v>295</v>
      </c>
      <c r="BM436" s="219" t="s">
        <v>1558</v>
      </c>
    </row>
    <row r="437" s="2" customFormat="1">
      <c r="A437" s="42"/>
      <c r="B437" s="43"/>
      <c r="C437" s="44"/>
      <c r="D437" s="221" t="s">
        <v>181</v>
      </c>
      <c r="E437" s="44"/>
      <c r="F437" s="222" t="s">
        <v>1559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181</v>
      </c>
      <c r="AU437" s="20" t="s">
        <v>90</v>
      </c>
    </row>
    <row r="438" s="2" customFormat="1" ht="16.5" customHeight="1">
      <c r="A438" s="42"/>
      <c r="B438" s="43"/>
      <c r="C438" s="270" t="s">
        <v>1560</v>
      </c>
      <c r="D438" s="270" t="s">
        <v>403</v>
      </c>
      <c r="E438" s="271" t="s">
        <v>1561</v>
      </c>
      <c r="F438" s="272" t="s">
        <v>1562</v>
      </c>
      <c r="G438" s="273" t="s">
        <v>194</v>
      </c>
      <c r="H438" s="274">
        <v>14</v>
      </c>
      <c r="I438" s="275"/>
      <c r="J438" s="276">
        <f>ROUND(I438*H438,2)</f>
        <v>0</v>
      </c>
      <c r="K438" s="272" t="s">
        <v>178</v>
      </c>
      <c r="L438" s="277"/>
      <c r="M438" s="278" t="s">
        <v>41</v>
      </c>
      <c r="N438" s="279" t="s">
        <v>51</v>
      </c>
      <c r="O438" s="88"/>
      <c r="P438" s="217">
        <f>O438*H438</f>
        <v>0</v>
      </c>
      <c r="Q438" s="217">
        <v>0.00012</v>
      </c>
      <c r="R438" s="217">
        <f>Q438*H438</f>
        <v>0.0016800000000000001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406</v>
      </c>
      <c r="AT438" s="219" t="s">
        <v>403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295</v>
      </c>
      <c r="BM438" s="219" t="s">
        <v>1563</v>
      </c>
    </row>
    <row r="439" s="2" customFormat="1" ht="24.15" customHeight="1">
      <c r="A439" s="42"/>
      <c r="B439" s="43"/>
      <c r="C439" s="208" t="s">
        <v>1564</v>
      </c>
      <c r="D439" s="208" t="s">
        <v>174</v>
      </c>
      <c r="E439" s="209" t="s">
        <v>1565</v>
      </c>
      <c r="F439" s="210" t="s">
        <v>1557</v>
      </c>
      <c r="G439" s="211" t="s">
        <v>194</v>
      </c>
      <c r="H439" s="212">
        <v>7</v>
      </c>
      <c r="I439" s="213"/>
      <c r="J439" s="214">
        <f>ROUND(I439*H439,2)</f>
        <v>0</v>
      </c>
      <c r="K439" s="210" t="s">
        <v>178</v>
      </c>
      <c r="L439" s="48"/>
      <c r="M439" s="215" t="s">
        <v>41</v>
      </c>
      <c r="N439" s="216" t="s">
        <v>51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295</v>
      </c>
      <c r="AT439" s="219" t="s">
        <v>174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295</v>
      </c>
      <c r="BM439" s="219" t="s">
        <v>1566</v>
      </c>
    </row>
    <row r="440" s="2" customFormat="1">
      <c r="A440" s="42"/>
      <c r="B440" s="43"/>
      <c r="C440" s="44"/>
      <c r="D440" s="221" t="s">
        <v>181</v>
      </c>
      <c r="E440" s="44"/>
      <c r="F440" s="222" t="s">
        <v>1567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181</v>
      </c>
      <c r="AU440" s="20" t="s">
        <v>90</v>
      </c>
    </row>
    <row r="441" s="2" customFormat="1" ht="16.5" customHeight="1">
      <c r="A441" s="42"/>
      <c r="B441" s="43"/>
      <c r="C441" s="208" t="s">
        <v>1568</v>
      </c>
      <c r="D441" s="208" t="s">
        <v>174</v>
      </c>
      <c r="E441" s="209" t="s">
        <v>1569</v>
      </c>
      <c r="F441" s="210" t="s">
        <v>1570</v>
      </c>
      <c r="G441" s="211" t="s">
        <v>194</v>
      </c>
      <c r="H441" s="212">
        <v>14</v>
      </c>
      <c r="I441" s="213"/>
      <c r="J441" s="214">
        <f>ROUND(I441*H441,2)</f>
        <v>0</v>
      </c>
      <c r="K441" s="210" t="s">
        <v>178</v>
      </c>
      <c r="L441" s="48"/>
      <c r="M441" s="215" t="s">
        <v>41</v>
      </c>
      <c r="N441" s="216" t="s">
        <v>51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295</v>
      </c>
      <c r="AT441" s="219" t="s">
        <v>174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295</v>
      </c>
      <c r="BM441" s="219" t="s">
        <v>1571</v>
      </c>
    </row>
    <row r="442" s="2" customFormat="1">
      <c r="A442" s="42"/>
      <c r="B442" s="43"/>
      <c r="C442" s="44"/>
      <c r="D442" s="221" t="s">
        <v>181</v>
      </c>
      <c r="E442" s="44"/>
      <c r="F442" s="222" t="s">
        <v>1572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181</v>
      </c>
      <c r="AU442" s="20" t="s">
        <v>90</v>
      </c>
    </row>
    <row r="443" s="2" customFormat="1" ht="16.5" customHeight="1">
      <c r="A443" s="42"/>
      <c r="B443" s="43"/>
      <c r="C443" s="270" t="s">
        <v>1573</v>
      </c>
      <c r="D443" s="270" t="s">
        <v>403</v>
      </c>
      <c r="E443" s="271" t="s">
        <v>1574</v>
      </c>
      <c r="F443" s="272" t="s">
        <v>1575</v>
      </c>
      <c r="G443" s="273" t="s">
        <v>202</v>
      </c>
      <c r="H443" s="274">
        <v>75.495000000000005</v>
      </c>
      <c r="I443" s="275"/>
      <c r="J443" s="276">
        <f>ROUND(I443*H443,2)</f>
        <v>0</v>
      </c>
      <c r="K443" s="272" t="s">
        <v>178</v>
      </c>
      <c r="L443" s="277"/>
      <c r="M443" s="278" t="s">
        <v>41</v>
      </c>
      <c r="N443" s="279" t="s">
        <v>51</v>
      </c>
      <c r="O443" s="88"/>
      <c r="P443" s="217">
        <f>O443*H443</f>
        <v>0</v>
      </c>
      <c r="Q443" s="217">
        <v>0.00040999999999999999</v>
      </c>
      <c r="R443" s="217">
        <f>Q443*H443</f>
        <v>0.03095295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406</v>
      </c>
      <c r="AT443" s="219" t="s">
        <v>403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295</v>
      </c>
      <c r="BM443" s="219" t="s">
        <v>1576</v>
      </c>
    </row>
    <row r="444" s="14" customFormat="1">
      <c r="A444" s="14"/>
      <c r="B444" s="237"/>
      <c r="C444" s="238"/>
      <c r="D444" s="228" t="s">
        <v>183</v>
      </c>
      <c r="E444" s="239" t="s">
        <v>41</v>
      </c>
      <c r="F444" s="240" t="s">
        <v>1577</v>
      </c>
      <c r="G444" s="238"/>
      <c r="H444" s="241">
        <v>39.799999999999997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183</v>
      </c>
      <c r="AU444" s="247" t="s">
        <v>90</v>
      </c>
      <c r="AV444" s="14" t="s">
        <v>90</v>
      </c>
      <c r="AW444" s="14" t="s">
        <v>42</v>
      </c>
      <c r="AX444" s="14" t="s">
        <v>80</v>
      </c>
      <c r="AY444" s="247" t="s">
        <v>171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1578</v>
      </c>
      <c r="G445" s="238"/>
      <c r="H445" s="241">
        <v>8.1999999999999993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1579</v>
      </c>
      <c r="G446" s="238"/>
      <c r="H446" s="241">
        <v>3.7999999999999998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1580</v>
      </c>
      <c r="G447" s="238"/>
      <c r="H447" s="241">
        <v>4.0999999999999996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1581</v>
      </c>
      <c r="G448" s="238"/>
      <c r="H448" s="241">
        <v>6.2000000000000002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1582</v>
      </c>
      <c r="G449" s="238"/>
      <c r="H449" s="241">
        <v>9.8000000000000007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5" customFormat="1">
      <c r="A450" s="15"/>
      <c r="B450" s="248"/>
      <c r="C450" s="249"/>
      <c r="D450" s="228" t="s">
        <v>183</v>
      </c>
      <c r="E450" s="250" t="s">
        <v>41</v>
      </c>
      <c r="F450" s="251" t="s">
        <v>189</v>
      </c>
      <c r="G450" s="249"/>
      <c r="H450" s="252">
        <v>71.900000000000006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8" t="s">
        <v>183</v>
      </c>
      <c r="AU450" s="258" t="s">
        <v>90</v>
      </c>
      <c r="AV450" s="15" t="s">
        <v>179</v>
      </c>
      <c r="AW450" s="15" t="s">
        <v>42</v>
      </c>
      <c r="AX450" s="15" t="s">
        <v>88</v>
      </c>
      <c r="AY450" s="258" t="s">
        <v>171</v>
      </c>
    </row>
    <row r="451" s="14" customFormat="1">
      <c r="A451" s="14"/>
      <c r="B451" s="237"/>
      <c r="C451" s="238"/>
      <c r="D451" s="228" t="s">
        <v>183</v>
      </c>
      <c r="E451" s="238"/>
      <c r="F451" s="240" t="s">
        <v>1583</v>
      </c>
      <c r="G451" s="238"/>
      <c r="H451" s="241">
        <v>75.495000000000005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</v>
      </c>
      <c r="AX451" s="14" t="s">
        <v>88</v>
      </c>
      <c r="AY451" s="247" t="s">
        <v>171</v>
      </c>
    </row>
    <row r="452" s="2" customFormat="1" ht="16.5" customHeight="1">
      <c r="A452" s="42"/>
      <c r="B452" s="43"/>
      <c r="C452" s="208" t="s">
        <v>1584</v>
      </c>
      <c r="D452" s="208" t="s">
        <v>174</v>
      </c>
      <c r="E452" s="209" t="s">
        <v>1585</v>
      </c>
      <c r="F452" s="210" t="s">
        <v>1586</v>
      </c>
      <c r="G452" s="211" t="s">
        <v>416</v>
      </c>
      <c r="H452" s="212">
        <v>7.9379999999999997</v>
      </c>
      <c r="I452" s="213"/>
      <c r="J452" s="214">
        <f>ROUND(I452*H452,2)</f>
        <v>0</v>
      </c>
      <c r="K452" s="210" t="s">
        <v>178</v>
      </c>
      <c r="L452" s="48"/>
      <c r="M452" s="215" t="s">
        <v>41</v>
      </c>
      <c r="N452" s="216" t="s">
        <v>51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295</v>
      </c>
      <c r="AT452" s="219" t="s">
        <v>174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295</v>
      </c>
      <c r="BM452" s="219" t="s">
        <v>1587</v>
      </c>
    </row>
    <row r="453" s="2" customFormat="1">
      <c r="A453" s="42"/>
      <c r="B453" s="43"/>
      <c r="C453" s="44"/>
      <c r="D453" s="221" t="s">
        <v>181</v>
      </c>
      <c r="E453" s="44"/>
      <c r="F453" s="222" t="s">
        <v>1588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181</v>
      </c>
      <c r="AU453" s="20" t="s">
        <v>90</v>
      </c>
    </row>
    <row r="454" s="2" customFormat="1" ht="16.5" customHeight="1">
      <c r="A454" s="42"/>
      <c r="B454" s="43"/>
      <c r="C454" s="270" t="s">
        <v>1589</v>
      </c>
      <c r="D454" s="270" t="s">
        <v>403</v>
      </c>
      <c r="E454" s="271" t="s">
        <v>1590</v>
      </c>
      <c r="F454" s="272" t="s">
        <v>1591</v>
      </c>
      <c r="G454" s="273" t="s">
        <v>416</v>
      </c>
      <c r="H454" s="274">
        <v>7.9379999999999997</v>
      </c>
      <c r="I454" s="275"/>
      <c r="J454" s="276">
        <f>ROUND(I454*H454,2)</f>
        <v>0</v>
      </c>
      <c r="K454" s="272" t="s">
        <v>178</v>
      </c>
      <c r="L454" s="277"/>
      <c r="M454" s="278" t="s">
        <v>41</v>
      </c>
      <c r="N454" s="279" t="s">
        <v>51</v>
      </c>
      <c r="O454" s="88"/>
      <c r="P454" s="217">
        <f>O454*H454</f>
        <v>0</v>
      </c>
      <c r="Q454" s="217">
        <v>0.001</v>
      </c>
      <c r="R454" s="217">
        <f>Q454*H454</f>
        <v>0.0079380000000000006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406</v>
      </c>
      <c r="AT454" s="219" t="s">
        <v>403</v>
      </c>
      <c r="AU454" s="219" t="s">
        <v>90</v>
      </c>
      <c r="AY454" s="20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88</v>
      </c>
      <c r="BK454" s="220">
        <f>ROUND(I454*H454,2)</f>
        <v>0</v>
      </c>
      <c r="BL454" s="20" t="s">
        <v>295</v>
      </c>
      <c r="BM454" s="219" t="s">
        <v>1592</v>
      </c>
    </row>
    <row r="455" s="2" customFormat="1" ht="24.15" customHeight="1">
      <c r="A455" s="42"/>
      <c r="B455" s="43"/>
      <c r="C455" s="208" t="s">
        <v>1593</v>
      </c>
      <c r="D455" s="208" t="s">
        <v>174</v>
      </c>
      <c r="E455" s="209" t="s">
        <v>1594</v>
      </c>
      <c r="F455" s="210" t="s">
        <v>1182</v>
      </c>
      <c r="G455" s="211" t="s">
        <v>194</v>
      </c>
      <c r="H455" s="212">
        <v>6</v>
      </c>
      <c r="I455" s="213"/>
      <c r="J455" s="214">
        <f>ROUND(I455*H455,2)</f>
        <v>0</v>
      </c>
      <c r="K455" s="210" t="s">
        <v>41</v>
      </c>
      <c r="L455" s="48"/>
      <c r="M455" s="215" t="s">
        <v>41</v>
      </c>
      <c r="N455" s="216" t="s">
        <v>51</v>
      </c>
      <c r="O455" s="88"/>
      <c r="P455" s="217">
        <f>O455*H455</f>
        <v>0</v>
      </c>
      <c r="Q455" s="217">
        <v>0.00023000000000000001</v>
      </c>
      <c r="R455" s="217">
        <f>Q455*H455</f>
        <v>0.0013800000000000002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295</v>
      </c>
      <c r="AT455" s="219" t="s">
        <v>174</v>
      </c>
      <c r="AU455" s="219" t="s">
        <v>90</v>
      </c>
      <c r="AY455" s="20" t="s">
        <v>171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88</v>
      </c>
      <c r="BK455" s="220">
        <f>ROUND(I455*H455,2)</f>
        <v>0</v>
      </c>
      <c r="BL455" s="20" t="s">
        <v>295</v>
      </c>
      <c r="BM455" s="219" t="s">
        <v>1595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1596</v>
      </c>
      <c r="G456" s="238"/>
      <c r="H456" s="241">
        <v>6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5" customFormat="1">
      <c r="A457" s="15"/>
      <c r="B457" s="248"/>
      <c r="C457" s="249"/>
      <c r="D457" s="228" t="s">
        <v>183</v>
      </c>
      <c r="E457" s="250" t="s">
        <v>41</v>
      </c>
      <c r="F457" s="251" t="s">
        <v>189</v>
      </c>
      <c r="G457" s="249"/>
      <c r="H457" s="252">
        <v>6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8" t="s">
        <v>183</v>
      </c>
      <c r="AU457" s="258" t="s">
        <v>90</v>
      </c>
      <c r="AV457" s="15" t="s">
        <v>179</v>
      </c>
      <c r="AW457" s="15" t="s">
        <v>42</v>
      </c>
      <c r="AX457" s="15" t="s">
        <v>88</v>
      </c>
      <c r="AY457" s="258" t="s">
        <v>171</v>
      </c>
    </row>
    <row r="458" s="2" customFormat="1" ht="24.15" customHeight="1">
      <c r="A458" s="42"/>
      <c r="B458" s="43"/>
      <c r="C458" s="208" t="s">
        <v>1597</v>
      </c>
      <c r="D458" s="208" t="s">
        <v>174</v>
      </c>
      <c r="E458" s="209" t="s">
        <v>1190</v>
      </c>
      <c r="F458" s="210" t="s">
        <v>1187</v>
      </c>
      <c r="G458" s="211" t="s">
        <v>194</v>
      </c>
      <c r="H458" s="212">
        <v>4</v>
      </c>
      <c r="I458" s="213"/>
      <c r="J458" s="214">
        <f>ROUND(I458*H458,2)</f>
        <v>0</v>
      </c>
      <c r="K458" s="210" t="s">
        <v>41</v>
      </c>
      <c r="L458" s="48"/>
      <c r="M458" s="215" t="s">
        <v>41</v>
      </c>
      <c r="N458" s="216" t="s">
        <v>51</v>
      </c>
      <c r="O458" s="88"/>
      <c r="P458" s="217">
        <f>O458*H458</f>
        <v>0</v>
      </c>
      <c r="Q458" s="217">
        <v>0.00023000000000000001</v>
      </c>
      <c r="R458" s="217">
        <f>Q458*H458</f>
        <v>0.00092000000000000003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295</v>
      </c>
      <c r="AT458" s="219" t="s">
        <v>174</v>
      </c>
      <c r="AU458" s="219" t="s">
        <v>90</v>
      </c>
      <c r="AY458" s="20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88</v>
      </c>
      <c r="BK458" s="220">
        <f>ROUND(I458*H458,2)</f>
        <v>0</v>
      </c>
      <c r="BL458" s="20" t="s">
        <v>295</v>
      </c>
      <c r="BM458" s="219" t="s">
        <v>1598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621</v>
      </c>
      <c r="G459" s="238"/>
      <c r="H459" s="241">
        <v>4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5" customFormat="1">
      <c r="A460" s="15"/>
      <c r="B460" s="248"/>
      <c r="C460" s="249"/>
      <c r="D460" s="228" t="s">
        <v>183</v>
      </c>
      <c r="E460" s="250" t="s">
        <v>41</v>
      </c>
      <c r="F460" s="251" t="s">
        <v>189</v>
      </c>
      <c r="G460" s="249"/>
      <c r="H460" s="252">
        <v>4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8" t="s">
        <v>183</v>
      </c>
      <c r="AU460" s="258" t="s">
        <v>90</v>
      </c>
      <c r="AV460" s="15" t="s">
        <v>179</v>
      </c>
      <c r="AW460" s="15" t="s">
        <v>42</v>
      </c>
      <c r="AX460" s="15" t="s">
        <v>88</v>
      </c>
      <c r="AY460" s="258" t="s">
        <v>171</v>
      </c>
    </row>
    <row r="461" s="2" customFormat="1" ht="24.15" customHeight="1">
      <c r="A461" s="42"/>
      <c r="B461" s="43"/>
      <c r="C461" s="208" t="s">
        <v>1599</v>
      </c>
      <c r="D461" s="208" t="s">
        <v>174</v>
      </c>
      <c r="E461" s="209" t="s">
        <v>1600</v>
      </c>
      <c r="F461" s="210" t="s">
        <v>1601</v>
      </c>
      <c r="G461" s="211" t="s">
        <v>264</v>
      </c>
      <c r="H461" s="212">
        <v>0.621</v>
      </c>
      <c r="I461" s="213"/>
      <c r="J461" s="214">
        <f>ROUND(I461*H461,2)</f>
        <v>0</v>
      </c>
      <c r="K461" s="210" t="s">
        <v>178</v>
      </c>
      <c r="L461" s="48"/>
      <c r="M461" s="215" t="s">
        <v>41</v>
      </c>
      <c r="N461" s="216" t="s">
        <v>51</v>
      </c>
      <c r="O461" s="88"/>
      <c r="P461" s="217">
        <f>O461*H461</f>
        <v>0</v>
      </c>
      <c r="Q461" s="217">
        <v>0</v>
      </c>
      <c r="R461" s="217">
        <f>Q461*H461</f>
        <v>0</v>
      </c>
      <c r="S461" s="217">
        <v>0</v>
      </c>
      <c r="T461" s="21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295</v>
      </c>
      <c r="AT461" s="219" t="s">
        <v>174</v>
      </c>
      <c r="AU461" s="219" t="s">
        <v>90</v>
      </c>
      <c r="AY461" s="20" t="s">
        <v>171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88</v>
      </c>
      <c r="BK461" s="220">
        <f>ROUND(I461*H461,2)</f>
        <v>0</v>
      </c>
      <c r="BL461" s="20" t="s">
        <v>295</v>
      </c>
      <c r="BM461" s="219" t="s">
        <v>1602</v>
      </c>
    </row>
    <row r="462" s="2" customFormat="1">
      <c r="A462" s="42"/>
      <c r="B462" s="43"/>
      <c r="C462" s="44"/>
      <c r="D462" s="221" t="s">
        <v>181</v>
      </c>
      <c r="E462" s="44"/>
      <c r="F462" s="222" t="s">
        <v>1603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181</v>
      </c>
      <c r="AU462" s="20" t="s">
        <v>90</v>
      </c>
    </row>
    <row r="463" s="2" customFormat="1" ht="37.8" customHeight="1">
      <c r="A463" s="42"/>
      <c r="B463" s="43"/>
      <c r="C463" s="208" t="s">
        <v>1604</v>
      </c>
      <c r="D463" s="208" t="s">
        <v>174</v>
      </c>
      <c r="E463" s="209" t="s">
        <v>1203</v>
      </c>
      <c r="F463" s="210" t="s">
        <v>1204</v>
      </c>
      <c r="G463" s="211" t="s">
        <v>264</v>
      </c>
      <c r="H463" s="212">
        <v>0.621</v>
      </c>
      <c r="I463" s="213"/>
      <c r="J463" s="214">
        <f>ROUND(I463*H463,2)</f>
        <v>0</v>
      </c>
      <c r="K463" s="210" t="s">
        <v>178</v>
      </c>
      <c r="L463" s="48"/>
      <c r="M463" s="215" t="s">
        <v>41</v>
      </c>
      <c r="N463" s="216" t="s">
        <v>51</v>
      </c>
      <c r="O463" s="88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295</v>
      </c>
      <c r="AT463" s="219" t="s">
        <v>174</v>
      </c>
      <c r="AU463" s="219" t="s">
        <v>90</v>
      </c>
      <c r="AY463" s="20" t="s">
        <v>171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88</v>
      </c>
      <c r="BK463" s="220">
        <f>ROUND(I463*H463,2)</f>
        <v>0</v>
      </c>
      <c r="BL463" s="20" t="s">
        <v>295</v>
      </c>
      <c r="BM463" s="219" t="s">
        <v>1605</v>
      </c>
    </row>
    <row r="464" s="2" customFormat="1">
      <c r="A464" s="42"/>
      <c r="B464" s="43"/>
      <c r="C464" s="44"/>
      <c r="D464" s="221" t="s">
        <v>181</v>
      </c>
      <c r="E464" s="44"/>
      <c r="F464" s="222" t="s">
        <v>1206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181</v>
      </c>
      <c r="AU464" s="20" t="s">
        <v>90</v>
      </c>
    </row>
    <row r="465" s="2" customFormat="1" ht="37.8" customHeight="1">
      <c r="A465" s="42"/>
      <c r="B465" s="43"/>
      <c r="C465" s="208" t="s">
        <v>1606</v>
      </c>
      <c r="D465" s="208" t="s">
        <v>174</v>
      </c>
      <c r="E465" s="209" t="s">
        <v>1207</v>
      </c>
      <c r="F465" s="210" t="s">
        <v>1208</v>
      </c>
      <c r="G465" s="211" t="s">
        <v>264</v>
      </c>
      <c r="H465" s="212">
        <v>0.621</v>
      </c>
      <c r="I465" s="213"/>
      <c r="J465" s="214">
        <f>ROUND(I465*H465,2)</f>
        <v>0</v>
      </c>
      <c r="K465" s="210" t="s">
        <v>178</v>
      </c>
      <c r="L465" s="48"/>
      <c r="M465" s="215" t="s">
        <v>41</v>
      </c>
      <c r="N465" s="216" t="s">
        <v>51</v>
      </c>
      <c r="O465" s="88"/>
      <c r="P465" s="217">
        <f>O465*H465</f>
        <v>0</v>
      </c>
      <c r="Q465" s="217">
        <v>0</v>
      </c>
      <c r="R465" s="217">
        <f>Q465*H465</f>
        <v>0</v>
      </c>
      <c r="S465" s="217">
        <v>0</v>
      </c>
      <c r="T465" s="21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19" t="s">
        <v>295</v>
      </c>
      <c r="AT465" s="219" t="s">
        <v>174</v>
      </c>
      <c r="AU465" s="219" t="s">
        <v>90</v>
      </c>
      <c r="AY465" s="20" t="s">
        <v>171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20" t="s">
        <v>88</v>
      </c>
      <c r="BK465" s="220">
        <f>ROUND(I465*H465,2)</f>
        <v>0</v>
      </c>
      <c r="BL465" s="20" t="s">
        <v>295</v>
      </c>
      <c r="BM465" s="219" t="s">
        <v>1607</v>
      </c>
    </row>
    <row r="466" s="2" customFormat="1">
      <c r="A466" s="42"/>
      <c r="B466" s="43"/>
      <c r="C466" s="44"/>
      <c r="D466" s="221" t="s">
        <v>181</v>
      </c>
      <c r="E466" s="44"/>
      <c r="F466" s="222" t="s">
        <v>1210</v>
      </c>
      <c r="G466" s="44"/>
      <c r="H466" s="44"/>
      <c r="I466" s="223"/>
      <c r="J466" s="44"/>
      <c r="K466" s="44"/>
      <c r="L466" s="48"/>
      <c r="M466" s="224"/>
      <c r="N466" s="22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181</v>
      </c>
      <c r="AU466" s="20" t="s">
        <v>90</v>
      </c>
    </row>
    <row r="467" s="12" customFormat="1" ht="22.8" customHeight="1">
      <c r="A467" s="12"/>
      <c r="B467" s="192"/>
      <c r="C467" s="193"/>
      <c r="D467" s="194" t="s">
        <v>79</v>
      </c>
      <c r="E467" s="206" t="s">
        <v>291</v>
      </c>
      <c r="F467" s="206" t="s">
        <v>292</v>
      </c>
      <c r="G467" s="193"/>
      <c r="H467" s="193"/>
      <c r="I467" s="196"/>
      <c r="J467" s="207">
        <f>BK467</f>
        <v>0</v>
      </c>
      <c r="K467" s="193"/>
      <c r="L467" s="198"/>
      <c r="M467" s="199"/>
      <c r="N467" s="200"/>
      <c r="O467" s="200"/>
      <c r="P467" s="201">
        <f>SUM(P468:P557)</f>
        <v>0</v>
      </c>
      <c r="Q467" s="200"/>
      <c r="R467" s="201">
        <f>SUM(R468:R557)</f>
        <v>0.15336</v>
      </c>
      <c r="S467" s="200"/>
      <c r="T467" s="202">
        <f>SUM(T468:T557)</f>
        <v>0.14789280000000002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3" t="s">
        <v>90</v>
      </c>
      <c r="AT467" s="204" t="s">
        <v>79</v>
      </c>
      <c r="AU467" s="204" t="s">
        <v>88</v>
      </c>
      <c r="AY467" s="203" t="s">
        <v>171</v>
      </c>
      <c r="BK467" s="205">
        <f>SUM(BK468:BK557)</f>
        <v>0</v>
      </c>
    </row>
    <row r="468" s="2" customFormat="1" ht="24.15" customHeight="1">
      <c r="A468" s="42"/>
      <c r="B468" s="43"/>
      <c r="C468" s="208" t="s">
        <v>1608</v>
      </c>
      <c r="D468" s="208" t="s">
        <v>174</v>
      </c>
      <c r="E468" s="209" t="s">
        <v>293</v>
      </c>
      <c r="F468" s="210" t="s">
        <v>294</v>
      </c>
      <c r="G468" s="211" t="s">
        <v>194</v>
      </c>
      <c r="H468" s="212">
        <v>7</v>
      </c>
      <c r="I468" s="213"/>
      <c r="J468" s="214">
        <f>ROUND(I468*H468,2)</f>
        <v>0</v>
      </c>
      <c r="K468" s="210" t="s">
        <v>178</v>
      </c>
      <c r="L468" s="48"/>
      <c r="M468" s="215" t="s">
        <v>41</v>
      </c>
      <c r="N468" s="216" t="s">
        <v>51</v>
      </c>
      <c r="O468" s="88"/>
      <c r="P468" s="217">
        <f>O468*H468</f>
        <v>0</v>
      </c>
      <c r="Q468" s="217">
        <v>0</v>
      </c>
      <c r="R468" s="217">
        <f>Q468*H468</f>
        <v>0</v>
      </c>
      <c r="S468" s="217">
        <v>0.0060000000000000001</v>
      </c>
      <c r="T468" s="218">
        <f>S468*H468</f>
        <v>0.042000000000000003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9" t="s">
        <v>295</v>
      </c>
      <c r="AT468" s="219" t="s">
        <v>174</v>
      </c>
      <c r="AU468" s="219" t="s">
        <v>90</v>
      </c>
      <c r="AY468" s="20" t="s">
        <v>171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88</v>
      </c>
      <c r="BK468" s="220">
        <f>ROUND(I468*H468,2)</f>
        <v>0</v>
      </c>
      <c r="BL468" s="20" t="s">
        <v>295</v>
      </c>
      <c r="BM468" s="219" t="s">
        <v>1609</v>
      </c>
    </row>
    <row r="469" s="2" customFormat="1">
      <c r="A469" s="42"/>
      <c r="B469" s="43"/>
      <c r="C469" s="44"/>
      <c r="D469" s="221" t="s">
        <v>181</v>
      </c>
      <c r="E469" s="44"/>
      <c r="F469" s="222" t="s">
        <v>297</v>
      </c>
      <c r="G469" s="44"/>
      <c r="H469" s="44"/>
      <c r="I469" s="223"/>
      <c r="J469" s="44"/>
      <c r="K469" s="44"/>
      <c r="L469" s="48"/>
      <c r="M469" s="224"/>
      <c r="N469" s="225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181</v>
      </c>
      <c r="AU469" s="20" t="s">
        <v>90</v>
      </c>
    </row>
    <row r="470" s="13" customFormat="1">
      <c r="A470" s="13"/>
      <c r="B470" s="226"/>
      <c r="C470" s="227"/>
      <c r="D470" s="228" t="s">
        <v>183</v>
      </c>
      <c r="E470" s="229" t="s">
        <v>41</v>
      </c>
      <c r="F470" s="230" t="s">
        <v>346</v>
      </c>
      <c r="G470" s="227"/>
      <c r="H470" s="229" t="s">
        <v>41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183</v>
      </c>
      <c r="AU470" s="236" t="s">
        <v>90</v>
      </c>
      <c r="AV470" s="13" t="s">
        <v>88</v>
      </c>
      <c r="AW470" s="13" t="s">
        <v>42</v>
      </c>
      <c r="AX470" s="13" t="s">
        <v>80</v>
      </c>
      <c r="AY470" s="236" t="s">
        <v>171</v>
      </c>
    </row>
    <row r="471" s="13" customFormat="1">
      <c r="A471" s="13"/>
      <c r="B471" s="226"/>
      <c r="C471" s="227"/>
      <c r="D471" s="228" t="s">
        <v>183</v>
      </c>
      <c r="E471" s="229" t="s">
        <v>41</v>
      </c>
      <c r="F471" s="230" t="s">
        <v>1610</v>
      </c>
      <c r="G471" s="227"/>
      <c r="H471" s="229" t="s">
        <v>41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183</v>
      </c>
      <c r="AU471" s="236" t="s">
        <v>90</v>
      </c>
      <c r="AV471" s="13" t="s">
        <v>88</v>
      </c>
      <c r="AW471" s="13" t="s">
        <v>42</v>
      </c>
      <c r="AX471" s="13" t="s">
        <v>80</v>
      </c>
      <c r="AY471" s="236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253</v>
      </c>
      <c r="G472" s="238"/>
      <c r="H472" s="241">
        <v>7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5" customFormat="1">
      <c r="A473" s="15"/>
      <c r="B473" s="248"/>
      <c r="C473" s="249"/>
      <c r="D473" s="228" t="s">
        <v>183</v>
      </c>
      <c r="E473" s="250" t="s">
        <v>41</v>
      </c>
      <c r="F473" s="251" t="s">
        <v>189</v>
      </c>
      <c r="G473" s="249"/>
      <c r="H473" s="252">
        <v>7</v>
      </c>
      <c r="I473" s="253"/>
      <c r="J473" s="249"/>
      <c r="K473" s="249"/>
      <c r="L473" s="254"/>
      <c r="M473" s="255"/>
      <c r="N473" s="256"/>
      <c r="O473" s="256"/>
      <c r="P473" s="256"/>
      <c r="Q473" s="256"/>
      <c r="R473" s="256"/>
      <c r="S473" s="256"/>
      <c r="T473" s="25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8" t="s">
        <v>183</v>
      </c>
      <c r="AU473" s="258" t="s">
        <v>90</v>
      </c>
      <c r="AV473" s="15" t="s">
        <v>179</v>
      </c>
      <c r="AW473" s="15" t="s">
        <v>42</v>
      </c>
      <c r="AX473" s="15" t="s">
        <v>88</v>
      </c>
      <c r="AY473" s="258" t="s">
        <v>171</v>
      </c>
    </row>
    <row r="474" s="2" customFormat="1" ht="24.15" customHeight="1">
      <c r="A474" s="42"/>
      <c r="B474" s="43"/>
      <c r="C474" s="208" t="s">
        <v>1611</v>
      </c>
      <c r="D474" s="208" t="s">
        <v>174</v>
      </c>
      <c r="E474" s="209" t="s">
        <v>299</v>
      </c>
      <c r="F474" s="210" t="s">
        <v>300</v>
      </c>
      <c r="G474" s="211" t="s">
        <v>194</v>
      </c>
      <c r="H474" s="212">
        <v>2</v>
      </c>
      <c r="I474" s="213"/>
      <c r="J474" s="214">
        <f>ROUND(I474*H474,2)</f>
        <v>0</v>
      </c>
      <c r="K474" s="210" t="s">
        <v>178</v>
      </c>
      <c r="L474" s="48"/>
      <c r="M474" s="215" t="s">
        <v>41</v>
      </c>
      <c r="N474" s="216" t="s">
        <v>51</v>
      </c>
      <c r="O474" s="88"/>
      <c r="P474" s="217">
        <f>O474*H474</f>
        <v>0</v>
      </c>
      <c r="Q474" s="217">
        <v>0</v>
      </c>
      <c r="R474" s="217">
        <f>Q474*H474</f>
        <v>0</v>
      </c>
      <c r="S474" s="217">
        <v>0.012</v>
      </c>
      <c r="T474" s="218">
        <f>S474*H474</f>
        <v>0.024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295</v>
      </c>
      <c r="AT474" s="219" t="s">
        <v>174</v>
      </c>
      <c r="AU474" s="219" t="s">
        <v>90</v>
      </c>
      <c r="AY474" s="20" t="s">
        <v>171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88</v>
      </c>
      <c r="BK474" s="220">
        <f>ROUND(I474*H474,2)</f>
        <v>0</v>
      </c>
      <c r="BL474" s="20" t="s">
        <v>295</v>
      </c>
      <c r="BM474" s="219" t="s">
        <v>1612</v>
      </c>
    </row>
    <row r="475" s="2" customFormat="1">
      <c r="A475" s="42"/>
      <c r="B475" s="43"/>
      <c r="C475" s="44"/>
      <c r="D475" s="221" t="s">
        <v>181</v>
      </c>
      <c r="E475" s="44"/>
      <c r="F475" s="222" t="s">
        <v>302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181</v>
      </c>
      <c r="AU475" s="20" t="s">
        <v>90</v>
      </c>
    </row>
    <row r="476" s="13" customFormat="1">
      <c r="A476" s="13"/>
      <c r="B476" s="226"/>
      <c r="C476" s="227"/>
      <c r="D476" s="228" t="s">
        <v>183</v>
      </c>
      <c r="E476" s="229" t="s">
        <v>41</v>
      </c>
      <c r="F476" s="230" t="s">
        <v>303</v>
      </c>
      <c r="G476" s="227"/>
      <c r="H476" s="229" t="s">
        <v>41</v>
      </c>
      <c r="I476" s="231"/>
      <c r="J476" s="227"/>
      <c r="K476" s="227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183</v>
      </c>
      <c r="AU476" s="236" t="s">
        <v>90</v>
      </c>
      <c r="AV476" s="13" t="s">
        <v>88</v>
      </c>
      <c r="AW476" s="13" t="s">
        <v>42</v>
      </c>
      <c r="AX476" s="13" t="s">
        <v>80</v>
      </c>
      <c r="AY476" s="236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90</v>
      </c>
      <c r="G477" s="238"/>
      <c r="H477" s="241">
        <v>2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5" customFormat="1">
      <c r="A478" s="15"/>
      <c r="B478" s="248"/>
      <c r="C478" s="249"/>
      <c r="D478" s="228" t="s">
        <v>183</v>
      </c>
      <c r="E478" s="250" t="s">
        <v>41</v>
      </c>
      <c r="F478" s="251" t="s">
        <v>189</v>
      </c>
      <c r="G478" s="249"/>
      <c r="H478" s="252">
        <v>2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8" t="s">
        <v>183</v>
      </c>
      <c r="AU478" s="258" t="s">
        <v>90</v>
      </c>
      <c r="AV478" s="15" t="s">
        <v>179</v>
      </c>
      <c r="AW478" s="15" t="s">
        <v>42</v>
      </c>
      <c r="AX478" s="15" t="s">
        <v>88</v>
      </c>
      <c r="AY478" s="258" t="s">
        <v>171</v>
      </c>
    </row>
    <row r="479" s="2" customFormat="1" ht="24.15" customHeight="1">
      <c r="A479" s="42"/>
      <c r="B479" s="43"/>
      <c r="C479" s="208" t="s">
        <v>1613</v>
      </c>
      <c r="D479" s="208" t="s">
        <v>174</v>
      </c>
      <c r="E479" s="209" t="s">
        <v>337</v>
      </c>
      <c r="F479" s="210" t="s">
        <v>338</v>
      </c>
      <c r="G479" s="211" t="s">
        <v>177</v>
      </c>
      <c r="H479" s="212">
        <v>1</v>
      </c>
      <c r="I479" s="213"/>
      <c r="J479" s="214">
        <f>ROUND(I479*H479,2)</f>
        <v>0</v>
      </c>
      <c r="K479" s="210" t="s">
        <v>178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0.013860000000000001</v>
      </c>
      <c r="R479" s="217">
        <f>Q479*H479</f>
        <v>0.013860000000000001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295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295</v>
      </c>
      <c r="BM479" s="219" t="s">
        <v>1614</v>
      </c>
    </row>
    <row r="480" s="2" customFormat="1">
      <c r="A480" s="42"/>
      <c r="B480" s="43"/>
      <c r="C480" s="44"/>
      <c r="D480" s="221" t="s">
        <v>181</v>
      </c>
      <c r="E480" s="44"/>
      <c r="F480" s="222" t="s">
        <v>340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181</v>
      </c>
      <c r="AU480" s="20" t="s">
        <v>90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303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1615</v>
      </c>
      <c r="G482" s="238"/>
      <c r="H482" s="241">
        <v>1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5" customFormat="1">
      <c r="A483" s="15"/>
      <c r="B483" s="248"/>
      <c r="C483" s="249"/>
      <c r="D483" s="228" t="s">
        <v>183</v>
      </c>
      <c r="E483" s="250" t="s">
        <v>41</v>
      </c>
      <c r="F483" s="251" t="s">
        <v>189</v>
      </c>
      <c r="G483" s="249"/>
      <c r="H483" s="252">
        <v>1</v>
      </c>
      <c r="I483" s="253"/>
      <c r="J483" s="249"/>
      <c r="K483" s="249"/>
      <c r="L483" s="254"/>
      <c r="M483" s="255"/>
      <c r="N483" s="256"/>
      <c r="O483" s="256"/>
      <c r="P483" s="256"/>
      <c r="Q483" s="256"/>
      <c r="R483" s="256"/>
      <c r="S483" s="256"/>
      <c r="T483" s="257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8" t="s">
        <v>183</v>
      </c>
      <c r="AU483" s="258" t="s">
        <v>90</v>
      </c>
      <c r="AV483" s="15" t="s">
        <v>179</v>
      </c>
      <c r="AW483" s="15" t="s">
        <v>42</v>
      </c>
      <c r="AX483" s="15" t="s">
        <v>88</v>
      </c>
      <c r="AY483" s="258" t="s">
        <v>171</v>
      </c>
    </row>
    <row r="484" s="2" customFormat="1" ht="24.15" customHeight="1">
      <c r="A484" s="42"/>
      <c r="B484" s="43"/>
      <c r="C484" s="208" t="s">
        <v>1616</v>
      </c>
      <c r="D484" s="208" t="s">
        <v>174</v>
      </c>
      <c r="E484" s="209" t="s">
        <v>342</v>
      </c>
      <c r="F484" s="210" t="s">
        <v>343</v>
      </c>
      <c r="G484" s="211" t="s">
        <v>177</v>
      </c>
      <c r="H484" s="212">
        <v>3.5</v>
      </c>
      <c r="I484" s="213"/>
      <c r="J484" s="214">
        <f>ROUND(I484*H484,2)</f>
        <v>0</v>
      </c>
      <c r="K484" s="210" t="s">
        <v>178</v>
      </c>
      <c r="L484" s="48"/>
      <c r="M484" s="215" t="s">
        <v>41</v>
      </c>
      <c r="N484" s="216" t="s">
        <v>51</v>
      </c>
      <c r="O484" s="88"/>
      <c r="P484" s="217">
        <f>O484*H484</f>
        <v>0</v>
      </c>
      <c r="Q484" s="217">
        <v>0.0126</v>
      </c>
      <c r="R484" s="217">
        <f>Q484*H484</f>
        <v>0.0441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295</v>
      </c>
      <c r="AT484" s="219" t="s">
        <v>174</v>
      </c>
      <c r="AU484" s="219" t="s">
        <v>90</v>
      </c>
      <c r="AY484" s="20" t="s">
        <v>171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88</v>
      </c>
      <c r="BK484" s="220">
        <f>ROUND(I484*H484,2)</f>
        <v>0</v>
      </c>
      <c r="BL484" s="20" t="s">
        <v>295</v>
      </c>
      <c r="BM484" s="219" t="s">
        <v>1617</v>
      </c>
    </row>
    <row r="485" s="2" customFormat="1">
      <c r="A485" s="42"/>
      <c r="B485" s="43"/>
      <c r="C485" s="44"/>
      <c r="D485" s="221" t="s">
        <v>181</v>
      </c>
      <c r="E485" s="44"/>
      <c r="F485" s="222" t="s">
        <v>345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181</v>
      </c>
      <c r="AU485" s="20" t="s">
        <v>90</v>
      </c>
    </row>
    <row r="486" s="13" customFormat="1">
      <c r="A486" s="13"/>
      <c r="B486" s="226"/>
      <c r="C486" s="227"/>
      <c r="D486" s="228" t="s">
        <v>183</v>
      </c>
      <c r="E486" s="229" t="s">
        <v>41</v>
      </c>
      <c r="F486" s="230" t="s">
        <v>346</v>
      </c>
      <c r="G486" s="227"/>
      <c r="H486" s="229" t="s">
        <v>41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183</v>
      </c>
      <c r="AU486" s="236" t="s">
        <v>90</v>
      </c>
      <c r="AV486" s="13" t="s">
        <v>88</v>
      </c>
      <c r="AW486" s="13" t="s">
        <v>42</v>
      </c>
      <c r="AX486" s="13" t="s">
        <v>80</v>
      </c>
      <c r="AY486" s="236" t="s">
        <v>171</v>
      </c>
    </row>
    <row r="487" s="13" customFormat="1">
      <c r="A487" s="13"/>
      <c r="B487" s="226"/>
      <c r="C487" s="227"/>
      <c r="D487" s="228" t="s">
        <v>183</v>
      </c>
      <c r="E487" s="229" t="s">
        <v>41</v>
      </c>
      <c r="F487" s="230" t="s">
        <v>1610</v>
      </c>
      <c r="G487" s="227"/>
      <c r="H487" s="229" t="s">
        <v>41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183</v>
      </c>
      <c r="AU487" s="236" t="s">
        <v>90</v>
      </c>
      <c r="AV487" s="13" t="s">
        <v>88</v>
      </c>
      <c r="AW487" s="13" t="s">
        <v>42</v>
      </c>
      <c r="AX487" s="13" t="s">
        <v>80</v>
      </c>
      <c r="AY487" s="236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1618</v>
      </c>
      <c r="G488" s="238"/>
      <c r="H488" s="241">
        <v>3.5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5" customFormat="1">
      <c r="A489" s="15"/>
      <c r="B489" s="248"/>
      <c r="C489" s="249"/>
      <c r="D489" s="228" t="s">
        <v>183</v>
      </c>
      <c r="E489" s="250" t="s">
        <v>41</v>
      </c>
      <c r="F489" s="251" t="s">
        <v>189</v>
      </c>
      <c r="G489" s="249"/>
      <c r="H489" s="252">
        <v>3.5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8" t="s">
        <v>183</v>
      </c>
      <c r="AU489" s="258" t="s">
        <v>90</v>
      </c>
      <c r="AV489" s="15" t="s">
        <v>179</v>
      </c>
      <c r="AW489" s="15" t="s">
        <v>42</v>
      </c>
      <c r="AX489" s="15" t="s">
        <v>88</v>
      </c>
      <c r="AY489" s="258" t="s">
        <v>171</v>
      </c>
    </row>
    <row r="490" s="2" customFormat="1" ht="21.75" customHeight="1">
      <c r="A490" s="42"/>
      <c r="B490" s="43"/>
      <c r="C490" s="208" t="s">
        <v>1619</v>
      </c>
      <c r="D490" s="208" t="s">
        <v>174</v>
      </c>
      <c r="E490" s="209" t="s">
        <v>349</v>
      </c>
      <c r="F490" s="210" t="s">
        <v>350</v>
      </c>
      <c r="G490" s="211" t="s">
        <v>177</v>
      </c>
      <c r="H490" s="212">
        <v>6.75</v>
      </c>
      <c r="I490" s="213"/>
      <c r="J490" s="214">
        <f>ROUND(I490*H490,2)</f>
        <v>0</v>
      </c>
      <c r="K490" s="210" t="s">
        <v>178</v>
      </c>
      <c r="L490" s="48"/>
      <c r="M490" s="215" t="s">
        <v>41</v>
      </c>
      <c r="N490" s="216" t="s">
        <v>51</v>
      </c>
      <c r="O490" s="88"/>
      <c r="P490" s="217">
        <f>O490*H490</f>
        <v>0</v>
      </c>
      <c r="Q490" s="217">
        <v>0.0016000000000000001</v>
      </c>
      <c r="R490" s="217">
        <f>Q490*H490</f>
        <v>0.010800000000000001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295</v>
      </c>
      <c r="AT490" s="219" t="s">
        <v>174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295</v>
      </c>
      <c r="BM490" s="219" t="s">
        <v>1620</v>
      </c>
    </row>
    <row r="491" s="2" customFormat="1">
      <c r="A491" s="42"/>
      <c r="B491" s="43"/>
      <c r="C491" s="44"/>
      <c r="D491" s="221" t="s">
        <v>181</v>
      </c>
      <c r="E491" s="44"/>
      <c r="F491" s="222" t="s">
        <v>352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181</v>
      </c>
      <c r="AU491" s="20" t="s">
        <v>90</v>
      </c>
    </row>
    <row r="492" s="13" customFormat="1">
      <c r="A492" s="13"/>
      <c r="B492" s="226"/>
      <c r="C492" s="227"/>
      <c r="D492" s="228" t="s">
        <v>183</v>
      </c>
      <c r="E492" s="229" t="s">
        <v>41</v>
      </c>
      <c r="F492" s="230" t="s">
        <v>303</v>
      </c>
      <c r="G492" s="227"/>
      <c r="H492" s="229" t="s">
        <v>41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183</v>
      </c>
      <c r="AU492" s="236" t="s">
        <v>90</v>
      </c>
      <c r="AV492" s="13" t="s">
        <v>88</v>
      </c>
      <c r="AW492" s="13" t="s">
        <v>42</v>
      </c>
      <c r="AX492" s="13" t="s">
        <v>80</v>
      </c>
      <c r="AY492" s="236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1621</v>
      </c>
      <c r="G493" s="238"/>
      <c r="H493" s="241">
        <v>1.5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3" customFormat="1">
      <c r="A494" s="13"/>
      <c r="B494" s="226"/>
      <c r="C494" s="227"/>
      <c r="D494" s="228" t="s">
        <v>183</v>
      </c>
      <c r="E494" s="229" t="s">
        <v>41</v>
      </c>
      <c r="F494" s="230" t="s">
        <v>346</v>
      </c>
      <c r="G494" s="227"/>
      <c r="H494" s="229" t="s">
        <v>41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183</v>
      </c>
      <c r="AU494" s="236" t="s">
        <v>90</v>
      </c>
      <c r="AV494" s="13" t="s">
        <v>88</v>
      </c>
      <c r="AW494" s="13" t="s">
        <v>42</v>
      </c>
      <c r="AX494" s="13" t="s">
        <v>80</v>
      </c>
      <c r="AY494" s="236" t="s">
        <v>171</v>
      </c>
    </row>
    <row r="495" s="13" customFormat="1">
      <c r="A495" s="13"/>
      <c r="B495" s="226"/>
      <c r="C495" s="227"/>
      <c r="D495" s="228" t="s">
        <v>183</v>
      </c>
      <c r="E495" s="229" t="s">
        <v>41</v>
      </c>
      <c r="F495" s="230" t="s">
        <v>1610</v>
      </c>
      <c r="G495" s="227"/>
      <c r="H495" s="229" t="s">
        <v>41</v>
      </c>
      <c r="I495" s="231"/>
      <c r="J495" s="227"/>
      <c r="K495" s="227"/>
      <c r="L495" s="232"/>
      <c r="M495" s="233"/>
      <c r="N495" s="234"/>
      <c r="O495" s="234"/>
      <c r="P495" s="234"/>
      <c r="Q495" s="234"/>
      <c r="R495" s="234"/>
      <c r="S495" s="234"/>
      <c r="T495" s="23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6" t="s">
        <v>183</v>
      </c>
      <c r="AU495" s="236" t="s">
        <v>90</v>
      </c>
      <c r="AV495" s="13" t="s">
        <v>88</v>
      </c>
      <c r="AW495" s="13" t="s">
        <v>42</v>
      </c>
      <c r="AX495" s="13" t="s">
        <v>80</v>
      </c>
      <c r="AY495" s="236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1622</v>
      </c>
      <c r="G496" s="238"/>
      <c r="H496" s="241">
        <v>5.25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5" customFormat="1">
      <c r="A497" s="15"/>
      <c r="B497" s="248"/>
      <c r="C497" s="249"/>
      <c r="D497" s="228" t="s">
        <v>183</v>
      </c>
      <c r="E497" s="250" t="s">
        <v>41</v>
      </c>
      <c r="F497" s="251" t="s">
        <v>189</v>
      </c>
      <c r="G497" s="249"/>
      <c r="H497" s="252">
        <v>6.75</v>
      </c>
      <c r="I497" s="253"/>
      <c r="J497" s="249"/>
      <c r="K497" s="249"/>
      <c r="L497" s="254"/>
      <c r="M497" s="255"/>
      <c r="N497" s="256"/>
      <c r="O497" s="256"/>
      <c r="P497" s="256"/>
      <c r="Q497" s="256"/>
      <c r="R497" s="256"/>
      <c r="S497" s="256"/>
      <c r="T497" s="257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8" t="s">
        <v>183</v>
      </c>
      <c r="AU497" s="258" t="s">
        <v>90</v>
      </c>
      <c r="AV497" s="15" t="s">
        <v>179</v>
      </c>
      <c r="AW497" s="15" t="s">
        <v>42</v>
      </c>
      <c r="AX497" s="15" t="s">
        <v>88</v>
      </c>
      <c r="AY497" s="258" t="s">
        <v>171</v>
      </c>
    </row>
    <row r="498" s="2" customFormat="1" ht="24.15" customHeight="1">
      <c r="A498" s="42"/>
      <c r="B498" s="43"/>
      <c r="C498" s="208" t="s">
        <v>1623</v>
      </c>
      <c r="D498" s="208" t="s">
        <v>174</v>
      </c>
      <c r="E498" s="209" t="s">
        <v>354</v>
      </c>
      <c r="F498" s="210" t="s">
        <v>355</v>
      </c>
      <c r="G498" s="211" t="s">
        <v>177</v>
      </c>
      <c r="H498" s="212">
        <v>67.680000000000007</v>
      </c>
      <c r="I498" s="213"/>
      <c r="J498" s="214">
        <f>ROUND(I498*H498,2)</f>
        <v>0</v>
      </c>
      <c r="K498" s="210" t="s">
        <v>178</v>
      </c>
      <c r="L498" s="48"/>
      <c r="M498" s="215" t="s">
        <v>41</v>
      </c>
      <c r="N498" s="216" t="s">
        <v>51</v>
      </c>
      <c r="O498" s="88"/>
      <c r="P498" s="217">
        <f>O498*H498</f>
        <v>0</v>
      </c>
      <c r="Q498" s="217">
        <v>0.00125</v>
      </c>
      <c r="R498" s="217">
        <f>Q498*H498</f>
        <v>0.084600000000000009</v>
      </c>
      <c r="S498" s="217">
        <v>0</v>
      </c>
      <c r="T498" s="218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19" t="s">
        <v>295</v>
      </c>
      <c r="AT498" s="219" t="s">
        <v>174</v>
      </c>
      <c r="AU498" s="219" t="s">
        <v>90</v>
      </c>
      <c r="AY498" s="20" t="s">
        <v>171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20" t="s">
        <v>88</v>
      </c>
      <c r="BK498" s="220">
        <f>ROUND(I498*H498,2)</f>
        <v>0</v>
      </c>
      <c r="BL498" s="20" t="s">
        <v>295</v>
      </c>
      <c r="BM498" s="219" t="s">
        <v>1624</v>
      </c>
    </row>
    <row r="499" s="2" customFormat="1">
      <c r="A499" s="42"/>
      <c r="B499" s="43"/>
      <c r="C499" s="44"/>
      <c r="D499" s="221" t="s">
        <v>181</v>
      </c>
      <c r="E499" s="44"/>
      <c r="F499" s="222" t="s">
        <v>357</v>
      </c>
      <c r="G499" s="44"/>
      <c r="H499" s="44"/>
      <c r="I499" s="223"/>
      <c r="J499" s="44"/>
      <c r="K499" s="44"/>
      <c r="L499" s="48"/>
      <c r="M499" s="224"/>
      <c r="N499" s="22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181</v>
      </c>
      <c r="AU499" s="20" t="s">
        <v>90</v>
      </c>
    </row>
    <row r="500" s="13" customFormat="1">
      <c r="A500" s="13"/>
      <c r="B500" s="226"/>
      <c r="C500" s="227"/>
      <c r="D500" s="228" t="s">
        <v>183</v>
      </c>
      <c r="E500" s="229" t="s">
        <v>41</v>
      </c>
      <c r="F500" s="230" t="s">
        <v>1625</v>
      </c>
      <c r="G500" s="227"/>
      <c r="H500" s="229" t="s">
        <v>41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183</v>
      </c>
      <c r="AU500" s="236" t="s">
        <v>90</v>
      </c>
      <c r="AV500" s="13" t="s">
        <v>88</v>
      </c>
      <c r="AW500" s="13" t="s">
        <v>42</v>
      </c>
      <c r="AX500" s="13" t="s">
        <v>80</v>
      </c>
      <c r="AY500" s="236" t="s">
        <v>171</v>
      </c>
    </row>
    <row r="501" s="13" customFormat="1">
      <c r="A501" s="13"/>
      <c r="B501" s="226"/>
      <c r="C501" s="227"/>
      <c r="D501" s="228" t="s">
        <v>183</v>
      </c>
      <c r="E501" s="229" t="s">
        <v>41</v>
      </c>
      <c r="F501" s="230" t="s">
        <v>359</v>
      </c>
      <c r="G501" s="227"/>
      <c r="H501" s="229" t="s">
        <v>41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183</v>
      </c>
      <c r="AU501" s="236" t="s">
        <v>90</v>
      </c>
      <c r="AV501" s="13" t="s">
        <v>88</v>
      </c>
      <c r="AW501" s="13" t="s">
        <v>42</v>
      </c>
      <c r="AX501" s="13" t="s">
        <v>80</v>
      </c>
      <c r="AY501" s="236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1626</v>
      </c>
      <c r="G502" s="238"/>
      <c r="H502" s="241">
        <v>3.2400000000000002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1627</v>
      </c>
      <c r="G503" s="238"/>
      <c r="H503" s="241">
        <v>22.32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1628</v>
      </c>
      <c r="G504" s="238"/>
      <c r="H504" s="241">
        <v>1.44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1629</v>
      </c>
      <c r="G505" s="238"/>
      <c r="H505" s="241">
        <v>1.0800000000000001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1630</v>
      </c>
      <c r="G506" s="238"/>
      <c r="H506" s="241">
        <v>5.04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1631</v>
      </c>
      <c r="G507" s="238"/>
      <c r="H507" s="241">
        <v>2.8799999999999999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4" customFormat="1">
      <c r="A508" s="14"/>
      <c r="B508" s="237"/>
      <c r="C508" s="238"/>
      <c r="D508" s="228" t="s">
        <v>183</v>
      </c>
      <c r="E508" s="239" t="s">
        <v>41</v>
      </c>
      <c r="F508" s="240" t="s">
        <v>1629</v>
      </c>
      <c r="G508" s="238"/>
      <c r="H508" s="241">
        <v>1.0800000000000001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183</v>
      </c>
      <c r="AU508" s="247" t="s">
        <v>90</v>
      </c>
      <c r="AV508" s="14" t="s">
        <v>90</v>
      </c>
      <c r="AW508" s="14" t="s">
        <v>42</v>
      </c>
      <c r="AX508" s="14" t="s">
        <v>80</v>
      </c>
      <c r="AY508" s="247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1629</v>
      </c>
      <c r="G509" s="238"/>
      <c r="H509" s="241">
        <v>1.0800000000000001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1632</v>
      </c>
      <c r="G510" s="238"/>
      <c r="H510" s="241">
        <v>2.1600000000000001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4" customFormat="1">
      <c r="A511" s="14"/>
      <c r="B511" s="237"/>
      <c r="C511" s="238"/>
      <c r="D511" s="228" t="s">
        <v>183</v>
      </c>
      <c r="E511" s="239" t="s">
        <v>41</v>
      </c>
      <c r="F511" s="240" t="s">
        <v>1629</v>
      </c>
      <c r="G511" s="238"/>
      <c r="H511" s="241">
        <v>1.0800000000000001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183</v>
      </c>
      <c r="AU511" s="247" t="s">
        <v>90</v>
      </c>
      <c r="AV511" s="14" t="s">
        <v>90</v>
      </c>
      <c r="AW511" s="14" t="s">
        <v>42</v>
      </c>
      <c r="AX511" s="14" t="s">
        <v>80</v>
      </c>
      <c r="AY511" s="247" t="s">
        <v>171</v>
      </c>
    </row>
    <row r="512" s="14" customFormat="1">
      <c r="A512" s="14"/>
      <c r="B512" s="237"/>
      <c r="C512" s="238"/>
      <c r="D512" s="228" t="s">
        <v>183</v>
      </c>
      <c r="E512" s="239" t="s">
        <v>41</v>
      </c>
      <c r="F512" s="240" t="s">
        <v>1633</v>
      </c>
      <c r="G512" s="238"/>
      <c r="H512" s="241">
        <v>3.6000000000000001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183</v>
      </c>
      <c r="AU512" s="247" t="s">
        <v>90</v>
      </c>
      <c r="AV512" s="14" t="s">
        <v>90</v>
      </c>
      <c r="AW512" s="14" t="s">
        <v>42</v>
      </c>
      <c r="AX512" s="14" t="s">
        <v>80</v>
      </c>
      <c r="AY512" s="247" t="s">
        <v>171</v>
      </c>
    </row>
    <row r="513" s="14" customFormat="1">
      <c r="A513" s="14"/>
      <c r="B513" s="237"/>
      <c r="C513" s="238"/>
      <c r="D513" s="228" t="s">
        <v>183</v>
      </c>
      <c r="E513" s="239" t="s">
        <v>41</v>
      </c>
      <c r="F513" s="240" t="s">
        <v>1634</v>
      </c>
      <c r="G513" s="238"/>
      <c r="H513" s="241">
        <v>0.71999999999999997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90</v>
      </c>
      <c r="AV513" s="14" t="s">
        <v>90</v>
      </c>
      <c r="AW513" s="14" t="s">
        <v>42</v>
      </c>
      <c r="AX513" s="14" t="s">
        <v>80</v>
      </c>
      <c r="AY513" s="247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1634</v>
      </c>
      <c r="G514" s="238"/>
      <c r="H514" s="241">
        <v>0.71999999999999997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4" customFormat="1">
      <c r="A515" s="14"/>
      <c r="B515" s="237"/>
      <c r="C515" s="238"/>
      <c r="D515" s="228" t="s">
        <v>183</v>
      </c>
      <c r="E515" s="239" t="s">
        <v>41</v>
      </c>
      <c r="F515" s="240" t="s">
        <v>1634</v>
      </c>
      <c r="G515" s="238"/>
      <c r="H515" s="241">
        <v>0.71999999999999997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183</v>
      </c>
      <c r="AU515" s="247" t="s">
        <v>90</v>
      </c>
      <c r="AV515" s="14" t="s">
        <v>90</v>
      </c>
      <c r="AW515" s="14" t="s">
        <v>42</v>
      </c>
      <c r="AX515" s="14" t="s">
        <v>80</v>
      </c>
      <c r="AY515" s="247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1635</v>
      </c>
      <c r="G516" s="238"/>
      <c r="H516" s="241">
        <v>4.3200000000000003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4" customFormat="1">
      <c r="A517" s="14"/>
      <c r="B517" s="237"/>
      <c r="C517" s="238"/>
      <c r="D517" s="228" t="s">
        <v>183</v>
      </c>
      <c r="E517" s="239" t="s">
        <v>41</v>
      </c>
      <c r="F517" s="240" t="s">
        <v>1636</v>
      </c>
      <c r="G517" s="238"/>
      <c r="H517" s="241">
        <v>1.8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183</v>
      </c>
      <c r="AU517" s="247" t="s">
        <v>90</v>
      </c>
      <c r="AV517" s="14" t="s">
        <v>90</v>
      </c>
      <c r="AW517" s="14" t="s">
        <v>42</v>
      </c>
      <c r="AX517" s="14" t="s">
        <v>80</v>
      </c>
      <c r="AY517" s="247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1637</v>
      </c>
      <c r="G518" s="238"/>
      <c r="H518" s="241">
        <v>2.52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4" customFormat="1">
      <c r="A519" s="14"/>
      <c r="B519" s="237"/>
      <c r="C519" s="238"/>
      <c r="D519" s="228" t="s">
        <v>183</v>
      </c>
      <c r="E519" s="239" t="s">
        <v>41</v>
      </c>
      <c r="F519" s="240" t="s">
        <v>1636</v>
      </c>
      <c r="G519" s="238"/>
      <c r="H519" s="241">
        <v>1.8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42</v>
      </c>
      <c r="AX519" s="14" t="s">
        <v>80</v>
      </c>
      <c r="AY519" s="247" t="s">
        <v>171</v>
      </c>
    </row>
    <row r="520" s="14" customFormat="1">
      <c r="A520" s="14"/>
      <c r="B520" s="237"/>
      <c r="C520" s="238"/>
      <c r="D520" s="228" t="s">
        <v>183</v>
      </c>
      <c r="E520" s="239" t="s">
        <v>41</v>
      </c>
      <c r="F520" s="240" t="s">
        <v>1638</v>
      </c>
      <c r="G520" s="238"/>
      <c r="H520" s="241">
        <v>6.4800000000000004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183</v>
      </c>
      <c r="AU520" s="247" t="s">
        <v>90</v>
      </c>
      <c r="AV520" s="14" t="s">
        <v>90</v>
      </c>
      <c r="AW520" s="14" t="s">
        <v>42</v>
      </c>
      <c r="AX520" s="14" t="s">
        <v>80</v>
      </c>
      <c r="AY520" s="247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1636</v>
      </c>
      <c r="G521" s="238"/>
      <c r="H521" s="241">
        <v>1.8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1636</v>
      </c>
      <c r="G522" s="238"/>
      <c r="H522" s="241">
        <v>1.8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5" customFormat="1">
      <c r="A523" s="15"/>
      <c r="B523" s="248"/>
      <c r="C523" s="249"/>
      <c r="D523" s="228" t="s">
        <v>183</v>
      </c>
      <c r="E523" s="250" t="s">
        <v>41</v>
      </c>
      <c r="F523" s="251" t="s">
        <v>189</v>
      </c>
      <c r="G523" s="249"/>
      <c r="H523" s="252">
        <v>67.679999999999993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8" t="s">
        <v>183</v>
      </c>
      <c r="AU523" s="258" t="s">
        <v>90</v>
      </c>
      <c r="AV523" s="15" t="s">
        <v>179</v>
      </c>
      <c r="AW523" s="15" t="s">
        <v>42</v>
      </c>
      <c r="AX523" s="15" t="s">
        <v>88</v>
      </c>
      <c r="AY523" s="258" t="s">
        <v>171</v>
      </c>
    </row>
    <row r="524" s="2" customFormat="1" ht="16.5" customHeight="1">
      <c r="A524" s="42"/>
      <c r="B524" s="43"/>
      <c r="C524" s="208" t="s">
        <v>1639</v>
      </c>
      <c r="D524" s="208" t="s">
        <v>174</v>
      </c>
      <c r="E524" s="209" t="s">
        <v>362</v>
      </c>
      <c r="F524" s="210" t="s">
        <v>363</v>
      </c>
      <c r="G524" s="211" t="s">
        <v>177</v>
      </c>
      <c r="H524" s="212">
        <v>67.680000000000007</v>
      </c>
      <c r="I524" s="213"/>
      <c r="J524" s="214">
        <f>ROUND(I524*H524,2)</f>
        <v>0</v>
      </c>
      <c r="K524" s="210" t="s">
        <v>178</v>
      </c>
      <c r="L524" s="48"/>
      <c r="M524" s="215" t="s">
        <v>41</v>
      </c>
      <c r="N524" s="216" t="s">
        <v>51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0.0012099999999999999</v>
      </c>
      <c r="T524" s="218">
        <f>S524*H524</f>
        <v>0.081892800000000002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295</v>
      </c>
      <c r="AT524" s="219" t="s">
        <v>174</v>
      </c>
      <c r="AU524" s="219" t="s">
        <v>90</v>
      </c>
      <c r="AY524" s="20" t="s">
        <v>171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88</v>
      </c>
      <c r="BK524" s="220">
        <f>ROUND(I524*H524,2)</f>
        <v>0</v>
      </c>
      <c r="BL524" s="20" t="s">
        <v>295</v>
      </c>
      <c r="BM524" s="219" t="s">
        <v>1640</v>
      </c>
    </row>
    <row r="525" s="2" customFormat="1">
      <c r="A525" s="42"/>
      <c r="B525" s="43"/>
      <c r="C525" s="44"/>
      <c r="D525" s="221" t="s">
        <v>181</v>
      </c>
      <c r="E525" s="44"/>
      <c r="F525" s="222" t="s">
        <v>365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181</v>
      </c>
      <c r="AU525" s="20" t="s">
        <v>90</v>
      </c>
    </row>
    <row r="526" s="13" customFormat="1">
      <c r="A526" s="13"/>
      <c r="B526" s="226"/>
      <c r="C526" s="227"/>
      <c r="D526" s="228" t="s">
        <v>183</v>
      </c>
      <c r="E526" s="229" t="s">
        <v>41</v>
      </c>
      <c r="F526" s="230" t="s">
        <v>1641</v>
      </c>
      <c r="G526" s="227"/>
      <c r="H526" s="229" t="s">
        <v>41</v>
      </c>
      <c r="I526" s="231"/>
      <c r="J526" s="227"/>
      <c r="K526" s="227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183</v>
      </c>
      <c r="AU526" s="236" t="s">
        <v>90</v>
      </c>
      <c r="AV526" s="13" t="s">
        <v>88</v>
      </c>
      <c r="AW526" s="13" t="s">
        <v>42</v>
      </c>
      <c r="AX526" s="13" t="s">
        <v>80</v>
      </c>
      <c r="AY526" s="236" t="s">
        <v>171</v>
      </c>
    </row>
    <row r="527" s="13" customFormat="1">
      <c r="A527" s="13"/>
      <c r="B527" s="226"/>
      <c r="C527" s="227"/>
      <c r="D527" s="228" t="s">
        <v>183</v>
      </c>
      <c r="E527" s="229" t="s">
        <v>41</v>
      </c>
      <c r="F527" s="230" t="s">
        <v>359</v>
      </c>
      <c r="G527" s="227"/>
      <c r="H527" s="229" t="s">
        <v>41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183</v>
      </c>
      <c r="AU527" s="236" t="s">
        <v>90</v>
      </c>
      <c r="AV527" s="13" t="s">
        <v>88</v>
      </c>
      <c r="AW527" s="13" t="s">
        <v>42</v>
      </c>
      <c r="AX527" s="13" t="s">
        <v>80</v>
      </c>
      <c r="AY527" s="236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1626</v>
      </c>
      <c r="G528" s="238"/>
      <c r="H528" s="241">
        <v>3.2400000000000002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4" customFormat="1">
      <c r="A529" s="14"/>
      <c r="B529" s="237"/>
      <c r="C529" s="238"/>
      <c r="D529" s="228" t="s">
        <v>183</v>
      </c>
      <c r="E529" s="239" t="s">
        <v>41</v>
      </c>
      <c r="F529" s="240" t="s">
        <v>1627</v>
      </c>
      <c r="G529" s="238"/>
      <c r="H529" s="241">
        <v>22.32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183</v>
      </c>
      <c r="AU529" s="247" t="s">
        <v>90</v>
      </c>
      <c r="AV529" s="14" t="s">
        <v>90</v>
      </c>
      <c r="AW529" s="14" t="s">
        <v>42</v>
      </c>
      <c r="AX529" s="14" t="s">
        <v>80</v>
      </c>
      <c r="AY529" s="247" t="s">
        <v>171</v>
      </c>
    </row>
    <row r="530" s="14" customFormat="1">
      <c r="A530" s="14"/>
      <c r="B530" s="237"/>
      <c r="C530" s="238"/>
      <c r="D530" s="228" t="s">
        <v>183</v>
      </c>
      <c r="E530" s="239" t="s">
        <v>41</v>
      </c>
      <c r="F530" s="240" t="s">
        <v>1628</v>
      </c>
      <c r="G530" s="238"/>
      <c r="H530" s="241">
        <v>1.44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183</v>
      </c>
      <c r="AU530" s="247" t="s">
        <v>90</v>
      </c>
      <c r="AV530" s="14" t="s">
        <v>90</v>
      </c>
      <c r="AW530" s="14" t="s">
        <v>42</v>
      </c>
      <c r="AX530" s="14" t="s">
        <v>80</v>
      </c>
      <c r="AY530" s="247" t="s">
        <v>171</v>
      </c>
    </row>
    <row r="531" s="14" customFormat="1">
      <c r="A531" s="14"/>
      <c r="B531" s="237"/>
      <c r="C531" s="238"/>
      <c r="D531" s="228" t="s">
        <v>183</v>
      </c>
      <c r="E531" s="239" t="s">
        <v>41</v>
      </c>
      <c r="F531" s="240" t="s">
        <v>1629</v>
      </c>
      <c r="G531" s="238"/>
      <c r="H531" s="241">
        <v>1.0800000000000001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183</v>
      </c>
      <c r="AU531" s="247" t="s">
        <v>90</v>
      </c>
      <c r="AV531" s="14" t="s">
        <v>90</v>
      </c>
      <c r="AW531" s="14" t="s">
        <v>42</v>
      </c>
      <c r="AX531" s="14" t="s">
        <v>80</v>
      </c>
      <c r="AY531" s="247" t="s">
        <v>171</v>
      </c>
    </row>
    <row r="532" s="14" customFormat="1">
      <c r="A532" s="14"/>
      <c r="B532" s="237"/>
      <c r="C532" s="238"/>
      <c r="D532" s="228" t="s">
        <v>183</v>
      </c>
      <c r="E532" s="239" t="s">
        <v>41</v>
      </c>
      <c r="F532" s="240" t="s">
        <v>1630</v>
      </c>
      <c r="G532" s="238"/>
      <c r="H532" s="241">
        <v>5.04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183</v>
      </c>
      <c r="AU532" s="247" t="s">
        <v>90</v>
      </c>
      <c r="AV532" s="14" t="s">
        <v>90</v>
      </c>
      <c r="AW532" s="14" t="s">
        <v>42</v>
      </c>
      <c r="AX532" s="14" t="s">
        <v>80</v>
      </c>
      <c r="AY532" s="247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1631</v>
      </c>
      <c r="G533" s="238"/>
      <c r="H533" s="241">
        <v>2.8799999999999999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4" customFormat="1">
      <c r="A534" s="14"/>
      <c r="B534" s="237"/>
      <c r="C534" s="238"/>
      <c r="D534" s="228" t="s">
        <v>183</v>
      </c>
      <c r="E534" s="239" t="s">
        <v>41</v>
      </c>
      <c r="F534" s="240" t="s">
        <v>1629</v>
      </c>
      <c r="G534" s="238"/>
      <c r="H534" s="241">
        <v>1.0800000000000001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183</v>
      </c>
      <c r="AU534" s="247" t="s">
        <v>90</v>
      </c>
      <c r="AV534" s="14" t="s">
        <v>90</v>
      </c>
      <c r="AW534" s="14" t="s">
        <v>42</v>
      </c>
      <c r="AX534" s="14" t="s">
        <v>80</v>
      </c>
      <c r="AY534" s="247" t="s">
        <v>171</v>
      </c>
    </row>
    <row r="535" s="14" customFormat="1">
      <c r="A535" s="14"/>
      <c r="B535" s="237"/>
      <c r="C535" s="238"/>
      <c r="D535" s="228" t="s">
        <v>183</v>
      </c>
      <c r="E535" s="239" t="s">
        <v>41</v>
      </c>
      <c r="F535" s="240" t="s">
        <v>1629</v>
      </c>
      <c r="G535" s="238"/>
      <c r="H535" s="241">
        <v>1.0800000000000001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183</v>
      </c>
      <c r="AU535" s="247" t="s">
        <v>90</v>
      </c>
      <c r="AV535" s="14" t="s">
        <v>90</v>
      </c>
      <c r="AW535" s="14" t="s">
        <v>42</v>
      </c>
      <c r="AX535" s="14" t="s">
        <v>80</v>
      </c>
      <c r="AY535" s="247" t="s">
        <v>171</v>
      </c>
    </row>
    <row r="536" s="14" customFormat="1">
      <c r="A536" s="14"/>
      <c r="B536" s="237"/>
      <c r="C536" s="238"/>
      <c r="D536" s="228" t="s">
        <v>183</v>
      </c>
      <c r="E536" s="239" t="s">
        <v>41</v>
      </c>
      <c r="F536" s="240" t="s">
        <v>1632</v>
      </c>
      <c r="G536" s="238"/>
      <c r="H536" s="241">
        <v>2.1600000000000001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183</v>
      </c>
      <c r="AU536" s="247" t="s">
        <v>90</v>
      </c>
      <c r="AV536" s="14" t="s">
        <v>90</v>
      </c>
      <c r="AW536" s="14" t="s">
        <v>42</v>
      </c>
      <c r="AX536" s="14" t="s">
        <v>80</v>
      </c>
      <c r="AY536" s="247" t="s">
        <v>171</v>
      </c>
    </row>
    <row r="537" s="14" customFormat="1">
      <c r="A537" s="14"/>
      <c r="B537" s="237"/>
      <c r="C537" s="238"/>
      <c r="D537" s="228" t="s">
        <v>183</v>
      </c>
      <c r="E537" s="239" t="s">
        <v>41</v>
      </c>
      <c r="F537" s="240" t="s">
        <v>1629</v>
      </c>
      <c r="G537" s="238"/>
      <c r="H537" s="241">
        <v>1.0800000000000001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183</v>
      </c>
      <c r="AU537" s="247" t="s">
        <v>90</v>
      </c>
      <c r="AV537" s="14" t="s">
        <v>90</v>
      </c>
      <c r="AW537" s="14" t="s">
        <v>42</v>
      </c>
      <c r="AX537" s="14" t="s">
        <v>80</v>
      </c>
      <c r="AY537" s="247" t="s">
        <v>171</v>
      </c>
    </row>
    <row r="538" s="14" customFormat="1">
      <c r="A538" s="14"/>
      <c r="B538" s="237"/>
      <c r="C538" s="238"/>
      <c r="D538" s="228" t="s">
        <v>183</v>
      </c>
      <c r="E538" s="239" t="s">
        <v>41</v>
      </c>
      <c r="F538" s="240" t="s">
        <v>1633</v>
      </c>
      <c r="G538" s="238"/>
      <c r="H538" s="241">
        <v>3.6000000000000001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183</v>
      </c>
      <c r="AU538" s="247" t="s">
        <v>90</v>
      </c>
      <c r="AV538" s="14" t="s">
        <v>90</v>
      </c>
      <c r="AW538" s="14" t="s">
        <v>42</v>
      </c>
      <c r="AX538" s="14" t="s">
        <v>80</v>
      </c>
      <c r="AY538" s="247" t="s">
        <v>171</v>
      </c>
    </row>
    <row r="539" s="14" customFormat="1">
      <c r="A539" s="14"/>
      <c r="B539" s="237"/>
      <c r="C539" s="238"/>
      <c r="D539" s="228" t="s">
        <v>183</v>
      </c>
      <c r="E539" s="239" t="s">
        <v>41</v>
      </c>
      <c r="F539" s="240" t="s">
        <v>1634</v>
      </c>
      <c r="G539" s="238"/>
      <c r="H539" s="241">
        <v>0.71999999999999997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183</v>
      </c>
      <c r="AU539" s="247" t="s">
        <v>90</v>
      </c>
      <c r="AV539" s="14" t="s">
        <v>90</v>
      </c>
      <c r="AW539" s="14" t="s">
        <v>42</v>
      </c>
      <c r="AX539" s="14" t="s">
        <v>80</v>
      </c>
      <c r="AY539" s="247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1634</v>
      </c>
      <c r="G540" s="238"/>
      <c r="H540" s="241">
        <v>0.71999999999999997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1634</v>
      </c>
      <c r="G541" s="238"/>
      <c r="H541" s="241">
        <v>0.71999999999999997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4" customFormat="1">
      <c r="A542" s="14"/>
      <c r="B542" s="237"/>
      <c r="C542" s="238"/>
      <c r="D542" s="228" t="s">
        <v>183</v>
      </c>
      <c r="E542" s="239" t="s">
        <v>41</v>
      </c>
      <c r="F542" s="240" t="s">
        <v>1635</v>
      </c>
      <c r="G542" s="238"/>
      <c r="H542" s="241">
        <v>4.3200000000000003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183</v>
      </c>
      <c r="AU542" s="247" t="s">
        <v>90</v>
      </c>
      <c r="AV542" s="14" t="s">
        <v>90</v>
      </c>
      <c r="AW542" s="14" t="s">
        <v>42</v>
      </c>
      <c r="AX542" s="14" t="s">
        <v>80</v>
      </c>
      <c r="AY542" s="247" t="s">
        <v>171</v>
      </c>
    </row>
    <row r="543" s="14" customFormat="1">
      <c r="A543" s="14"/>
      <c r="B543" s="237"/>
      <c r="C543" s="238"/>
      <c r="D543" s="228" t="s">
        <v>183</v>
      </c>
      <c r="E543" s="239" t="s">
        <v>41</v>
      </c>
      <c r="F543" s="240" t="s">
        <v>1636</v>
      </c>
      <c r="G543" s="238"/>
      <c r="H543" s="241">
        <v>1.8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183</v>
      </c>
      <c r="AU543" s="247" t="s">
        <v>90</v>
      </c>
      <c r="AV543" s="14" t="s">
        <v>90</v>
      </c>
      <c r="AW543" s="14" t="s">
        <v>42</v>
      </c>
      <c r="AX543" s="14" t="s">
        <v>80</v>
      </c>
      <c r="AY543" s="247" t="s">
        <v>171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1637</v>
      </c>
      <c r="G544" s="238"/>
      <c r="H544" s="241">
        <v>2.52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4" customFormat="1">
      <c r="A545" s="14"/>
      <c r="B545" s="237"/>
      <c r="C545" s="238"/>
      <c r="D545" s="228" t="s">
        <v>183</v>
      </c>
      <c r="E545" s="239" t="s">
        <v>41</v>
      </c>
      <c r="F545" s="240" t="s">
        <v>1636</v>
      </c>
      <c r="G545" s="238"/>
      <c r="H545" s="241">
        <v>1.8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183</v>
      </c>
      <c r="AU545" s="247" t="s">
        <v>90</v>
      </c>
      <c r="AV545" s="14" t="s">
        <v>90</v>
      </c>
      <c r="AW545" s="14" t="s">
        <v>42</v>
      </c>
      <c r="AX545" s="14" t="s">
        <v>80</v>
      </c>
      <c r="AY545" s="247" t="s">
        <v>171</v>
      </c>
    </row>
    <row r="546" s="14" customFormat="1">
      <c r="A546" s="14"/>
      <c r="B546" s="237"/>
      <c r="C546" s="238"/>
      <c r="D546" s="228" t="s">
        <v>183</v>
      </c>
      <c r="E546" s="239" t="s">
        <v>41</v>
      </c>
      <c r="F546" s="240" t="s">
        <v>1638</v>
      </c>
      <c r="G546" s="238"/>
      <c r="H546" s="241">
        <v>6.4800000000000004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183</v>
      </c>
      <c r="AU546" s="247" t="s">
        <v>90</v>
      </c>
      <c r="AV546" s="14" t="s">
        <v>90</v>
      </c>
      <c r="AW546" s="14" t="s">
        <v>42</v>
      </c>
      <c r="AX546" s="14" t="s">
        <v>80</v>
      </c>
      <c r="AY546" s="247" t="s">
        <v>171</v>
      </c>
    </row>
    <row r="547" s="14" customFormat="1">
      <c r="A547" s="14"/>
      <c r="B547" s="237"/>
      <c r="C547" s="238"/>
      <c r="D547" s="228" t="s">
        <v>183</v>
      </c>
      <c r="E547" s="239" t="s">
        <v>41</v>
      </c>
      <c r="F547" s="240" t="s">
        <v>1636</v>
      </c>
      <c r="G547" s="238"/>
      <c r="H547" s="241">
        <v>1.8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7" t="s">
        <v>183</v>
      </c>
      <c r="AU547" s="247" t="s">
        <v>90</v>
      </c>
      <c r="AV547" s="14" t="s">
        <v>90</v>
      </c>
      <c r="AW547" s="14" t="s">
        <v>42</v>
      </c>
      <c r="AX547" s="14" t="s">
        <v>80</v>
      </c>
      <c r="AY547" s="247" t="s">
        <v>171</v>
      </c>
    </row>
    <row r="548" s="14" customFormat="1">
      <c r="A548" s="14"/>
      <c r="B548" s="237"/>
      <c r="C548" s="238"/>
      <c r="D548" s="228" t="s">
        <v>183</v>
      </c>
      <c r="E548" s="239" t="s">
        <v>41</v>
      </c>
      <c r="F548" s="240" t="s">
        <v>1636</v>
      </c>
      <c r="G548" s="238"/>
      <c r="H548" s="241">
        <v>1.8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42</v>
      </c>
      <c r="AX548" s="14" t="s">
        <v>80</v>
      </c>
      <c r="AY548" s="247" t="s">
        <v>171</v>
      </c>
    </row>
    <row r="549" s="15" customFormat="1">
      <c r="A549" s="15"/>
      <c r="B549" s="248"/>
      <c r="C549" s="249"/>
      <c r="D549" s="228" t="s">
        <v>183</v>
      </c>
      <c r="E549" s="250" t="s">
        <v>41</v>
      </c>
      <c r="F549" s="251" t="s">
        <v>189</v>
      </c>
      <c r="G549" s="249"/>
      <c r="H549" s="252">
        <v>67.679999999999993</v>
      </c>
      <c r="I549" s="253"/>
      <c r="J549" s="249"/>
      <c r="K549" s="249"/>
      <c r="L549" s="254"/>
      <c r="M549" s="255"/>
      <c r="N549" s="256"/>
      <c r="O549" s="256"/>
      <c r="P549" s="256"/>
      <c r="Q549" s="256"/>
      <c r="R549" s="256"/>
      <c r="S549" s="256"/>
      <c r="T549" s="25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8" t="s">
        <v>183</v>
      </c>
      <c r="AU549" s="258" t="s">
        <v>90</v>
      </c>
      <c r="AV549" s="15" t="s">
        <v>179</v>
      </c>
      <c r="AW549" s="15" t="s">
        <v>42</v>
      </c>
      <c r="AX549" s="15" t="s">
        <v>88</v>
      </c>
      <c r="AY549" s="258" t="s">
        <v>171</v>
      </c>
    </row>
    <row r="550" s="2" customFormat="1" ht="37.8" customHeight="1">
      <c r="A550" s="42"/>
      <c r="B550" s="43"/>
      <c r="C550" s="208" t="s">
        <v>1642</v>
      </c>
      <c r="D550" s="208" t="s">
        <v>174</v>
      </c>
      <c r="E550" s="209" t="s">
        <v>1643</v>
      </c>
      <c r="F550" s="210" t="s">
        <v>1644</v>
      </c>
      <c r="G550" s="211" t="s">
        <v>264</v>
      </c>
      <c r="H550" s="212">
        <v>0.153</v>
      </c>
      <c r="I550" s="213"/>
      <c r="J550" s="214">
        <f>ROUND(I550*H550,2)</f>
        <v>0</v>
      </c>
      <c r="K550" s="210" t="s">
        <v>178</v>
      </c>
      <c r="L550" s="48"/>
      <c r="M550" s="215" t="s">
        <v>41</v>
      </c>
      <c r="N550" s="216" t="s">
        <v>51</v>
      </c>
      <c r="O550" s="88"/>
      <c r="P550" s="217">
        <f>O550*H550</f>
        <v>0</v>
      </c>
      <c r="Q550" s="217">
        <v>0</v>
      </c>
      <c r="R550" s="217">
        <f>Q550*H550</f>
        <v>0</v>
      </c>
      <c r="S550" s="217">
        <v>0</v>
      </c>
      <c r="T550" s="21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19" t="s">
        <v>295</v>
      </c>
      <c r="AT550" s="219" t="s">
        <v>174</v>
      </c>
      <c r="AU550" s="219" t="s">
        <v>90</v>
      </c>
      <c r="AY550" s="20" t="s">
        <v>171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0" t="s">
        <v>88</v>
      </c>
      <c r="BK550" s="220">
        <f>ROUND(I550*H550,2)</f>
        <v>0</v>
      </c>
      <c r="BL550" s="20" t="s">
        <v>295</v>
      </c>
      <c r="BM550" s="219" t="s">
        <v>1645</v>
      </c>
    </row>
    <row r="551" s="2" customFormat="1">
      <c r="A551" s="42"/>
      <c r="B551" s="43"/>
      <c r="C551" s="44"/>
      <c r="D551" s="221" t="s">
        <v>181</v>
      </c>
      <c r="E551" s="44"/>
      <c r="F551" s="222" t="s">
        <v>1646</v>
      </c>
      <c r="G551" s="44"/>
      <c r="H551" s="44"/>
      <c r="I551" s="223"/>
      <c r="J551" s="44"/>
      <c r="K551" s="44"/>
      <c r="L551" s="48"/>
      <c r="M551" s="224"/>
      <c r="N551" s="22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0" t="s">
        <v>181</v>
      </c>
      <c r="AU551" s="20" t="s">
        <v>90</v>
      </c>
    </row>
    <row r="552" s="2" customFormat="1" ht="49.05" customHeight="1">
      <c r="A552" s="42"/>
      <c r="B552" s="43"/>
      <c r="C552" s="208" t="s">
        <v>1647</v>
      </c>
      <c r="D552" s="208" t="s">
        <v>174</v>
      </c>
      <c r="E552" s="209" t="s">
        <v>372</v>
      </c>
      <c r="F552" s="210" t="s">
        <v>373</v>
      </c>
      <c r="G552" s="211" t="s">
        <v>264</v>
      </c>
      <c r="H552" s="212">
        <v>0.153</v>
      </c>
      <c r="I552" s="213"/>
      <c r="J552" s="214">
        <f>ROUND(I552*H552,2)</f>
        <v>0</v>
      </c>
      <c r="K552" s="210" t="s">
        <v>178</v>
      </c>
      <c r="L552" s="48"/>
      <c r="M552" s="215" t="s">
        <v>41</v>
      </c>
      <c r="N552" s="216" t="s">
        <v>51</v>
      </c>
      <c r="O552" s="88"/>
      <c r="P552" s="217">
        <f>O552*H552</f>
        <v>0</v>
      </c>
      <c r="Q552" s="217">
        <v>0</v>
      </c>
      <c r="R552" s="217">
        <f>Q552*H552</f>
        <v>0</v>
      </c>
      <c r="S552" s="217">
        <v>0</v>
      </c>
      <c r="T552" s="218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19" t="s">
        <v>295</v>
      </c>
      <c r="AT552" s="219" t="s">
        <v>174</v>
      </c>
      <c r="AU552" s="219" t="s">
        <v>90</v>
      </c>
      <c r="AY552" s="20" t="s">
        <v>171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88</v>
      </c>
      <c r="BK552" s="220">
        <f>ROUND(I552*H552,2)</f>
        <v>0</v>
      </c>
      <c r="BL552" s="20" t="s">
        <v>295</v>
      </c>
      <c r="BM552" s="219" t="s">
        <v>1648</v>
      </c>
    </row>
    <row r="553" s="2" customFormat="1">
      <c r="A553" s="42"/>
      <c r="B553" s="43"/>
      <c r="C553" s="44"/>
      <c r="D553" s="221" t="s">
        <v>181</v>
      </c>
      <c r="E553" s="44"/>
      <c r="F553" s="222" t="s">
        <v>375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181</v>
      </c>
      <c r="AU553" s="20" t="s">
        <v>90</v>
      </c>
    </row>
    <row r="554" s="2" customFormat="1" ht="44.25" customHeight="1">
      <c r="A554" s="42"/>
      <c r="B554" s="43"/>
      <c r="C554" s="208" t="s">
        <v>1649</v>
      </c>
      <c r="D554" s="208" t="s">
        <v>174</v>
      </c>
      <c r="E554" s="209" t="s">
        <v>377</v>
      </c>
      <c r="F554" s="210" t="s">
        <v>378</v>
      </c>
      <c r="G554" s="211" t="s">
        <v>264</v>
      </c>
      <c r="H554" s="212">
        <v>0.153</v>
      </c>
      <c r="I554" s="213"/>
      <c r="J554" s="214">
        <f>ROUND(I554*H554,2)</f>
        <v>0</v>
      </c>
      <c r="K554" s="210" t="s">
        <v>178</v>
      </c>
      <c r="L554" s="48"/>
      <c r="M554" s="215" t="s">
        <v>41</v>
      </c>
      <c r="N554" s="216" t="s">
        <v>51</v>
      </c>
      <c r="O554" s="88"/>
      <c r="P554" s="217">
        <f>O554*H554</f>
        <v>0</v>
      </c>
      <c r="Q554" s="217">
        <v>0</v>
      </c>
      <c r="R554" s="217">
        <f>Q554*H554</f>
        <v>0</v>
      </c>
      <c r="S554" s="217">
        <v>0</v>
      </c>
      <c r="T554" s="218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19" t="s">
        <v>295</v>
      </c>
      <c r="AT554" s="219" t="s">
        <v>174</v>
      </c>
      <c r="AU554" s="219" t="s">
        <v>90</v>
      </c>
      <c r="AY554" s="20" t="s">
        <v>171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20" t="s">
        <v>88</v>
      </c>
      <c r="BK554" s="220">
        <f>ROUND(I554*H554,2)</f>
        <v>0</v>
      </c>
      <c r="BL554" s="20" t="s">
        <v>295</v>
      </c>
      <c r="BM554" s="219" t="s">
        <v>1650</v>
      </c>
    </row>
    <row r="555" s="2" customFormat="1">
      <c r="A555" s="42"/>
      <c r="B555" s="43"/>
      <c r="C555" s="44"/>
      <c r="D555" s="221" t="s">
        <v>181</v>
      </c>
      <c r="E555" s="44"/>
      <c r="F555" s="222" t="s">
        <v>380</v>
      </c>
      <c r="G555" s="44"/>
      <c r="H555" s="44"/>
      <c r="I555" s="223"/>
      <c r="J555" s="44"/>
      <c r="K555" s="44"/>
      <c r="L555" s="48"/>
      <c r="M555" s="224"/>
      <c r="N555" s="22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181</v>
      </c>
      <c r="AU555" s="20" t="s">
        <v>90</v>
      </c>
    </row>
    <row r="556" s="2" customFormat="1" ht="49.05" customHeight="1">
      <c r="A556" s="42"/>
      <c r="B556" s="43"/>
      <c r="C556" s="208" t="s">
        <v>1651</v>
      </c>
      <c r="D556" s="208" t="s">
        <v>174</v>
      </c>
      <c r="E556" s="209" t="s">
        <v>382</v>
      </c>
      <c r="F556" s="210" t="s">
        <v>383</v>
      </c>
      <c r="G556" s="211" t="s">
        <v>264</v>
      </c>
      <c r="H556" s="212">
        <v>0.153</v>
      </c>
      <c r="I556" s="213"/>
      <c r="J556" s="214">
        <f>ROUND(I556*H556,2)</f>
        <v>0</v>
      </c>
      <c r="K556" s="210" t="s">
        <v>178</v>
      </c>
      <c r="L556" s="48"/>
      <c r="M556" s="215" t="s">
        <v>41</v>
      </c>
      <c r="N556" s="216" t="s">
        <v>51</v>
      </c>
      <c r="O556" s="88"/>
      <c r="P556" s="217">
        <f>O556*H556</f>
        <v>0</v>
      </c>
      <c r="Q556" s="217">
        <v>0</v>
      </c>
      <c r="R556" s="217">
        <f>Q556*H556</f>
        <v>0</v>
      </c>
      <c r="S556" s="217">
        <v>0</v>
      </c>
      <c r="T556" s="218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19" t="s">
        <v>295</v>
      </c>
      <c r="AT556" s="219" t="s">
        <v>174</v>
      </c>
      <c r="AU556" s="219" t="s">
        <v>90</v>
      </c>
      <c r="AY556" s="20" t="s">
        <v>171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20" t="s">
        <v>88</v>
      </c>
      <c r="BK556" s="220">
        <f>ROUND(I556*H556,2)</f>
        <v>0</v>
      </c>
      <c r="BL556" s="20" t="s">
        <v>295</v>
      </c>
      <c r="BM556" s="219" t="s">
        <v>1652</v>
      </c>
    </row>
    <row r="557" s="2" customFormat="1">
      <c r="A557" s="42"/>
      <c r="B557" s="43"/>
      <c r="C557" s="44"/>
      <c r="D557" s="221" t="s">
        <v>181</v>
      </c>
      <c r="E557" s="44"/>
      <c r="F557" s="222" t="s">
        <v>385</v>
      </c>
      <c r="G557" s="44"/>
      <c r="H557" s="44"/>
      <c r="I557" s="223"/>
      <c r="J557" s="44"/>
      <c r="K557" s="44"/>
      <c r="L557" s="48"/>
      <c r="M557" s="224"/>
      <c r="N557" s="22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181</v>
      </c>
      <c r="AU557" s="20" t="s">
        <v>90</v>
      </c>
    </row>
    <row r="558" s="12" customFormat="1" ht="22.8" customHeight="1">
      <c r="A558" s="12"/>
      <c r="B558" s="192"/>
      <c r="C558" s="193"/>
      <c r="D558" s="194" t="s">
        <v>79</v>
      </c>
      <c r="E558" s="206" t="s">
        <v>491</v>
      </c>
      <c r="F558" s="206" t="s">
        <v>492</v>
      </c>
      <c r="G558" s="193"/>
      <c r="H558" s="193"/>
      <c r="I558" s="196"/>
      <c r="J558" s="207">
        <f>BK558</f>
        <v>0</v>
      </c>
      <c r="K558" s="193"/>
      <c r="L558" s="198"/>
      <c r="M558" s="199"/>
      <c r="N558" s="200"/>
      <c r="O558" s="200"/>
      <c r="P558" s="201">
        <f>SUM(P559:P630)</f>
        <v>0</v>
      </c>
      <c r="Q558" s="200"/>
      <c r="R558" s="201">
        <f>SUM(R559:R630)</f>
        <v>0.034009650000000002</v>
      </c>
      <c r="S558" s="200"/>
      <c r="T558" s="202">
        <f>SUM(T559:T630)</f>
        <v>0.0021681600000000001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3" t="s">
        <v>90</v>
      </c>
      <c r="AT558" s="204" t="s">
        <v>79</v>
      </c>
      <c r="AU558" s="204" t="s">
        <v>88</v>
      </c>
      <c r="AY558" s="203" t="s">
        <v>171</v>
      </c>
      <c r="BK558" s="205">
        <f>SUM(BK559:BK630)</f>
        <v>0</v>
      </c>
    </row>
    <row r="559" s="2" customFormat="1" ht="16.5" customHeight="1">
      <c r="A559" s="42"/>
      <c r="B559" s="43"/>
      <c r="C559" s="208" t="s">
        <v>1653</v>
      </c>
      <c r="D559" s="208" t="s">
        <v>174</v>
      </c>
      <c r="E559" s="209" t="s">
        <v>494</v>
      </c>
      <c r="F559" s="210" t="s">
        <v>495</v>
      </c>
      <c r="G559" s="211" t="s">
        <v>177</v>
      </c>
      <c r="H559" s="212">
        <v>6.75</v>
      </c>
      <c r="I559" s="213"/>
      <c r="J559" s="214">
        <f>ROUND(I559*H559,2)</f>
        <v>0</v>
      </c>
      <c r="K559" s="210" t="s">
        <v>178</v>
      </c>
      <c r="L559" s="48"/>
      <c r="M559" s="215" t="s">
        <v>41</v>
      </c>
      <c r="N559" s="216" t="s">
        <v>51</v>
      </c>
      <c r="O559" s="88"/>
      <c r="P559" s="217">
        <f>O559*H559</f>
        <v>0</v>
      </c>
      <c r="Q559" s="217">
        <v>1.0000000000000001E-05</v>
      </c>
      <c r="R559" s="217">
        <f>Q559*H559</f>
        <v>6.7500000000000001E-05</v>
      </c>
      <c r="S559" s="217">
        <v>0.00012</v>
      </c>
      <c r="T559" s="218">
        <f>S559*H559</f>
        <v>0.00081000000000000006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295</v>
      </c>
      <c r="AT559" s="219" t="s">
        <v>174</v>
      </c>
      <c r="AU559" s="219" t="s">
        <v>90</v>
      </c>
      <c r="AY559" s="20" t="s">
        <v>171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88</v>
      </c>
      <c r="BK559" s="220">
        <f>ROUND(I559*H559,2)</f>
        <v>0</v>
      </c>
      <c r="BL559" s="20" t="s">
        <v>295</v>
      </c>
      <c r="BM559" s="219" t="s">
        <v>1654</v>
      </c>
    </row>
    <row r="560" s="2" customFormat="1">
      <c r="A560" s="42"/>
      <c r="B560" s="43"/>
      <c r="C560" s="44"/>
      <c r="D560" s="221" t="s">
        <v>181</v>
      </c>
      <c r="E560" s="44"/>
      <c r="F560" s="222" t="s">
        <v>497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181</v>
      </c>
      <c r="AU560" s="20" t="s">
        <v>90</v>
      </c>
    </row>
    <row r="561" s="13" customFormat="1">
      <c r="A561" s="13"/>
      <c r="B561" s="226"/>
      <c r="C561" s="227"/>
      <c r="D561" s="228" t="s">
        <v>183</v>
      </c>
      <c r="E561" s="229" t="s">
        <v>41</v>
      </c>
      <c r="F561" s="230" t="s">
        <v>303</v>
      </c>
      <c r="G561" s="227"/>
      <c r="H561" s="229" t="s">
        <v>41</v>
      </c>
      <c r="I561" s="231"/>
      <c r="J561" s="227"/>
      <c r="K561" s="227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183</v>
      </c>
      <c r="AU561" s="236" t="s">
        <v>90</v>
      </c>
      <c r="AV561" s="13" t="s">
        <v>88</v>
      </c>
      <c r="AW561" s="13" t="s">
        <v>42</v>
      </c>
      <c r="AX561" s="13" t="s">
        <v>80</v>
      </c>
      <c r="AY561" s="236" t="s">
        <v>171</v>
      </c>
    </row>
    <row r="562" s="14" customFormat="1">
      <c r="A562" s="14"/>
      <c r="B562" s="237"/>
      <c r="C562" s="238"/>
      <c r="D562" s="228" t="s">
        <v>183</v>
      </c>
      <c r="E562" s="239" t="s">
        <v>41</v>
      </c>
      <c r="F562" s="240" t="s">
        <v>1621</v>
      </c>
      <c r="G562" s="238"/>
      <c r="H562" s="241">
        <v>1.5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7" t="s">
        <v>183</v>
      </c>
      <c r="AU562" s="247" t="s">
        <v>90</v>
      </c>
      <c r="AV562" s="14" t="s">
        <v>90</v>
      </c>
      <c r="AW562" s="14" t="s">
        <v>42</v>
      </c>
      <c r="AX562" s="14" t="s">
        <v>80</v>
      </c>
      <c r="AY562" s="247" t="s">
        <v>171</v>
      </c>
    </row>
    <row r="563" s="13" customFormat="1">
      <c r="A563" s="13"/>
      <c r="B563" s="226"/>
      <c r="C563" s="227"/>
      <c r="D563" s="228" t="s">
        <v>183</v>
      </c>
      <c r="E563" s="229" t="s">
        <v>41</v>
      </c>
      <c r="F563" s="230" t="s">
        <v>346</v>
      </c>
      <c r="G563" s="227"/>
      <c r="H563" s="229" t="s">
        <v>41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183</v>
      </c>
      <c r="AU563" s="236" t="s">
        <v>90</v>
      </c>
      <c r="AV563" s="13" t="s">
        <v>88</v>
      </c>
      <c r="AW563" s="13" t="s">
        <v>42</v>
      </c>
      <c r="AX563" s="13" t="s">
        <v>80</v>
      </c>
      <c r="AY563" s="236" t="s">
        <v>171</v>
      </c>
    </row>
    <row r="564" s="13" customFormat="1">
      <c r="A564" s="13"/>
      <c r="B564" s="226"/>
      <c r="C564" s="227"/>
      <c r="D564" s="228" t="s">
        <v>183</v>
      </c>
      <c r="E564" s="229" t="s">
        <v>41</v>
      </c>
      <c r="F564" s="230" t="s">
        <v>1610</v>
      </c>
      <c r="G564" s="227"/>
      <c r="H564" s="229" t="s">
        <v>41</v>
      </c>
      <c r="I564" s="231"/>
      <c r="J564" s="227"/>
      <c r="K564" s="227"/>
      <c r="L564" s="232"/>
      <c r="M564" s="233"/>
      <c r="N564" s="234"/>
      <c r="O564" s="234"/>
      <c r="P564" s="234"/>
      <c r="Q564" s="234"/>
      <c r="R564" s="234"/>
      <c r="S564" s="234"/>
      <c r="T564" s="23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6" t="s">
        <v>183</v>
      </c>
      <c r="AU564" s="236" t="s">
        <v>90</v>
      </c>
      <c r="AV564" s="13" t="s">
        <v>88</v>
      </c>
      <c r="AW564" s="13" t="s">
        <v>42</v>
      </c>
      <c r="AX564" s="13" t="s">
        <v>80</v>
      </c>
      <c r="AY564" s="236" t="s">
        <v>171</v>
      </c>
    </row>
    <row r="565" s="14" customFormat="1">
      <c r="A565" s="14"/>
      <c r="B565" s="237"/>
      <c r="C565" s="238"/>
      <c r="D565" s="228" t="s">
        <v>183</v>
      </c>
      <c r="E565" s="239" t="s">
        <v>41</v>
      </c>
      <c r="F565" s="240" t="s">
        <v>1622</v>
      </c>
      <c r="G565" s="238"/>
      <c r="H565" s="241">
        <v>5.25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183</v>
      </c>
      <c r="AU565" s="247" t="s">
        <v>90</v>
      </c>
      <c r="AV565" s="14" t="s">
        <v>90</v>
      </c>
      <c r="AW565" s="14" t="s">
        <v>42</v>
      </c>
      <c r="AX565" s="14" t="s">
        <v>80</v>
      </c>
      <c r="AY565" s="247" t="s">
        <v>171</v>
      </c>
    </row>
    <row r="566" s="15" customFormat="1">
      <c r="A566" s="15"/>
      <c r="B566" s="248"/>
      <c r="C566" s="249"/>
      <c r="D566" s="228" t="s">
        <v>183</v>
      </c>
      <c r="E566" s="250" t="s">
        <v>41</v>
      </c>
      <c r="F566" s="251" t="s">
        <v>189</v>
      </c>
      <c r="G566" s="249"/>
      <c r="H566" s="252">
        <v>6.75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8" t="s">
        <v>183</v>
      </c>
      <c r="AU566" s="258" t="s">
        <v>90</v>
      </c>
      <c r="AV566" s="15" t="s">
        <v>179</v>
      </c>
      <c r="AW566" s="15" t="s">
        <v>42</v>
      </c>
      <c r="AX566" s="15" t="s">
        <v>88</v>
      </c>
      <c r="AY566" s="258" t="s">
        <v>171</v>
      </c>
    </row>
    <row r="567" s="2" customFormat="1" ht="16.5" customHeight="1">
      <c r="A567" s="42"/>
      <c r="B567" s="43"/>
      <c r="C567" s="208" t="s">
        <v>1655</v>
      </c>
      <c r="D567" s="208" t="s">
        <v>174</v>
      </c>
      <c r="E567" s="209" t="s">
        <v>504</v>
      </c>
      <c r="F567" s="210" t="s">
        <v>505</v>
      </c>
      <c r="G567" s="211" t="s">
        <v>202</v>
      </c>
      <c r="H567" s="212">
        <v>17.899999999999999</v>
      </c>
      <c r="I567" s="213"/>
      <c r="J567" s="214">
        <f>ROUND(I567*H567,2)</f>
        <v>0</v>
      </c>
      <c r="K567" s="210" t="s">
        <v>178</v>
      </c>
      <c r="L567" s="48"/>
      <c r="M567" s="215" t="s">
        <v>41</v>
      </c>
      <c r="N567" s="216" t="s">
        <v>51</v>
      </c>
      <c r="O567" s="88"/>
      <c r="P567" s="217">
        <f>O567*H567</f>
        <v>0</v>
      </c>
      <c r="Q567" s="217">
        <v>1.0000000000000001E-05</v>
      </c>
      <c r="R567" s="217">
        <f>Q567*H567</f>
        <v>0.00017899999999999999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295</v>
      </c>
      <c r="AT567" s="219" t="s">
        <v>174</v>
      </c>
      <c r="AU567" s="219" t="s">
        <v>90</v>
      </c>
      <c r="AY567" s="20" t="s">
        <v>171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88</v>
      </c>
      <c r="BK567" s="220">
        <f>ROUND(I567*H567,2)</f>
        <v>0</v>
      </c>
      <c r="BL567" s="20" t="s">
        <v>295</v>
      </c>
      <c r="BM567" s="219" t="s">
        <v>1656</v>
      </c>
    </row>
    <row r="568" s="2" customFormat="1">
      <c r="A568" s="42"/>
      <c r="B568" s="43"/>
      <c r="C568" s="44"/>
      <c r="D568" s="221" t="s">
        <v>181</v>
      </c>
      <c r="E568" s="44"/>
      <c r="F568" s="222" t="s">
        <v>507</v>
      </c>
      <c r="G568" s="44"/>
      <c r="H568" s="44"/>
      <c r="I568" s="223"/>
      <c r="J568" s="44"/>
      <c r="K568" s="44"/>
      <c r="L568" s="48"/>
      <c r="M568" s="224"/>
      <c r="N568" s="22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0" t="s">
        <v>181</v>
      </c>
      <c r="AU568" s="20" t="s">
        <v>90</v>
      </c>
    </row>
    <row r="569" s="14" customFormat="1">
      <c r="A569" s="14"/>
      <c r="B569" s="237"/>
      <c r="C569" s="238"/>
      <c r="D569" s="228" t="s">
        <v>183</v>
      </c>
      <c r="E569" s="239" t="s">
        <v>41</v>
      </c>
      <c r="F569" s="240" t="s">
        <v>1657</v>
      </c>
      <c r="G569" s="238"/>
      <c r="H569" s="241">
        <v>7.0999999999999996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183</v>
      </c>
      <c r="AU569" s="247" t="s">
        <v>90</v>
      </c>
      <c r="AV569" s="14" t="s">
        <v>90</v>
      </c>
      <c r="AW569" s="14" t="s">
        <v>42</v>
      </c>
      <c r="AX569" s="14" t="s">
        <v>80</v>
      </c>
      <c r="AY569" s="247" t="s">
        <v>171</v>
      </c>
    </row>
    <row r="570" s="14" customFormat="1">
      <c r="A570" s="14"/>
      <c r="B570" s="237"/>
      <c r="C570" s="238"/>
      <c r="D570" s="228" t="s">
        <v>183</v>
      </c>
      <c r="E570" s="239" t="s">
        <v>41</v>
      </c>
      <c r="F570" s="240" t="s">
        <v>1658</v>
      </c>
      <c r="G570" s="238"/>
      <c r="H570" s="241">
        <v>8.4000000000000004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183</v>
      </c>
      <c r="AU570" s="247" t="s">
        <v>90</v>
      </c>
      <c r="AV570" s="14" t="s">
        <v>90</v>
      </c>
      <c r="AW570" s="14" t="s">
        <v>42</v>
      </c>
      <c r="AX570" s="14" t="s">
        <v>80</v>
      </c>
      <c r="AY570" s="247" t="s">
        <v>171</v>
      </c>
    </row>
    <row r="571" s="14" customFormat="1">
      <c r="A571" s="14"/>
      <c r="B571" s="237"/>
      <c r="C571" s="238"/>
      <c r="D571" s="228" t="s">
        <v>183</v>
      </c>
      <c r="E571" s="239" t="s">
        <v>41</v>
      </c>
      <c r="F571" s="240" t="s">
        <v>1659</v>
      </c>
      <c r="G571" s="238"/>
      <c r="H571" s="241">
        <v>2.3999999999999999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7" t="s">
        <v>183</v>
      </c>
      <c r="AU571" s="247" t="s">
        <v>90</v>
      </c>
      <c r="AV571" s="14" t="s">
        <v>90</v>
      </c>
      <c r="AW571" s="14" t="s">
        <v>42</v>
      </c>
      <c r="AX571" s="14" t="s">
        <v>80</v>
      </c>
      <c r="AY571" s="247" t="s">
        <v>171</v>
      </c>
    </row>
    <row r="572" s="15" customFormat="1">
      <c r="A572" s="15"/>
      <c r="B572" s="248"/>
      <c r="C572" s="249"/>
      <c r="D572" s="228" t="s">
        <v>183</v>
      </c>
      <c r="E572" s="250" t="s">
        <v>41</v>
      </c>
      <c r="F572" s="251" t="s">
        <v>189</v>
      </c>
      <c r="G572" s="249"/>
      <c r="H572" s="252">
        <v>17.899999999999999</v>
      </c>
      <c r="I572" s="253"/>
      <c r="J572" s="249"/>
      <c r="K572" s="249"/>
      <c r="L572" s="254"/>
      <c r="M572" s="255"/>
      <c r="N572" s="256"/>
      <c r="O572" s="256"/>
      <c r="P572" s="256"/>
      <c r="Q572" s="256"/>
      <c r="R572" s="256"/>
      <c r="S572" s="256"/>
      <c r="T572" s="257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8" t="s">
        <v>183</v>
      </c>
      <c r="AU572" s="258" t="s">
        <v>90</v>
      </c>
      <c r="AV572" s="15" t="s">
        <v>179</v>
      </c>
      <c r="AW572" s="15" t="s">
        <v>42</v>
      </c>
      <c r="AX572" s="15" t="s">
        <v>88</v>
      </c>
      <c r="AY572" s="258" t="s">
        <v>171</v>
      </c>
    </row>
    <row r="573" s="2" customFormat="1" ht="16.5" customHeight="1">
      <c r="A573" s="42"/>
      <c r="B573" s="43"/>
      <c r="C573" s="208" t="s">
        <v>1660</v>
      </c>
      <c r="D573" s="208" t="s">
        <v>174</v>
      </c>
      <c r="E573" s="209" t="s">
        <v>521</v>
      </c>
      <c r="F573" s="210" t="s">
        <v>522</v>
      </c>
      <c r="G573" s="211" t="s">
        <v>202</v>
      </c>
      <c r="H573" s="212">
        <v>17.899999999999999</v>
      </c>
      <c r="I573" s="213"/>
      <c r="J573" s="214">
        <f>ROUND(I573*H573,2)</f>
        <v>0</v>
      </c>
      <c r="K573" s="210" t="s">
        <v>178</v>
      </c>
      <c r="L573" s="48"/>
      <c r="M573" s="215" t="s">
        <v>41</v>
      </c>
      <c r="N573" s="216" t="s">
        <v>51</v>
      </c>
      <c r="O573" s="88"/>
      <c r="P573" s="217">
        <f>O573*H573</f>
        <v>0</v>
      </c>
      <c r="Q573" s="217">
        <v>8.0000000000000007E-05</v>
      </c>
      <c r="R573" s="217">
        <f>Q573*H573</f>
        <v>0.0014319999999999999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295</v>
      </c>
      <c r="AT573" s="219" t="s">
        <v>174</v>
      </c>
      <c r="AU573" s="219" t="s">
        <v>90</v>
      </c>
      <c r="AY573" s="20" t="s">
        <v>171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88</v>
      </c>
      <c r="BK573" s="220">
        <f>ROUND(I573*H573,2)</f>
        <v>0</v>
      </c>
      <c r="BL573" s="20" t="s">
        <v>295</v>
      </c>
      <c r="BM573" s="219" t="s">
        <v>1661</v>
      </c>
    </row>
    <row r="574" s="2" customFormat="1">
      <c r="A574" s="42"/>
      <c r="B574" s="43"/>
      <c r="C574" s="44"/>
      <c r="D574" s="221" t="s">
        <v>181</v>
      </c>
      <c r="E574" s="44"/>
      <c r="F574" s="222" t="s">
        <v>524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181</v>
      </c>
      <c r="AU574" s="20" t="s">
        <v>90</v>
      </c>
    </row>
    <row r="575" s="14" customFormat="1">
      <c r="A575" s="14"/>
      <c r="B575" s="237"/>
      <c r="C575" s="238"/>
      <c r="D575" s="228" t="s">
        <v>183</v>
      </c>
      <c r="E575" s="239" t="s">
        <v>41</v>
      </c>
      <c r="F575" s="240" t="s">
        <v>1657</v>
      </c>
      <c r="G575" s="238"/>
      <c r="H575" s="241">
        <v>7.0999999999999996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7" t="s">
        <v>183</v>
      </c>
      <c r="AU575" s="247" t="s">
        <v>90</v>
      </c>
      <c r="AV575" s="14" t="s">
        <v>90</v>
      </c>
      <c r="AW575" s="14" t="s">
        <v>42</v>
      </c>
      <c r="AX575" s="14" t="s">
        <v>80</v>
      </c>
      <c r="AY575" s="247" t="s">
        <v>171</v>
      </c>
    </row>
    <row r="576" s="14" customFormat="1">
      <c r="A576" s="14"/>
      <c r="B576" s="237"/>
      <c r="C576" s="238"/>
      <c r="D576" s="228" t="s">
        <v>183</v>
      </c>
      <c r="E576" s="239" t="s">
        <v>41</v>
      </c>
      <c r="F576" s="240" t="s">
        <v>1658</v>
      </c>
      <c r="G576" s="238"/>
      <c r="H576" s="241">
        <v>8.4000000000000004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7" t="s">
        <v>183</v>
      </c>
      <c r="AU576" s="247" t="s">
        <v>90</v>
      </c>
      <c r="AV576" s="14" t="s">
        <v>90</v>
      </c>
      <c r="AW576" s="14" t="s">
        <v>42</v>
      </c>
      <c r="AX576" s="14" t="s">
        <v>80</v>
      </c>
      <c r="AY576" s="247" t="s">
        <v>171</v>
      </c>
    </row>
    <row r="577" s="14" customFormat="1">
      <c r="A577" s="14"/>
      <c r="B577" s="237"/>
      <c r="C577" s="238"/>
      <c r="D577" s="228" t="s">
        <v>183</v>
      </c>
      <c r="E577" s="239" t="s">
        <v>41</v>
      </c>
      <c r="F577" s="240" t="s">
        <v>1659</v>
      </c>
      <c r="G577" s="238"/>
      <c r="H577" s="241">
        <v>2.3999999999999999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7" t="s">
        <v>183</v>
      </c>
      <c r="AU577" s="247" t="s">
        <v>90</v>
      </c>
      <c r="AV577" s="14" t="s">
        <v>90</v>
      </c>
      <c r="AW577" s="14" t="s">
        <v>42</v>
      </c>
      <c r="AX577" s="14" t="s">
        <v>80</v>
      </c>
      <c r="AY577" s="247" t="s">
        <v>171</v>
      </c>
    </row>
    <row r="578" s="15" customFormat="1">
      <c r="A578" s="15"/>
      <c r="B578" s="248"/>
      <c r="C578" s="249"/>
      <c r="D578" s="228" t="s">
        <v>183</v>
      </c>
      <c r="E578" s="250" t="s">
        <v>41</v>
      </c>
      <c r="F578" s="251" t="s">
        <v>189</v>
      </c>
      <c r="G578" s="249"/>
      <c r="H578" s="252">
        <v>17.899999999999999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8" t="s">
        <v>183</v>
      </c>
      <c r="AU578" s="258" t="s">
        <v>90</v>
      </c>
      <c r="AV578" s="15" t="s">
        <v>179</v>
      </c>
      <c r="AW578" s="15" t="s">
        <v>42</v>
      </c>
      <c r="AX578" s="15" t="s">
        <v>88</v>
      </c>
      <c r="AY578" s="258" t="s">
        <v>171</v>
      </c>
    </row>
    <row r="579" s="2" customFormat="1" ht="16.5" customHeight="1">
      <c r="A579" s="42"/>
      <c r="B579" s="43"/>
      <c r="C579" s="270" t="s">
        <v>1662</v>
      </c>
      <c r="D579" s="270" t="s">
        <v>403</v>
      </c>
      <c r="E579" s="271" t="s">
        <v>537</v>
      </c>
      <c r="F579" s="272" t="s">
        <v>538</v>
      </c>
      <c r="G579" s="273" t="s">
        <v>202</v>
      </c>
      <c r="H579" s="274">
        <v>18.795000000000002</v>
      </c>
      <c r="I579" s="275"/>
      <c r="J579" s="276">
        <f>ROUND(I579*H579,2)</f>
        <v>0</v>
      </c>
      <c r="K579" s="272" t="s">
        <v>178</v>
      </c>
      <c r="L579" s="277"/>
      <c r="M579" s="278" t="s">
        <v>41</v>
      </c>
      <c r="N579" s="279" t="s">
        <v>51</v>
      </c>
      <c r="O579" s="88"/>
      <c r="P579" s="217">
        <f>O579*H579</f>
        <v>0</v>
      </c>
      <c r="Q579" s="217">
        <v>1.0000000000000001E-05</v>
      </c>
      <c r="R579" s="217">
        <f>Q579*H579</f>
        <v>0.00018795000000000004</v>
      </c>
      <c r="S579" s="217">
        <v>0</v>
      </c>
      <c r="T579" s="21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19" t="s">
        <v>406</v>
      </c>
      <c r="AT579" s="219" t="s">
        <v>403</v>
      </c>
      <c r="AU579" s="219" t="s">
        <v>90</v>
      </c>
      <c r="AY579" s="20" t="s">
        <v>171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88</v>
      </c>
      <c r="BK579" s="220">
        <f>ROUND(I579*H579,2)</f>
        <v>0</v>
      </c>
      <c r="BL579" s="20" t="s">
        <v>295</v>
      </c>
      <c r="BM579" s="219" t="s">
        <v>1663</v>
      </c>
    </row>
    <row r="580" s="14" customFormat="1">
      <c r="A580" s="14"/>
      <c r="B580" s="237"/>
      <c r="C580" s="238"/>
      <c r="D580" s="228" t="s">
        <v>183</v>
      </c>
      <c r="E580" s="238"/>
      <c r="F580" s="240" t="s">
        <v>1664</v>
      </c>
      <c r="G580" s="238"/>
      <c r="H580" s="241">
        <v>18.795000000000002</v>
      </c>
      <c r="I580" s="242"/>
      <c r="J580" s="238"/>
      <c r="K580" s="238"/>
      <c r="L580" s="243"/>
      <c r="M580" s="244"/>
      <c r="N580" s="245"/>
      <c r="O580" s="245"/>
      <c r="P580" s="245"/>
      <c r="Q580" s="245"/>
      <c r="R580" s="245"/>
      <c r="S580" s="245"/>
      <c r="T580" s="24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7" t="s">
        <v>183</v>
      </c>
      <c r="AU580" s="247" t="s">
        <v>90</v>
      </c>
      <c r="AV580" s="14" t="s">
        <v>90</v>
      </c>
      <c r="AW580" s="14" t="s">
        <v>4</v>
      </c>
      <c r="AX580" s="14" t="s">
        <v>88</v>
      </c>
      <c r="AY580" s="247" t="s">
        <v>171</v>
      </c>
    </row>
    <row r="581" s="2" customFormat="1" ht="16.5" customHeight="1">
      <c r="A581" s="42"/>
      <c r="B581" s="43"/>
      <c r="C581" s="208" t="s">
        <v>1665</v>
      </c>
      <c r="D581" s="208" t="s">
        <v>174</v>
      </c>
      <c r="E581" s="209" t="s">
        <v>542</v>
      </c>
      <c r="F581" s="210" t="s">
        <v>543</v>
      </c>
      <c r="G581" s="211" t="s">
        <v>177</v>
      </c>
      <c r="H581" s="212">
        <v>45.271999999999998</v>
      </c>
      <c r="I581" s="213"/>
      <c r="J581" s="214">
        <f>ROUND(I581*H581,2)</f>
        <v>0</v>
      </c>
      <c r="K581" s="210" t="s">
        <v>178</v>
      </c>
      <c r="L581" s="48"/>
      <c r="M581" s="215" t="s">
        <v>41</v>
      </c>
      <c r="N581" s="216" t="s">
        <v>51</v>
      </c>
      <c r="O581" s="88"/>
      <c r="P581" s="217">
        <f>O581*H581</f>
        <v>0</v>
      </c>
      <c r="Q581" s="217">
        <v>0</v>
      </c>
      <c r="R581" s="217">
        <f>Q581*H581</f>
        <v>0</v>
      </c>
      <c r="S581" s="217">
        <v>3.0000000000000001E-05</v>
      </c>
      <c r="T581" s="218">
        <f>S581*H581</f>
        <v>0.00135816</v>
      </c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R581" s="219" t="s">
        <v>295</v>
      </c>
      <c r="AT581" s="219" t="s">
        <v>174</v>
      </c>
      <c r="AU581" s="219" t="s">
        <v>90</v>
      </c>
      <c r="AY581" s="20" t="s">
        <v>171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20" t="s">
        <v>88</v>
      </c>
      <c r="BK581" s="220">
        <f>ROUND(I581*H581,2)</f>
        <v>0</v>
      </c>
      <c r="BL581" s="20" t="s">
        <v>295</v>
      </c>
      <c r="BM581" s="219" t="s">
        <v>1666</v>
      </c>
    </row>
    <row r="582" s="2" customFormat="1">
      <c r="A582" s="42"/>
      <c r="B582" s="43"/>
      <c r="C582" s="44"/>
      <c r="D582" s="221" t="s">
        <v>181</v>
      </c>
      <c r="E582" s="44"/>
      <c r="F582" s="222" t="s">
        <v>545</v>
      </c>
      <c r="G582" s="44"/>
      <c r="H582" s="44"/>
      <c r="I582" s="223"/>
      <c r="J582" s="44"/>
      <c r="K582" s="44"/>
      <c r="L582" s="48"/>
      <c r="M582" s="224"/>
      <c r="N582" s="225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181</v>
      </c>
      <c r="AU582" s="20" t="s">
        <v>90</v>
      </c>
    </row>
    <row r="583" s="13" customFormat="1">
      <c r="A583" s="13"/>
      <c r="B583" s="226"/>
      <c r="C583" s="227"/>
      <c r="D583" s="228" t="s">
        <v>183</v>
      </c>
      <c r="E583" s="229" t="s">
        <v>41</v>
      </c>
      <c r="F583" s="230" t="s">
        <v>546</v>
      </c>
      <c r="G583" s="227"/>
      <c r="H583" s="229" t="s">
        <v>41</v>
      </c>
      <c r="I583" s="231"/>
      <c r="J583" s="227"/>
      <c r="K583" s="227"/>
      <c r="L583" s="232"/>
      <c r="M583" s="233"/>
      <c r="N583" s="234"/>
      <c r="O583" s="234"/>
      <c r="P583" s="234"/>
      <c r="Q583" s="234"/>
      <c r="R583" s="234"/>
      <c r="S583" s="234"/>
      <c r="T583" s="23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6" t="s">
        <v>183</v>
      </c>
      <c r="AU583" s="236" t="s">
        <v>90</v>
      </c>
      <c r="AV583" s="13" t="s">
        <v>88</v>
      </c>
      <c r="AW583" s="13" t="s">
        <v>42</v>
      </c>
      <c r="AX583" s="13" t="s">
        <v>80</v>
      </c>
      <c r="AY583" s="236" t="s">
        <v>171</v>
      </c>
    </row>
    <row r="584" s="13" customFormat="1">
      <c r="A584" s="13"/>
      <c r="B584" s="226"/>
      <c r="C584" s="227"/>
      <c r="D584" s="228" t="s">
        <v>183</v>
      </c>
      <c r="E584" s="229" t="s">
        <v>41</v>
      </c>
      <c r="F584" s="230" t="s">
        <v>547</v>
      </c>
      <c r="G584" s="227"/>
      <c r="H584" s="229" t="s">
        <v>41</v>
      </c>
      <c r="I584" s="231"/>
      <c r="J584" s="227"/>
      <c r="K584" s="227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183</v>
      </c>
      <c r="AU584" s="236" t="s">
        <v>90</v>
      </c>
      <c r="AV584" s="13" t="s">
        <v>88</v>
      </c>
      <c r="AW584" s="13" t="s">
        <v>42</v>
      </c>
      <c r="AX584" s="13" t="s">
        <v>80</v>
      </c>
      <c r="AY584" s="236" t="s">
        <v>171</v>
      </c>
    </row>
    <row r="585" s="14" customFormat="1">
      <c r="A585" s="14"/>
      <c r="B585" s="237"/>
      <c r="C585" s="238"/>
      <c r="D585" s="228" t="s">
        <v>183</v>
      </c>
      <c r="E585" s="239" t="s">
        <v>41</v>
      </c>
      <c r="F585" s="240" t="s">
        <v>548</v>
      </c>
      <c r="G585" s="238"/>
      <c r="H585" s="241">
        <v>2.952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183</v>
      </c>
      <c r="AU585" s="247" t="s">
        <v>90</v>
      </c>
      <c r="AV585" s="14" t="s">
        <v>90</v>
      </c>
      <c r="AW585" s="14" t="s">
        <v>42</v>
      </c>
      <c r="AX585" s="14" t="s">
        <v>80</v>
      </c>
      <c r="AY585" s="247" t="s">
        <v>171</v>
      </c>
    </row>
    <row r="586" s="13" customFormat="1">
      <c r="A586" s="13"/>
      <c r="B586" s="226"/>
      <c r="C586" s="227"/>
      <c r="D586" s="228" t="s">
        <v>183</v>
      </c>
      <c r="E586" s="229" t="s">
        <v>41</v>
      </c>
      <c r="F586" s="230" t="s">
        <v>549</v>
      </c>
      <c r="G586" s="227"/>
      <c r="H586" s="229" t="s">
        <v>41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183</v>
      </c>
      <c r="AU586" s="236" t="s">
        <v>90</v>
      </c>
      <c r="AV586" s="13" t="s">
        <v>88</v>
      </c>
      <c r="AW586" s="13" t="s">
        <v>42</v>
      </c>
      <c r="AX586" s="13" t="s">
        <v>80</v>
      </c>
      <c r="AY586" s="236" t="s">
        <v>171</v>
      </c>
    </row>
    <row r="587" s="14" customFormat="1">
      <c r="A587" s="14"/>
      <c r="B587" s="237"/>
      <c r="C587" s="238"/>
      <c r="D587" s="228" t="s">
        <v>183</v>
      </c>
      <c r="E587" s="239" t="s">
        <v>41</v>
      </c>
      <c r="F587" s="240" t="s">
        <v>550</v>
      </c>
      <c r="G587" s="238"/>
      <c r="H587" s="241">
        <v>5.3899999999999997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183</v>
      </c>
      <c r="AU587" s="247" t="s">
        <v>90</v>
      </c>
      <c r="AV587" s="14" t="s">
        <v>90</v>
      </c>
      <c r="AW587" s="14" t="s">
        <v>42</v>
      </c>
      <c r="AX587" s="14" t="s">
        <v>80</v>
      </c>
      <c r="AY587" s="247" t="s">
        <v>171</v>
      </c>
    </row>
    <row r="588" s="13" customFormat="1">
      <c r="A588" s="13"/>
      <c r="B588" s="226"/>
      <c r="C588" s="227"/>
      <c r="D588" s="228" t="s">
        <v>183</v>
      </c>
      <c r="E588" s="229" t="s">
        <v>41</v>
      </c>
      <c r="F588" s="230" t="s">
        <v>551</v>
      </c>
      <c r="G588" s="227"/>
      <c r="H588" s="229" t="s">
        <v>41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183</v>
      </c>
      <c r="AU588" s="236" t="s">
        <v>90</v>
      </c>
      <c r="AV588" s="13" t="s">
        <v>88</v>
      </c>
      <c r="AW588" s="13" t="s">
        <v>42</v>
      </c>
      <c r="AX588" s="13" t="s">
        <v>80</v>
      </c>
      <c r="AY588" s="236" t="s">
        <v>171</v>
      </c>
    </row>
    <row r="589" s="14" customFormat="1">
      <c r="A589" s="14"/>
      <c r="B589" s="237"/>
      <c r="C589" s="238"/>
      <c r="D589" s="228" t="s">
        <v>183</v>
      </c>
      <c r="E589" s="239" t="s">
        <v>41</v>
      </c>
      <c r="F589" s="240" t="s">
        <v>552</v>
      </c>
      <c r="G589" s="238"/>
      <c r="H589" s="241">
        <v>2.3199999999999998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7" t="s">
        <v>183</v>
      </c>
      <c r="AU589" s="247" t="s">
        <v>90</v>
      </c>
      <c r="AV589" s="14" t="s">
        <v>90</v>
      </c>
      <c r="AW589" s="14" t="s">
        <v>42</v>
      </c>
      <c r="AX589" s="14" t="s">
        <v>80</v>
      </c>
      <c r="AY589" s="247" t="s">
        <v>171</v>
      </c>
    </row>
    <row r="590" s="13" customFormat="1">
      <c r="A590" s="13"/>
      <c r="B590" s="226"/>
      <c r="C590" s="227"/>
      <c r="D590" s="228" t="s">
        <v>183</v>
      </c>
      <c r="E590" s="229" t="s">
        <v>41</v>
      </c>
      <c r="F590" s="230" t="s">
        <v>553</v>
      </c>
      <c r="G590" s="227"/>
      <c r="H590" s="229" t="s">
        <v>41</v>
      </c>
      <c r="I590" s="231"/>
      <c r="J590" s="227"/>
      <c r="K590" s="227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183</v>
      </c>
      <c r="AU590" s="236" t="s">
        <v>90</v>
      </c>
      <c r="AV590" s="13" t="s">
        <v>88</v>
      </c>
      <c r="AW590" s="13" t="s">
        <v>42</v>
      </c>
      <c r="AX590" s="13" t="s">
        <v>80</v>
      </c>
      <c r="AY590" s="236" t="s">
        <v>171</v>
      </c>
    </row>
    <row r="591" s="14" customFormat="1">
      <c r="A591" s="14"/>
      <c r="B591" s="237"/>
      <c r="C591" s="238"/>
      <c r="D591" s="228" t="s">
        <v>183</v>
      </c>
      <c r="E591" s="239" t="s">
        <v>41</v>
      </c>
      <c r="F591" s="240" t="s">
        <v>554</v>
      </c>
      <c r="G591" s="238"/>
      <c r="H591" s="241">
        <v>2.2599999999999998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7" t="s">
        <v>183</v>
      </c>
      <c r="AU591" s="247" t="s">
        <v>90</v>
      </c>
      <c r="AV591" s="14" t="s">
        <v>90</v>
      </c>
      <c r="AW591" s="14" t="s">
        <v>42</v>
      </c>
      <c r="AX591" s="14" t="s">
        <v>80</v>
      </c>
      <c r="AY591" s="247" t="s">
        <v>171</v>
      </c>
    </row>
    <row r="592" s="13" customFormat="1">
      <c r="A592" s="13"/>
      <c r="B592" s="226"/>
      <c r="C592" s="227"/>
      <c r="D592" s="228" t="s">
        <v>183</v>
      </c>
      <c r="E592" s="229" t="s">
        <v>41</v>
      </c>
      <c r="F592" s="230" t="s">
        <v>555</v>
      </c>
      <c r="G592" s="227"/>
      <c r="H592" s="229" t="s">
        <v>41</v>
      </c>
      <c r="I592" s="231"/>
      <c r="J592" s="227"/>
      <c r="K592" s="227"/>
      <c r="L592" s="232"/>
      <c r="M592" s="233"/>
      <c r="N592" s="234"/>
      <c r="O592" s="234"/>
      <c r="P592" s="234"/>
      <c r="Q592" s="234"/>
      <c r="R592" s="234"/>
      <c r="S592" s="234"/>
      <c r="T592" s="23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6" t="s">
        <v>183</v>
      </c>
      <c r="AU592" s="236" t="s">
        <v>90</v>
      </c>
      <c r="AV592" s="13" t="s">
        <v>88</v>
      </c>
      <c r="AW592" s="13" t="s">
        <v>42</v>
      </c>
      <c r="AX592" s="13" t="s">
        <v>80</v>
      </c>
      <c r="AY592" s="236" t="s">
        <v>171</v>
      </c>
    </row>
    <row r="593" s="14" customFormat="1">
      <c r="A593" s="14"/>
      <c r="B593" s="237"/>
      <c r="C593" s="238"/>
      <c r="D593" s="228" t="s">
        <v>183</v>
      </c>
      <c r="E593" s="239" t="s">
        <v>41</v>
      </c>
      <c r="F593" s="240" t="s">
        <v>556</v>
      </c>
      <c r="G593" s="238"/>
      <c r="H593" s="241">
        <v>6.8399999999999999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7" t="s">
        <v>183</v>
      </c>
      <c r="AU593" s="247" t="s">
        <v>90</v>
      </c>
      <c r="AV593" s="14" t="s">
        <v>90</v>
      </c>
      <c r="AW593" s="14" t="s">
        <v>42</v>
      </c>
      <c r="AX593" s="14" t="s">
        <v>80</v>
      </c>
      <c r="AY593" s="247" t="s">
        <v>171</v>
      </c>
    </row>
    <row r="594" s="13" customFormat="1">
      <c r="A594" s="13"/>
      <c r="B594" s="226"/>
      <c r="C594" s="227"/>
      <c r="D594" s="228" t="s">
        <v>183</v>
      </c>
      <c r="E594" s="229" t="s">
        <v>41</v>
      </c>
      <c r="F594" s="230" t="s">
        <v>557</v>
      </c>
      <c r="G594" s="227"/>
      <c r="H594" s="229" t="s">
        <v>41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183</v>
      </c>
      <c r="AU594" s="236" t="s">
        <v>90</v>
      </c>
      <c r="AV594" s="13" t="s">
        <v>88</v>
      </c>
      <c r="AW594" s="13" t="s">
        <v>42</v>
      </c>
      <c r="AX594" s="13" t="s">
        <v>80</v>
      </c>
      <c r="AY594" s="236" t="s">
        <v>171</v>
      </c>
    </row>
    <row r="595" s="14" customFormat="1">
      <c r="A595" s="14"/>
      <c r="B595" s="237"/>
      <c r="C595" s="238"/>
      <c r="D595" s="228" t="s">
        <v>183</v>
      </c>
      <c r="E595" s="239" t="s">
        <v>41</v>
      </c>
      <c r="F595" s="240" t="s">
        <v>1667</v>
      </c>
      <c r="G595" s="238"/>
      <c r="H595" s="241">
        <v>25.510000000000002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183</v>
      </c>
      <c r="AU595" s="247" t="s">
        <v>90</v>
      </c>
      <c r="AV595" s="14" t="s">
        <v>90</v>
      </c>
      <c r="AW595" s="14" t="s">
        <v>42</v>
      </c>
      <c r="AX595" s="14" t="s">
        <v>80</v>
      </c>
      <c r="AY595" s="247" t="s">
        <v>171</v>
      </c>
    </row>
    <row r="596" s="15" customFormat="1">
      <c r="A596" s="15"/>
      <c r="B596" s="248"/>
      <c r="C596" s="249"/>
      <c r="D596" s="228" t="s">
        <v>183</v>
      </c>
      <c r="E596" s="250" t="s">
        <v>41</v>
      </c>
      <c r="F596" s="251" t="s">
        <v>189</v>
      </c>
      <c r="G596" s="249"/>
      <c r="H596" s="252">
        <v>45.272000000000006</v>
      </c>
      <c r="I596" s="253"/>
      <c r="J596" s="249"/>
      <c r="K596" s="249"/>
      <c r="L596" s="254"/>
      <c r="M596" s="255"/>
      <c r="N596" s="256"/>
      <c r="O596" s="256"/>
      <c r="P596" s="256"/>
      <c r="Q596" s="256"/>
      <c r="R596" s="256"/>
      <c r="S596" s="256"/>
      <c r="T596" s="257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8" t="s">
        <v>183</v>
      </c>
      <c r="AU596" s="258" t="s">
        <v>90</v>
      </c>
      <c r="AV596" s="15" t="s">
        <v>179</v>
      </c>
      <c r="AW596" s="15" t="s">
        <v>42</v>
      </c>
      <c r="AX596" s="15" t="s">
        <v>88</v>
      </c>
      <c r="AY596" s="258" t="s">
        <v>171</v>
      </c>
    </row>
    <row r="597" s="2" customFormat="1" ht="16.5" customHeight="1">
      <c r="A597" s="42"/>
      <c r="B597" s="43"/>
      <c r="C597" s="270" t="s">
        <v>1668</v>
      </c>
      <c r="D597" s="270" t="s">
        <v>403</v>
      </c>
      <c r="E597" s="271" t="s">
        <v>561</v>
      </c>
      <c r="F597" s="272" t="s">
        <v>562</v>
      </c>
      <c r="G597" s="273" t="s">
        <v>177</v>
      </c>
      <c r="H597" s="274">
        <v>47.536000000000001</v>
      </c>
      <c r="I597" s="275"/>
      <c r="J597" s="276">
        <f>ROUND(I597*H597,2)</f>
        <v>0</v>
      </c>
      <c r="K597" s="272" t="s">
        <v>178</v>
      </c>
      <c r="L597" s="277"/>
      <c r="M597" s="278" t="s">
        <v>41</v>
      </c>
      <c r="N597" s="279" t="s">
        <v>51</v>
      </c>
      <c r="O597" s="88"/>
      <c r="P597" s="217">
        <f>O597*H597</f>
        <v>0</v>
      </c>
      <c r="Q597" s="217">
        <v>0.00020000000000000001</v>
      </c>
      <c r="R597" s="217">
        <f>Q597*H597</f>
        <v>0.0095072000000000004</v>
      </c>
      <c r="S597" s="217">
        <v>0</v>
      </c>
      <c r="T597" s="218">
        <f>S597*H597</f>
        <v>0</v>
      </c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R597" s="219" t="s">
        <v>406</v>
      </c>
      <c r="AT597" s="219" t="s">
        <v>403</v>
      </c>
      <c r="AU597" s="219" t="s">
        <v>90</v>
      </c>
      <c r="AY597" s="20" t="s">
        <v>171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20" t="s">
        <v>88</v>
      </c>
      <c r="BK597" s="220">
        <f>ROUND(I597*H597,2)</f>
        <v>0</v>
      </c>
      <c r="BL597" s="20" t="s">
        <v>295</v>
      </c>
      <c r="BM597" s="219" t="s">
        <v>1669</v>
      </c>
    </row>
    <row r="598" s="14" customFormat="1">
      <c r="A598" s="14"/>
      <c r="B598" s="237"/>
      <c r="C598" s="238"/>
      <c r="D598" s="228" t="s">
        <v>183</v>
      </c>
      <c r="E598" s="238"/>
      <c r="F598" s="240" t="s">
        <v>1670</v>
      </c>
      <c r="G598" s="238"/>
      <c r="H598" s="241">
        <v>47.536000000000001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183</v>
      </c>
      <c r="AU598" s="247" t="s">
        <v>90</v>
      </c>
      <c r="AV598" s="14" t="s">
        <v>90</v>
      </c>
      <c r="AW598" s="14" t="s">
        <v>4</v>
      </c>
      <c r="AX598" s="14" t="s">
        <v>88</v>
      </c>
      <c r="AY598" s="247" t="s">
        <v>171</v>
      </c>
    </row>
    <row r="599" s="2" customFormat="1" ht="16.5" customHeight="1">
      <c r="A599" s="42"/>
      <c r="B599" s="43"/>
      <c r="C599" s="208" t="s">
        <v>1671</v>
      </c>
      <c r="D599" s="208" t="s">
        <v>174</v>
      </c>
      <c r="E599" s="209" t="s">
        <v>566</v>
      </c>
      <c r="F599" s="210" t="s">
        <v>567</v>
      </c>
      <c r="G599" s="211" t="s">
        <v>177</v>
      </c>
      <c r="H599" s="212">
        <v>45.271999999999998</v>
      </c>
      <c r="I599" s="213"/>
      <c r="J599" s="214">
        <f>ROUND(I599*H599,2)</f>
        <v>0</v>
      </c>
      <c r="K599" s="210" t="s">
        <v>178</v>
      </c>
      <c r="L599" s="48"/>
      <c r="M599" s="215" t="s">
        <v>41</v>
      </c>
      <c r="N599" s="216" t="s">
        <v>51</v>
      </c>
      <c r="O599" s="88"/>
      <c r="P599" s="217">
        <f>O599*H599</f>
        <v>0</v>
      </c>
      <c r="Q599" s="217">
        <v>0.00021000000000000001</v>
      </c>
      <c r="R599" s="217">
        <f>Q599*H599</f>
        <v>0.0095071200000000008</v>
      </c>
      <c r="S599" s="217">
        <v>0</v>
      </c>
      <c r="T599" s="218">
        <f>S599*H599</f>
        <v>0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R599" s="219" t="s">
        <v>295</v>
      </c>
      <c r="AT599" s="219" t="s">
        <v>174</v>
      </c>
      <c r="AU599" s="219" t="s">
        <v>90</v>
      </c>
      <c r="AY599" s="20" t="s">
        <v>171</v>
      </c>
      <c r="BE599" s="220">
        <f>IF(N599="základní",J599,0)</f>
        <v>0</v>
      </c>
      <c r="BF599" s="220">
        <f>IF(N599="snížená",J599,0)</f>
        <v>0</v>
      </c>
      <c r="BG599" s="220">
        <f>IF(N599="zákl. přenesená",J599,0)</f>
        <v>0</v>
      </c>
      <c r="BH599" s="220">
        <f>IF(N599="sníž. přenesená",J599,0)</f>
        <v>0</v>
      </c>
      <c r="BI599" s="220">
        <f>IF(N599="nulová",J599,0)</f>
        <v>0</v>
      </c>
      <c r="BJ599" s="20" t="s">
        <v>88</v>
      </c>
      <c r="BK599" s="220">
        <f>ROUND(I599*H599,2)</f>
        <v>0</v>
      </c>
      <c r="BL599" s="20" t="s">
        <v>295</v>
      </c>
      <c r="BM599" s="219" t="s">
        <v>1672</v>
      </c>
    </row>
    <row r="600" s="2" customFormat="1">
      <c r="A600" s="42"/>
      <c r="B600" s="43"/>
      <c r="C600" s="44"/>
      <c r="D600" s="221" t="s">
        <v>181</v>
      </c>
      <c r="E600" s="44"/>
      <c r="F600" s="222" t="s">
        <v>569</v>
      </c>
      <c r="G600" s="44"/>
      <c r="H600" s="44"/>
      <c r="I600" s="223"/>
      <c r="J600" s="44"/>
      <c r="K600" s="44"/>
      <c r="L600" s="48"/>
      <c r="M600" s="224"/>
      <c r="N600" s="225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T600" s="20" t="s">
        <v>181</v>
      </c>
      <c r="AU600" s="20" t="s">
        <v>90</v>
      </c>
    </row>
    <row r="601" s="13" customFormat="1">
      <c r="A601" s="13"/>
      <c r="B601" s="226"/>
      <c r="C601" s="227"/>
      <c r="D601" s="228" t="s">
        <v>183</v>
      </c>
      <c r="E601" s="229" t="s">
        <v>41</v>
      </c>
      <c r="F601" s="230" t="s">
        <v>546</v>
      </c>
      <c r="G601" s="227"/>
      <c r="H601" s="229" t="s">
        <v>41</v>
      </c>
      <c r="I601" s="231"/>
      <c r="J601" s="227"/>
      <c r="K601" s="227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183</v>
      </c>
      <c r="AU601" s="236" t="s">
        <v>90</v>
      </c>
      <c r="AV601" s="13" t="s">
        <v>88</v>
      </c>
      <c r="AW601" s="13" t="s">
        <v>42</v>
      </c>
      <c r="AX601" s="13" t="s">
        <v>80</v>
      </c>
      <c r="AY601" s="236" t="s">
        <v>171</v>
      </c>
    </row>
    <row r="602" s="13" customFormat="1">
      <c r="A602" s="13"/>
      <c r="B602" s="226"/>
      <c r="C602" s="227"/>
      <c r="D602" s="228" t="s">
        <v>183</v>
      </c>
      <c r="E602" s="229" t="s">
        <v>41</v>
      </c>
      <c r="F602" s="230" t="s">
        <v>547</v>
      </c>
      <c r="G602" s="227"/>
      <c r="H602" s="229" t="s">
        <v>41</v>
      </c>
      <c r="I602" s="231"/>
      <c r="J602" s="227"/>
      <c r="K602" s="227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183</v>
      </c>
      <c r="AU602" s="236" t="s">
        <v>90</v>
      </c>
      <c r="AV602" s="13" t="s">
        <v>88</v>
      </c>
      <c r="AW602" s="13" t="s">
        <v>42</v>
      </c>
      <c r="AX602" s="13" t="s">
        <v>80</v>
      </c>
      <c r="AY602" s="236" t="s">
        <v>171</v>
      </c>
    </row>
    <row r="603" s="14" customFormat="1">
      <c r="A603" s="14"/>
      <c r="B603" s="237"/>
      <c r="C603" s="238"/>
      <c r="D603" s="228" t="s">
        <v>183</v>
      </c>
      <c r="E603" s="239" t="s">
        <v>41</v>
      </c>
      <c r="F603" s="240" t="s">
        <v>548</v>
      </c>
      <c r="G603" s="238"/>
      <c r="H603" s="241">
        <v>2.952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183</v>
      </c>
      <c r="AU603" s="247" t="s">
        <v>90</v>
      </c>
      <c r="AV603" s="14" t="s">
        <v>90</v>
      </c>
      <c r="AW603" s="14" t="s">
        <v>42</v>
      </c>
      <c r="AX603" s="14" t="s">
        <v>80</v>
      </c>
      <c r="AY603" s="247" t="s">
        <v>171</v>
      </c>
    </row>
    <row r="604" s="13" customFormat="1">
      <c r="A604" s="13"/>
      <c r="B604" s="226"/>
      <c r="C604" s="227"/>
      <c r="D604" s="228" t="s">
        <v>183</v>
      </c>
      <c r="E604" s="229" t="s">
        <v>41</v>
      </c>
      <c r="F604" s="230" t="s">
        <v>549</v>
      </c>
      <c r="G604" s="227"/>
      <c r="H604" s="229" t="s">
        <v>41</v>
      </c>
      <c r="I604" s="231"/>
      <c r="J604" s="227"/>
      <c r="K604" s="227"/>
      <c r="L604" s="232"/>
      <c r="M604" s="233"/>
      <c r="N604" s="234"/>
      <c r="O604" s="234"/>
      <c r="P604" s="234"/>
      <c r="Q604" s="234"/>
      <c r="R604" s="234"/>
      <c r="S604" s="234"/>
      <c r="T604" s="23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6" t="s">
        <v>183</v>
      </c>
      <c r="AU604" s="236" t="s">
        <v>90</v>
      </c>
      <c r="AV604" s="13" t="s">
        <v>88</v>
      </c>
      <c r="AW604" s="13" t="s">
        <v>42</v>
      </c>
      <c r="AX604" s="13" t="s">
        <v>80</v>
      </c>
      <c r="AY604" s="236" t="s">
        <v>171</v>
      </c>
    </row>
    <row r="605" s="14" customFormat="1">
      <c r="A605" s="14"/>
      <c r="B605" s="237"/>
      <c r="C605" s="238"/>
      <c r="D605" s="228" t="s">
        <v>183</v>
      </c>
      <c r="E605" s="239" t="s">
        <v>41</v>
      </c>
      <c r="F605" s="240" t="s">
        <v>550</v>
      </c>
      <c r="G605" s="238"/>
      <c r="H605" s="241">
        <v>5.3899999999999997</v>
      </c>
      <c r="I605" s="242"/>
      <c r="J605" s="238"/>
      <c r="K605" s="238"/>
      <c r="L605" s="243"/>
      <c r="M605" s="244"/>
      <c r="N605" s="245"/>
      <c r="O605" s="245"/>
      <c r="P605" s="245"/>
      <c r="Q605" s="245"/>
      <c r="R605" s="245"/>
      <c r="S605" s="245"/>
      <c r="T605" s="24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7" t="s">
        <v>183</v>
      </c>
      <c r="AU605" s="247" t="s">
        <v>90</v>
      </c>
      <c r="AV605" s="14" t="s">
        <v>90</v>
      </c>
      <c r="AW605" s="14" t="s">
        <v>42</v>
      </c>
      <c r="AX605" s="14" t="s">
        <v>80</v>
      </c>
      <c r="AY605" s="247" t="s">
        <v>171</v>
      </c>
    </row>
    <row r="606" s="13" customFormat="1">
      <c r="A606" s="13"/>
      <c r="B606" s="226"/>
      <c r="C606" s="227"/>
      <c r="D606" s="228" t="s">
        <v>183</v>
      </c>
      <c r="E606" s="229" t="s">
        <v>41</v>
      </c>
      <c r="F606" s="230" t="s">
        <v>551</v>
      </c>
      <c r="G606" s="227"/>
      <c r="H606" s="229" t="s">
        <v>41</v>
      </c>
      <c r="I606" s="231"/>
      <c r="J606" s="227"/>
      <c r="K606" s="227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183</v>
      </c>
      <c r="AU606" s="236" t="s">
        <v>90</v>
      </c>
      <c r="AV606" s="13" t="s">
        <v>88</v>
      </c>
      <c r="AW606" s="13" t="s">
        <v>42</v>
      </c>
      <c r="AX606" s="13" t="s">
        <v>80</v>
      </c>
      <c r="AY606" s="236" t="s">
        <v>171</v>
      </c>
    </row>
    <row r="607" s="14" customFormat="1">
      <c r="A607" s="14"/>
      <c r="B607" s="237"/>
      <c r="C607" s="238"/>
      <c r="D607" s="228" t="s">
        <v>183</v>
      </c>
      <c r="E607" s="239" t="s">
        <v>41</v>
      </c>
      <c r="F607" s="240" t="s">
        <v>552</v>
      </c>
      <c r="G607" s="238"/>
      <c r="H607" s="241">
        <v>2.3199999999999998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183</v>
      </c>
      <c r="AU607" s="247" t="s">
        <v>90</v>
      </c>
      <c r="AV607" s="14" t="s">
        <v>90</v>
      </c>
      <c r="AW607" s="14" t="s">
        <v>42</v>
      </c>
      <c r="AX607" s="14" t="s">
        <v>80</v>
      </c>
      <c r="AY607" s="247" t="s">
        <v>171</v>
      </c>
    </row>
    <row r="608" s="13" customFormat="1">
      <c r="A608" s="13"/>
      <c r="B608" s="226"/>
      <c r="C608" s="227"/>
      <c r="D608" s="228" t="s">
        <v>183</v>
      </c>
      <c r="E608" s="229" t="s">
        <v>41</v>
      </c>
      <c r="F608" s="230" t="s">
        <v>553</v>
      </c>
      <c r="G608" s="227"/>
      <c r="H608" s="229" t="s">
        <v>41</v>
      </c>
      <c r="I608" s="231"/>
      <c r="J608" s="227"/>
      <c r="K608" s="227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183</v>
      </c>
      <c r="AU608" s="236" t="s">
        <v>90</v>
      </c>
      <c r="AV608" s="13" t="s">
        <v>88</v>
      </c>
      <c r="AW608" s="13" t="s">
        <v>42</v>
      </c>
      <c r="AX608" s="13" t="s">
        <v>80</v>
      </c>
      <c r="AY608" s="236" t="s">
        <v>171</v>
      </c>
    </row>
    <row r="609" s="14" customFormat="1">
      <c r="A609" s="14"/>
      <c r="B609" s="237"/>
      <c r="C609" s="238"/>
      <c r="D609" s="228" t="s">
        <v>183</v>
      </c>
      <c r="E609" s="239" t="s">
        <v>41</v>
      </c>
      <c r="F609" s="240" t="s">
        <v>554</v>
      </c>
      <c r="G609" s="238"/>
      <c r="H609" s="241">
        <v>2.2599999999999998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7" t="s">
        <v>183</v>
      </c>
      <c r="AU609" s="247" t="s">
        <v>90</v>
      </c>
      <c r="AV609" s="14" t="s">
        <v>90</v>
      </c>
      <c r="AW609" s="14" t="s">
        <v>42</v>
      </c>
      <c r="AX609" s="14" t="s">
        <v>80</v>
      </c>
      <c r="AY609" s="247" t="s">
        <v>171</v>
      </c>
    </row>
    <row r="610" s="13" customFormat="1">
      <c r="A610" s="13"/>
      <c r="B610" s="226"/>
      <c r="C610" s="227"/>
      <c r="D610" s="228" t="s">
        <v>183</v>
      </c>
      <c r="E610" s="229" t="s">
        <v>41</v>
      </c>
      <c r="F610" s="230" t="s">
        <v>555</v>
      </c>
      <c r="G610" s="227"/>
      <c r="H610" s="229" t="s">
        <v>41</v>
      </c>
      <c r="I610" s="231"/>
      <c r="J610" s="227"/>
      <c r="K610" s="227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183</v>
      </c>
      <c r="AU610" s="236" t="s">
        <v>90</v>
      </c>
      <c r="AV610" s="13" t="s">
        <v>88</v>
      </c>
      <c r="AW610" s="13" t="s">
        <v>42</v>
      </c>
      <c r="AX610" s="13" t="s">
        <v>80</v>
      </c>
      <c r="AY610" s="236" t="s">
        <v>171</v>
      </c>
    </row>
    <row r="611" s="14" customFormat="1">
      <c r="A611" s="14"/>
      <c r="B611" s="237"/>
      <c r="C611" s="238"/>
      <c r="D611" s="228" t="s">
        <v>183</v>
      </c>
      <c r="E611" s="239" t="s">
        <v>41</v>
      </c>
      <c r="F611" s="240" t="s">
        <v>556</v>
      </c>
      <c r="G611" s="238"/>
      <c r="H611" s="241">
        <v>6.8399999999999999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7" t="s">
        <v>183</v>
      </c>
      <c r="AU611" s="247" t="s">
        <v>90</v>
      </c>
      <c r="AV611" s="14" t="s">
        <v>90</v>
      </c>
      <c r="AW611" s="14" t="s">
        <v>42</v>
      </c>
      <c r="AX611" s="14" t="s">
        <v>80</v>
      </c>
      <c r="AY611" s="247" t="s">
        <v>171</v>
      </c>
    </row>
    <row r="612" s="13" customFormat="1">
      <c r="A612" s="13"/>
      <c r="B612" s="226"/>
      <c r="C612" s="227"/>
      <c r="D612" s="228" t="s">
        <v>183</v>
      </c>
      <c r="E612" s="229" t="s">
        <v>41</v>
      </c>
      <c r="F612" s="230" t="s">
        <v>557</v>
      </c>
      <c r="G612" s="227"/>
      <c r="H612" s="229" t="s">
        <v>41</v>
      </c>
      <c r="I612" s="231"/>
      <c r="J612" s="227"/>
      <c r="K612" s="227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183</v>
      </c>
      <c r="AU612" s="236" t="s">
        <v>90</v>
      </c>
      <c r="AV612" s="13" t="s">
        <v>88</v>
      </c>
      <c r="AW612" s="13" t="s">
        <v>42</v>
      </c>
      <c r="AX612" s="13" t="s">
        <v>80</v>
      </c>
      <c r="AY612" s="236" t="s">
        <v>171</v>
      </c>
    </row>
    <row r="613" s="14" customFormat="1">
      <c r="A613" s="14"/>
      <c r="B613" s="237"/>
      <c r="C613" s="238"/>
      <c r="D613" s="228" t="s">
        <v>183</v>
      </c>
      <c r="E613" s="239" t="s">
        <v>41</v>
      </c>
      <c r="F613" s="240" t="s">
        <v>1667</v>
      </c>
      <c r="G613" s="238"/>
      <c r="H613" s="241">
        <v>25.510000000000002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183</v>
      </c>
      <c r="AU613" s="247" t="s">
        <v>90</v>
      </c>
      <c r="AV613" s="14" t="s">
        <v>90</v>
      </c>
      <c r="AW613" s="14" t="s">
        <v>42</v>
      </c>
      <c r="AX613" s="14" t="s">
        <v>80</v>
      </c>
      <c r="AY613" s="247" t="s">
        <v>171</v>
      </c>
    </row>
    <row r="614" s="15" customFormat="1">
      <c r="A614" s="15"/>
      <c r="B614" s="248"/>
      <c r="C614" s="249"/>
      <c r="D614" s="228" t="s">
        <v>183</v>
      </c>
      <c r="E614" s="250" t="s">
        <v>41</v>
      </c>
      <c r="F614" s="251" t="s">
        <v>189</v>
      </c>
      <c r="G614" s="249"/>
      <c r="H614" s="252">
        <v>45.272000000000006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8" t="s">
        <v>183</v>
      </c>
      <c r="AU614" s="258" t="s">
        <v>90</v>
      </c>
      <c r="AV614" s="15" t="s">
        <v>179</v>
      </c>
      <c r="AW614" s="15" t="s">
        <v>42</v>
      </c>
      <c r="AX614" s="15" t="s">
        <v>88</v>
      </c>
      <c r="AY614" s="258" t="s">
        <v>171</v>
      </c>
    </row>
    <row r="615" s="2" customFormat="1" ht="24.15" customHeight="1">
      <c r="A615" s="42"/>
      <c r="B615" s="43"/>
      <c r="C615" s="208" t="s">
        <v>1673</v>
      </c>
      <c r="D615" s="208" t="s">
        <v>174</v>
      </c>
      <c r="E615" s="209" t="s">
        <v>574</v>
      </c>
      <c r="F615" s="210" t="s">
        <v>1674</v>
      </c>
      <c r="G615" s="211" t="s">
        <v>177</v>
      </c>
      <c r="H615" s="212">
        <v>45.271999999999998</v>
      </c>
      <c r="I615" s="213"/>
      <c r="J615" s="214">
        <f>ROUND(I615*H615,2)</f>
        <v>0</v>
      </c>
      <c r="K615" s="210" t="s">
        <v>178</v>
      </c>
      <c r="L615" s="48"/>
      <c r="M615" s="215" t="s">
        <v>41</v>
      </c>
      <c r="N615" s="216" t="s">
        <v>51</v>
      </c>
      <c r="O615" s="88"/>
      <c r="P615" s="217">
        <f>O615*H615</f>
        <v>0</v>
      </c>
      <c r="Q615" s="217">
        <v>0.00029</v>
      </c>
      <c r="R615" s="217">
        <f>Q615*H615</f>
        <v>0.013128879999999999</v>
      </c>
      <c r="S615" s="217">
        <v>0</v>
      </c>
      <c r="T615" s="218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19" t="s">
        <v>295</v>
      </c>
      <c r="AT615" s="219" t="s">
        <v>174</v>
      </c>
      <c r="AU615" s="219" t="s">
        <v>90</v>
      </c>
      <c r="AY615" s="20" t="s">
        <v>171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20" t="s">
        <v>88</v>
      </c>
      <c r="BK615" s="220">
        <f>ROUND(I615*H615,2)</f>
        <v>0</v>
      </c>
      <c r="BL615" s="20" t="s">
        <v>295</v>
      </c>
      <c r="BM615" s="219" t="s">
        <v>1675</v>
      </c>
    </row>
    <row r="616" s="2" customFormat="1">
      <c r="A616" s="42"/>
      <c r="B616" s="43"/>
      <c r="C616" s="44"/>
      <c r="D616" s="221" t="s">
        <v>181</v>
      </c>
      <c r="E616" s="44"/>
      <c r="F616" s="222" t="s">
        <v>577</v>
      </c>
      <c r="G616" s="44"/>
      <c r="H616" s="44"/>
      <c r="I616" s="223"/>
      <c r="J616" s="44"/>
      <c r="K616" s="44"/>
      <c r="L616" s="48"/>
      <c r="M616" s="224"/>
      <c r="N616" s="22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181</v>
      </c>
      <c r="AU616" s="20" t="s">
        <v>90</v>
      </c>
    </row>
    <row r="617" s="13" customFormat="1">
      <c r="A617" s="13"/>
      <c r="B617" s="226"/>
      <c r="C617" s="227"/>
      <c r="D617" s="228" t="s">
        <v>183</v>
      </c>
      <c r="E617" s="229" t="s">
        <v>41</v>
      </c>
      <c r="F617" s="230" t="s">
        <v>546</v>
      </c>
      <c r="G617" s="227"/>
      <c r="H617" s="229" t="s">
        <v>41</v>
      </c>
      <c r="I617" s="231"/>
      <c r="J617" s="227"/>
      <c r="K617" s="227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183</v>
      </c>
      <c r="AU617" s="236" t="s">
        <v>90</v>
      </c>
      <c r="AV617" s="13" t="s">
        <v>88</v>
      </c>
      <c r="AW617" s="13" t="s">
        <v>42</v>
      </c>
      <c r="AX617" s="13" t="s">
        <v>80</v>
      </c>
      <c r="AY617" s="236" t="s">
        <v>171</v>
      </c>
    </row>
    <row r="618" s="13" customFormat="1">
      <c r="A618" s="13"/>
      <c r="B618" s="226"/>
      <c r="C618" s="227"/>
      <c r="D618" s="228" t="s">
        <v>183</v>
      </c>
      <c r="E618" s="229" t="s">
        <v>41</v>
      </c>
      <c r="F618" s="230" t="s">
        <v>547</v>
      </c>
      <c r="G618" s="227"/>
      <c r="H618" s="229" t="s">
        <v>41</v>
      </c>
      <c r="I618" s="231"/>
      <c r="J618" s="227"/>
      <c r="K618" s="227"/>
      <c r="L618" s="232"/>
      <c r="M618" s="233"/>
      <c r="N618" s="234"/>
      <c r="O618" s="234"/>
      <c r="P618" s="234"/>
      <c r="Q618" s="234"/>
      <c r="R618" s="234"/>
      <c r="S618" s="234"/>
      <c r="T618" s="23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6" t="s">
        <v>183</v>
      </c>
      <c r="AU618" s="236" t="s">
        <v>90</v>
      </c>
      <c r="AV618" s="13" t="s">
        <v>88</v>
      </c>
      <c r="AW618" s="13" t="s">
        <v>42</v>
      </c>
      <c r="AX618" s="13" t="s">
        <v>80</v>
      </c>
      <c r="AY618" s="236" t="s">
        <v>171</v>
      </c>
    </row>
    <row r="619" s="14" customFormat="1">
      <c r="A619" s="14"/>
      <c r="B619" s="237"/>
      <c r="C619" s="238"/>
      <c r="D619" s="228" t="s">
        <v>183</v>
      </c>
      <c r="E619" s="239" t="s">
        <v>41</v>
      </c>
      <c r="F619" s="240" t="s">
        <v>548</v>
      </c>
      <c r="G619" s="238"/>
      <c r="H619" s="241">
        <v>2.952</v>
      </c>
      <c r="I619" s="242"/>
      <c r="J619" s="238"/>
      <c r="K619" s="238"/>
      <c r="L619" s="243"/>
      <c r="M619" s="244"/>
      <c r="N619" s="245"/>
      <c r="O619" s="245"/>
      <c r="P619" s="245"/>
      <c r="Q619" s="245"/>
      <c r="R619" s="245"/>
      <c r="S619" s="245"/>
      <c r="T619" s="24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7" t="s">
        <v>183</v>
      </c>
      <c r="AU619" s="247" t="s">
        <v>90</v>
      </c>
      <c r="AV619" s="14" t="s">
        <v>90</v>
      </c>
      <c r="AW619" s="14" t="s">
        <v>42</v>
      </c>
      <c r="AX619" s="14" t="s">
        <v>80</v>
      </c>
      <c r="AY619" s="247" t="s">
        <v>171</v>
      </c>
    </row>
    <row r="620" s="13" customFormat="1">
      <c r="A620" s="13"/>
      <c r="B620" s="226"/>
      <c r="C620" s="227"/>
      <c r="D620" s="228" t="s">
        <v>183</v>
      </c>
      <c r="E620" s="229" t="s">
        <v>41</v>
      </c>
      <c r="F620" s="230" t="s">
        <v>549</v>
      </c>
      <c r="G620" s="227"/>
      <c r="H620" s="229" t="s">
        <v>41</v>
      </c>
      <c r="I620" s="231"/>
      <c r="J620" s="227"/>
      <c r="K620" s="227"/>
      <c r="L620" s="232"/>
      <c r="M620" s="233"/>
      <c r="N620" s="234"/>
      <c r="O620" s="234"/>
      <c r="P620" s="234"/>
      <c r="Q620" s="234"/>
      <c r="R620" s="234"/>
      <c r="S620" s="234"/>
      <c r="T620" s="23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6" t="s">
        <v>183</v>
      </c>
      <c r="AU620" s="236" t="s">
        <v>90</v>
      </c>
      <c r="AV620" s="13" t="s">
        <v>88</v>
      </c>
      <c r="AW620" s="13" t="s">
        <v>42</v>
      </c>
      <c r="AX620" s="13" t="s">
        <v>80</v>
      </c>
      <c r="AY620" s="236" t="s">
        <v>171</v>
      </c>
    </row>
    <row r="621" s="14" customFormat="1">
      <c r="A621" s="14"/>
      <c r="B621" s="237"/>
      <c r="C621" s="238"/>
      <c r="D621" s="228" t="s">
        <v>183</v>
      </c>
      <c r="E621" s="239" t="s">
        <v>41</v>
      </c>
      <c r="F621" s="240" t="s">
        <v>550</v>
      </c>
      <c r="G621" s="238"/>
      <c r="H621" s="241">
        <v>5.3899999999999997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7" t="s">
        <v>183</v>
      </c>
      <c r="AU621" s="247" t="s">
        <v>90</v>
      </c>
      <c r="AV621" s="14" t="s">
        <v>90</v>
      </c>
      <c r="AW621" s="14" t="s">
        <v>42</v>
      </c>
      <c r="AX621" s="14" t="s">
        <v>80</v>
      </c>
      <c r="AY621" s="247" t="s">
        <v>171</v>
      </c>
    </row>
    <row r="622" s="13" customFormat="1">
      <c r="A622" s="13"/>
      <c r="B622" s="226"/>
      <c r="C622" s="227"/>
      <c r="D622" s="228" t="s">
        <v>183</v>
      </c>
      <c r="E622" s="229" t="s">
        <v>41</v>
      </c>
      <c r="F622" s="230" t="s">
        <v>551</v>
      </c>
      <c r="G622" s="227"/>
      <c r="H622" s="229" t="s">
        <v>41</v>
      </c>
      <c r="I622" s="231"/>
      <c r="J622" s="227"/>
      <c r="K622" s="227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183</v>
      </c>
      <c r="AU622" s="236" t="s">
        <v>90</v>
      </c>
      <c r="AV622" s="13" t="s">
        <v>88</v>
      </c>
      <c r="AW622" s="13" t="s">
        <v>42</v>
      </c>
      <c r="AX622" s="13" t="s">
        <v>80</v>
      </c>
      <c r="AY622" s="236" t="s">
        <v>171</v>
      </c>
    </row>
    <row r="623" s="14" customFormat="1">
      <c r="A623" s="14"/>
      <c r="B623" s="237"/>
      <c r="C623" s="238"/>
      <c r="D623" s="228" t="s">
        <v>183</v>
      </c>
      <c r="E623" s="239" t="s">
        <v>41</v>
      </c>
      <c r="F623" s="240" t="s">
        <v>552</v>
      </c>
      <c r="G623" s="238"/>
      <c r="H623" s="241">
        <v>2.3199999999999998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7" t="s">
        <v>183</v>
      </c>
      <c r="AU623" s="247" t="s">
        <v>90</v>
      </c>
      <c r="AV623" s="14" t="s">
        <v>90</v>
      </c>
      <c r="AW623" s="14" t="s">
        <v>42</v>
      </c>
      <c r="AX623" s="14" t="s">
        <v>80</v>
      </c>
      <c r="AY623" s="247" t="s">
        <v>171</v>
      </c>
    </row>
    <row r="624" s="13" customFormat="1">
      <c r="A624" s="13"/>
      <c r="B624" s="226"/>
      <c r="C624" s="227"/>
      <c r="D624" s="228" t="s">
        <v>183</v>
      </c>
      <c r="E624" s="229" t="s">
        <v>41</v>
      </c>
      <c r="F624" s="230" t="s">
        <v>553</v>
      </c>
      <c r="G624" s="227"/>
      <c r="H624" s="229" t="s">
        <v>41</v>
      </c>
      <c r="I624" s="231"/>
      <c r="J624" s="227"/>
      <c r="K624" s="227"/>
      <c r="L624" s="232"/>
      <c r="M624" s="233"/>
      <c r="N624" s="234"/>
      <c r="O624" s="234"/>
      <c r="P624" s="234"/>
      <c r="Q624" s="234"/>
      <c r="R624" s="234"/>
      <c r="S624" s="234"/>
      <c r="T624" s="23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6" t="s">
        <v>183</v>
      </c>
      <c r="AU624" s="236" t="s">
        <v>90</v>
      </c>
      <c r="AV624" s="13" t="s">
        <v>88</v>
      </c>
      <c r="AW624" s="13" t="s">
        <v>42</v>
      </c>
      <c r="AX624" s="13" t="s">
        <v>80</v>
      </c>
      <c r="AY624" s="236" t="s">
        <v>171</v>
      </c>
    </row>
    <row r="625" s="14" customFormat="1">
      <c r="A625" s="14"/>
      <c r="B625" s="237"/>
      <c r="C625" s="238"/>
      <c r="D625" s="228" t="s">
        <v>183</v>
      </c>
      <c r="E625" s="239" t="s">
        <v>41</v>
      </c>
      <c r="F625" s="240" t="s">
        <v>554</v>
      </c>
      <c r="G625" s="238"/>
      <c r="H625" s="241">
        <v>2.2599999999999998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183</v>
      </c>
      <c r="AU625" s="247" t="s">
        <v>90</v>
      </c>
      <c r="AV625" s="14" t="s">
        <v>90</v>
      </c>
      <c r="AW625" s="14" t="s">
        <v>42</v>
      </c>
      <c r="AX625" s="14" t="s">
        <v>80</v>
      </c>
      <c r="AY625" s="247" t="s">
        <v>171</v>
      </c>
    </row>
    <row r="626" s="13" customFormat="1">
      <c r="A626" s="13"/>
      <c r="B626" s="226"/>
      <c r="C626" s="227"/>
      <c r="D626" s="228" t="s">
        <v>183</v>
      </c>
      <c r="E626" s="229" t="s">
        <v>41</v>
      </c>
      <c r="F626" s="230" t="s">
        <v>555</v>
      </c>
      <c r="G626" s="227"/>
      <c r="H626" s="229" t="s">
        <v>41</v>
      </c>
      <c r="I626" s="231"/>
      <c r="J626" s="227"/>
      <c r="K626" s="227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183</v>
      </c>
      <c r="AU626" s="236" t="s">
        <v>90</v>
      </c>
      <c r="AV626" s="13" t="s">
        <v>88</v>
      </c>
      <c r="AW626" s="13" t="s">
        <v>42</v>
      </c>
      <c r="AX626" s="13" t="s">
        <v>80</v>
      </c>
      <c r="AY626" s="236" t="s">
        <v>171</v>
      </c>
    </row>
    <row r="627" s="14" customFormat="1">
      <c r="A627" s="14"/>
      <c r="B627" s="237"/>
      <c r="C627" s="238"/>
      <c r="D627" s="228" t="s">
        <v>183</v>
      </c>
      <c r="E627" s="239" t="s">
        <v>41</v>
      </c>
      <c r="F627" s="240" t="s">
        <v>556</v>
      </c>
      <c r="G627" s="238"/>
      <c r="H627" s="241">
        <v>6.8399999999999999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183</v>
      </c>
      <c r="AU627" s="247" t="s">
        <v>90</v>
      </c>
      <c r="AV627" s="14" t="s">
        <v>90</v>
      </c>
      <c r="AW627" s="14" t="s">
        <v>42</v>
      </c>
      <c r="AX627" s="14" t="s">
        <v>80</v>
      </c>
      <c r="AY627" s="247" t="s">
        <v>171</v>
      </c>
    </row>
    <row r="628" s="13" customFormat="1">
      <c r="A628" s="13"/>
      <c r="B628" s="226"/>
      <c r="C628" s="227"/>
      <c r="D628" s="228" t="s">
        <v>183</v>
      </c>
      <c r="E628" s="229" t="s">
        <v>41</v>
      </c>
      <c r="F628" s="230" t="s">
        <v>557</v>
      </c>
      <c r="G628" s="227"/>
      <c r="H628" s="229" t="s">
        <v>41</v>
      </c>
      <c r="I628" s="231"/>
      <c r="J628" s="227"/>
      <c r="K628" s="227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183</v>
      </c>
      <c r="AU628" s="236" t="s">
        <v>90</v>
      </c>
      <c r="AV628" s="13" t="s">
        <v>88</v>
      </c>
      <c r="AW628" s="13" t="s">
        <v>42</v>
      </c>
      <c r="AX628" s="13" t="s">
        <v>80</v>
      </c>
      <c r="AY628" s="236" t="s">
        <v>171</v>
      </c>
    </row>
    <row r="629" s="14" customFormat="1">
      <c r="A629" s="14"/>
      <c r="B629" s="237"/>
      <c r="C629" s="238"/>
      <c r="D629" s="228" t="s">
        <v>183</v>
      </c>
      <c r="E629" s="239" t="s">
        <v>41</v>
      </c>
      <c r="F629" s="240" t="s">
        <v>1667</v>
      </c>
      <c r="G629" s="238"/>
      <c r="H629" s="241">
        <v>25.510000000000002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183</v>
      </c>
      <c r="AU629" s="247" t="s">
        <v>90</v>
      </c>
      <c r="AV629" s="14" t="s">
        <v>90</v>
      </c>
      <c r="AW629" s="14" t="s">
        <v>42</v>
      </c>
      <c r="AX629" s="14" t="s">
        <v>80</v>
      </c>
      <c r="AY629" s="247" t="s">
        <v>171</v>
      </c>
    </row>
    <row r="630" s="15" customFormat="1">
      <c r="A630" s="15"/>
      <c r="B630" s="248"/>
      <c r="C630" s="249"/>
      <c r="D630" s="228" t="s">
        <v>183</v>
      </c>
      <c r="E630" s="250" t="s">
        <v>41</v>
      </c>
      <c r="F630" s="251" t="s">
        <v>189</v>
      </c>
      <c r="G630" s="249"/>
      <c r="H630" s="252">
        <v>45.272000000000006</v>
      </c>
      <c r="I630" s="253"/>
      <c r="J630" s="249"/>
      <c r="K630" s="249"/>
      <c r="L630" s="254"/>
      <c r="M630" s="288"/>
      <c r="N630" s="289"/>
      <c r="O630" s="289"/>
      <c r="P630" s="289"/>
      <c r="Q630" s="289"/>
      <c r="R630" s="289"/>
      <c r="S630" s="289"/>
      <c r="T630" s="290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8" t="s">
        <v>183</v>
      </c>
      <c r="AU630" s="258" t="s">
        <v>90</v>
      </c>
      <c r="AV630" s="15" t="s">
        <v>179</v>
      </c>
      <c r="AW630" s="15" t="s">
        <v>42</v>
      </c>
      <c r="AX630" s="15" t="s">
        <v>88</v>
      </c>
      <c r="AY630" s="258" t="s">
        <v>171</v>
      </c>
    </row>
    <row r="631" s="2" customFormat="1" ht="6.96" customHeight="1">
      <c r="A631" s="42"/>
      <c r="B631" s="63"/>
      <c r="C631" s="64"/>
      <c r="D631" s="64"/>
      <c r="E631" s="64"/>
      <c r="F631" s="64"/>
      <c r="G631" s="64"/>
      <c r="H631" s="64"/>
      <c r="I631" s="64"/>
      <c r="J631" s="64"/>
      <c r="K631" s="64"/>
      <c r="L631" s="48"/>
      <c r="M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</row>
  </sheetData>
  <sheetProtection sheet="1" autoFilter="0" formatColumns="0" formatRows="0" objects="1" scenarios="1" spinCount="100000" saltValue="eY/JbV8dq69sUNX3XT2Jjfep/4NQLYyDRQ4IYcCsVluvSULzDqDk7L9M/GbMZOTRU0Q0KDJMjSyBQxWSD67glA==" hashValue="l0Y95d1qHyuLKQR+AgG9tJul9Sm0hoBdVYTNRO/h0fKjjTbYWhuczRCbQZS1EkFPYWaBhlPb/AXtW/G4vo93Fg==" algorithmName="SHA-512" password="CC35"/>
  <autoFilter ref="C90:K6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15" r:id="rId3" display="https://podminky.urs.cz/item/CS_URS_2024_02/977151113"/>
    <hyperlink ref="F130" r:id="rId4" display="https://podminky.urs.cz/item/CS_URS_2024_02/977151115"/>
    <hyperlink ref="F144" r:id="rId5" display="https://podminky.urs.cz/item/CS_URS_2024_02/977151911"/>
    <hyperlink ref="F150" r:id="rId6" display="https://podminky.urs.cz/item/CS_URS_2024_02/997013211"/>
    <hyperlink ref="F152" r:id="rId7" display="https://podminky.urs.cz/item/CS_URS_2024_02/997013219"/>
    <hyperlink ref="F154" r:id="rId8" display="https://podminky.urs.cz/item/CS_URS_2024_02/997013501"/>
    <hyperlink ref="F156" r:id="rId9" display="https://podminky.urs.cz/item/CS_URS_2024_02/997013509"/>
    <hyperlink ref="F158" r:id="rId10" display="https://podminky.urs.cz/item/CS_URS_2024_02/997013609"/>
    <hyperlink ref="F161" r:id="rId11" display="https://podminky.urs.cz/item/CS_URS_2024_02/998011018"/>
    <hyperlink ref="F163" r:id="rId12" display="https://podminky.urs.cz/item/CS_URS_2024_02/998018001"/>
    <hyperlink ref="F167" r:id="rId13" display="https://podminky.urs.cz/item/CS_URS_2024_02/721194104"/>
    <hyperlink ref="F171" r:id="rId14" display="https://podminky.urs.cz/item/CS_URS_2024_02/721194104RMONT004"/>
    <hyperlink ref="F173" r:id="rId15" display="https://podminky.urs.cz/item/CS_URS_2024_02/998721201"/>
    <hyperlink ref="F175" r:id="rId16" display="https://podminky.urs.cz/item/CS_URS_2024_02/998721294"/>
    <hyperlink ref="F177" r:id="rId17" display="https://podminky.urs.cz/item/CS_URS_2024_02/998721299"/>
    <hyperlink ref="F180" r:id="rId18" display="https://podminky.urs.cz/item/CS_URS_2024_02/741110441"/>
    <hyperlink ref="F187" r:id="rId19" display="https://podminky.urs.cz/item/CS_URS_2024_02/741112111"/>
    <hyperlink ref="F193" r:id="rId20" display="https://podminky.urs.cz/item/CS_URS_2024_02/741122015"/>
    <hyperlink ref="F228" r:id="rId21" display="https://podminky.urs.cz/item/CS_URS_2024_02/741130001"/>
    <hyperlink ref="F239" r:id="rId22" display="https://podminky.urs.cz/item/CS_URS_2024_02/741130021"/>
    <hyperlink ref="F246" r:id="rId23" display="https://podminky.urs.cz/item/CS_URS_2024_02/741132331"/>
    <hyperlink ref="F255" r:id="rId24" display="https://podminky.urs.cz/item/CS_URS_2024_02/741810003"/>
    <hyperlink ref="F258" r:id="rId25" display="https://podminky.urs.cz/item/CS_URS_2024_02/741920301"/>
    <hyperlink ref="F260" r:id="rId26" display="https://podminky.urs.cz/item/CS_URS_2024_02/998741121"/>
    <hyperlink ref="F262" r:id="rId27" display="https://podminky.urs.cz/item/CS_URS_2024_02/998741129"/>
    <hyperlink ref="F264" r:id="rId28" display="https://podminky.urs.cz/item/CS_URS_2024_02/998741194"/>
    <hyperlink ref="F266" r:id="rId29" display="https://podminky.urs.cz/item/CS_URS_2024_02/998741199"/>
    <hyperlink ref="F269" r:id="rId30" display="https://podminky.urs.cz/item/CS_URS_2024_02/742110003"/>
    <hyperlink ref="F281" r:id="rId31" display="https://podminky.urs.cz/item/CS_URS_2024_02/742121001"/>
    <hyperlink ref="F292" r:id="rId32" display="https://podminky.urs.cz/item/CS_URS_2024_02/742190002"/>
    <hyperlink ref="F294" r:id="rId33" display="https://podminky.urs.cz/item/CS_URS_2024_02/998742121"/>
    <hyperlink ref="F296" r:id="rId34" display="https://podminky.urs.cz/item/CS_URS_2024_02/998742129"/>
    <hyperlink ref="F298" r:id="rId35" display="https://podminky.urs.cz/item/CS_URS_2024_02/998742194"/>
    <hyperlink ref="F300" r:id="rId36" display="https://podminky.urs.cz/item/CS_URS_2024_02/998742199"/>
    <hyperlink ref="F303" r:id="rId37" display="https://podminky.urs.cz/item/CS_URS_2024_02/751711111"/>
    <hyperlink ref="F334" r:id="rId38" display="https://podminky.urs.cz/item/CS_URS_2024_02/751711909"/>
    <hyperlink ref="F336" r:id="rId39" display="https://podminky.urs.cz/item/CS_URS_2024_02/751711910"/>
    <hyperlink ref="F348" r:id="rId40" display="https://podminky.urs.cz/item/CS_URS_2024_02/751791111"/>
    <hyperlink ref="F354" r:id="rId41" display="https://podminky.urs.cz/item/CS_URS_2024_02/751791112"/>
    <hyperlink ref="F360" r:id="rId42" display="https://podminky.urs.cz/item/CS_URS_2024_02/751791113"/>
    <hyperlink ref="F364" r:id="rId43" display="https://podminky.urs.cz/item/CS_URS_2024_02/751791114"/>
    <hyperlink ref="F368" r:id="rId44" display="https://podminky.urs.cz/item/CS_URS_2024_02/751791116"/>
    <hyperlink ref="F374" r:id="rId45" display="https://podminky.urs.cz/item/CS_URS_2024_02/751791151"/>
    <hyperlink ref="F376" r:id="rId46" display="https://podminky.urs.cz/item/CS_URS_2024_02/751791153"/>
    <hyperlink ref="F378" r:id="rId47" display="https://podminky.urs.cz/item/CS_URS_2024_02/751791155"/>
    <hyperlink ref="F390" r:id="rId48" display="https://podminky.urs.cz/item/CS_URS_2024_02/751791171"/>
    <hyperlink ref="F394" r:id="rId49" display="https://podminky.urs.cz/item/CS_URS_2024_02/751791173"/>
    <hyperlink ref="F398" r:id="rId50" display="https://podminky.urs.cz/item/CS_URS_2024_02/751791177"/>
    <hyperlink ref="F400" r:id="rId51" display="https://podminky.urs.cz/item/CS_URS_2024_02/751791181"/>
    <hyperlink ref="F407" r:id="rId52" display="https://podminky.urs.cz/item/CS_URS_2024_02/751791183"/>
    <hyperlink ref="F414" r:id="rId53" display="https://podminky.urs.cz/item/CS_URS_2024_02/751791301"/>
    <hyperlink ref="F421" r:id="rId54" display="https://podminky.urs.cz/item/CS_URS_2024_02/751791401"/>
    <hyperlink ref="F428" r:id="rId55" display="https://podminky.urs.cz/item/CS_URS_2024_02/751792004"/>
    <hyperlink ref="F432" r:id="rId56" display="https://podminky.urs.cz/item/CS_URS_2024_02/751792006"/>
    <hyperlink ref="F437" r:id="rId57" display="https://podminky.urs.cz/item/CS_URS_2024_02/751792007"/>
    <hyperlink ref="F440" r:id="rId58" display="https://podminky.urs.cz/item/CS_URS_2024_02/751792007RMONT003"/>
    <hyperlink ref="F442" r:id="rId59" display="https://podminky.urs.cz/item/CS_URS_2024_02/751792008"/>
    <hyperlink ref="F453" r:id="rId60" display="https://podminky.urs.cz/item/CS_URS_2024_02/751793001"/>
    <hyperlink ref="F462" r:id="rId61" display="https://podminky.urs.cz/item/CS_URS_2024_02/998751121"/>
    <hyperlink ref="F464" r:id="rId62" display="https://podminky.urs.cz/item/CS_URS_2024_02/998751192"/>
    <hyperlink ref="F466" r:id="rId63" display="https://podminky.urs.cz/item/CS_URS_2024_02/998751199"/>
    <hyperlink ref="F469" r:id="rId64" display="https://podminky.urs.cz/item/CS_URS_2024_02/763101856"/>
    <hyperlink ref="F475" r:id="rId65" display="https://podminky.urs.cz/item/CS_URS_2024_02/763101866"/>
    <hyperlink ref="F480" r:id="rId66" display="https://podminky.urs.cz/item/CS_URS_2024_02/763131431"/>
    <hyperlink ref="F485" r:id="rId67" display="https://podminky.urs.cz/item/CS_URS_2024_02/763131451"/>
    <hyperlink ref="F491" r:id="rId68" display="https://podminky.urs.cz/item/CS_URS_2024_02/763131772"/>
    <hyperlink ref="F499" r:id="rId69" display="https://podminky.urs.cz/item/CS_URS_2024_02/763135102"/>
    <hyperlink ref="F525" r:id="rId70" display="https://podminky.urs.cz/item/CS_URS_2024_02/763431871"/>
    <hyperlink ref="F551" r:id="rId71" display="https://podminky.urs.cz/item/CS_URS_2024_02/998763331"/>
    <hyperlink ref="F553" r:id="rId72" display="https://podminky.urs.cz/item/CS_URS_2024_02/998763339"/>
    <hyperlink ref="F555" r:id="rId73" display="https://podminky.urs.cz/item/CS_URS_2024_02/998763393"/>
    <hyperlink ref="F557" r:id="rId74" display="https://podminky.urs.cz/item/CS_URS_2024_02/998763399"/>
    <hyperlink ref="F560" r:id="rId75" display="https://podminky.urs.cz/item/CS_URS_2024_02/784111021"/>
    <hyperlink ref="F568" r:id="rId76" display="https://podminky.urs.cz/item/CS_URS_2024_02/784161001"/>
    <hyperlink ref="F574" r:id="rId77" display="https://podminky.urs.cz/item/CS_URS_2024_02/784161111"/>
    <hyperlink ref="F582" r:id="rId78" display="https://podminky.urs.cz/item/CS_URS_2024_02/784171101"/>
    <hyperlink ref="F600" r:id="rId79" display="https://podminky.urs.cz/item/CS_URS_2024_02/784181101"/>
    <hyperlink ref="F616" r:id="rId8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1676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ROUND((SUM(BE92:BE535)),  2)</f>
        <v>0</v>
      </c>
      <c r="G33" s="42"/>
      <c r="H33" s="42"/>
      <c r="I33" s="152">
        <v>0.20999999999999999</v>
      </c>
      <c r="J33" s="151">
        <f>ROUND(((SUM(BE92:BE535))*I33),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ROUND((SUM(BF92:BF535)),  2)</f>
        <v>0</v>
      </c>
      <c r="G34" s="42"/>
      <c r="H34" s="42"/>
      <c r="I34" s="152">
        <v>0.12</v>
      </c>
      <c r="J34" s="151">
        <f>ROUND(((SUM(BF92:BF535))*I34),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ROUND((SUM(BG92:BG535)),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ROUND((SUM(BH92:BH535)),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ROUND((SUM(BI92:BI535)),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03 - ETAPA 3 - OKRUH 1.S S VENKOVNÍ JEDNOTKOU VJ2-1.S-2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J132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J143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J148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J149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J165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J236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J270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J381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J456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J478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03 - ETAPA 3 - OKRUH 1.S S VENKOVNÍ JEDNOTKOU VJ2-1.S-2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P93+P148</f>
        <v>0</v>
      </c>
      <c r="Q92" s="100"/>
      <c r="R92" s="189">
        <f>R93+R148</f>
        <v>1.50243693</v>
      </c>
      <c r="S92" s="100"/>
      <c r="T92" s="190">
        <f>T93+T148</f>
        <v>0.22448979999999999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BK93+BK148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P94+P104+P132+P143</f>
        <v>0</v>
      </c>
      <c r="Q93" s="200"/>
      <c r="R93" s="201">
        <f>R94+R104+R132+R143</f>
        <v>0.87851239999999997</v>
      </c>
      <c r="S93" s="200"/>
      <c r="T93" s="202">
        <f>T94+T104+T132+T143</f>
        <v>0.066963999999999996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BK94+BK104+BK132+BK143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SUM(P95:P103)</f>
        <v>0</v>
      </c>
      <c r="Q94" s="200"/>
      <c r="R94" s="201">
        <f>SUM(R95:R103)</f>
        <v>0.87019999999999997</v>
      </c>
      <c r="S94" s="200"/>
      <c r="T94" s="202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SUM(BK95:BK103)</f>
        <v>0</v>
      </c>
    </row>
    <row r="95" s="2" customFormat="1" ht="21.75" customHeight="1">
      <c r="A95" s="42"/>
      <c r="B95" s="43"/>
      <c r="C95" s="208" t="s">
        <v>88</v>
      </c>
      <c r="D95" s="208" t="s">
        <v>174</v>
      </c>
      <c r="E95" s="209" t="s">
        <v>1677</v>
      </c>
      <c r="F95" s="210" t="s">
        <v>1678</v>
      </c>
      <c r="G95" s="211" t="s">
        <v>194</v>
      </c>
      <c r="H95" s="212">
        <v>4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0.0373</v>
      </c>
      <c r="R95" s="217">
        <f>Q95*H95</f>
        <v>0.1492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1679</v>
      </c>
    </row>
    <row r="96" s="2" customFormat="1">
      <c r="A96" s="42"/>
      <c r="B96" s="43"/>
      <c r="C96" s="44"/>
      <c r="D96" s="221" t="s">
        <v>181</v>
      </c>
      <c r="E96" s="44"/>
      <c r="F96" s="222" t="s">
        <v>1680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179</v>
      </c>
      <c r="G97" s="238"/>
      <c r="H97" s="241">
        <v>4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4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2" customFormat="1" ht="16.5" customHeight="1">
      <c r="A99" s="42"/>
      <c r="B99" s="43"/>
      <c r="C99" s="208" t="s">
        <v>90</v>
      </c>
      <c r="D99" s="208" t="s">
        <v>174</v>
      </c>
      <c r="E99" s="209" t="s">
        <v>1213</v>
      </c>
      <c r="F99" s="210" t="s">
        <v>1214</v>
      </c>
      <c r="G99" s="211" t="s">
        <v>177</v>
      </c>
      <c r="H99" s="212">
        <v>17.5</v>
      </c>
      <c r="I99" s="213"/>
      <c r="J99" s="214">
        <f>ROUND(I99*H99,2)</f>
        <v>0</v>
      </c>
      <c r="K99" s="210" t="s">
        <v>178</v>
      </c>
      <c r="L99" s="48"/>
      <c r="M99" s="215" t="s">
        <v>41</v>
      </c>
      <c r="N99" s="216" t="s">
        <v>51</v>
      </c>
      <c r="O99" s="88"/>
      <c r="P99" s="217">
        <f>O99*H99</f>
        <v>0</v>
      </c>
      <c r="Q99" s="217">
        <v>0.041200000000000001</v>
      </c>
      <c r="R99" s="217">
        <f>Q99*H99</f>
        <v>0.72099999999999997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174</v>
      </c>
      <c r="AU99" s="219" t="s">
        <v>90</v>
      </c>
      <c r="AY99" s="20" t="s">
        <v>171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88</v>
      </c>
      <c r="BK99" s="220">
        <f>ROUND(I99*H99,2)</f>
        <v>0</v>
      </c>
      <c r="BL99" s="20" t="s">
        <v>179</v>
      </c>
      <c r="BM99" s="219" t="s">
        <v>1215</v>
      </c>
    </row>
    <row r="100" s="2" customFormat="1">
      <c r="A100" s="42"/>
      <c r="B100" s="43"/>
      <c r="C100" s="44"/>
      <c r="D100" s="221" t="s">
        <v>181</v>
      </c>
      <c r="E100" s="44"/>
      <c r="F100" s="222" t="s">
        <v>1216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181</v>
      </c>
      <c r="AU100" s="20" t="s">
        <v>90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1217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1681</v>
      </c>
      <c r="G102" s="238"/>
      <c r="H102" s="241">
        <v>17.5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5" customFormat="1">
      <c r="A103" s="15"/>
      <c r="B103" s="248"/>
      <c r="C103" s="249"/>
      <c r="D103" s="228" t="s">
        <v>183</v>
      </c>
      <c r="E103" s="250" t="s">
        <v>41</v>
      </c>
      <c r="F103" s="251" t="s">
        <v>189</v>
      </c>
      <c r="G103" s="249"/>
      <c r="H103" s="252">
        <v>17.5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90</v>
      </c>
      <c r="AV103" s="15" t="s">
        <v>179</v>
      </c>
      <c r="AW103" s="15" t="s">
        <v>42</v>
      </c>
      <c r="AX103" s="15" t="s">
        <v>88</v>
      </c>
      <c r="AY103" s="258" t="s">
        <v>171</v>
      </c>
    </row>
    <row r="104" s="12" customFormat="1" ht="22.8" customHeight="1">
      <c r="A104" s="12"/>
      <c r="B104" s="192"/>
      <c r="C104" s="193"/>
      <c r="D104" s="194" t="s">
        <v>79</v>
      </c>
      <c r="E104" s="206" t="s">
        <v>190</v>
      </c>
      <c r="F104" s="206" t="s">
        <v>191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SUM(P105:P131)</f>
        <v>0</v>
      </c>
      <c r="Q104" s="200"/>
      <c r="R104" s="201">
        <f>SUM(R105:R131)</f>
        <v>0.0083123999999999993</v>
      </c>
      <c r="S104" s="200"/>
      <c r="T104" s="202">
        <f>SUM(T105:T131)</f>
        <v>0.066963999999999996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88</v>
      </c>
      <c r="AT104" s="204" t="s">
        <v>79</v>
      </c>
      <c r="AU104" s="204" t="s">
        <v>88</v>
      </c>
      <c r="AY104" s="203" t="s">
        <v>171</v>
      </c>
      <c r="BK104" s="205">
        <f>SUM(BK105:BK131)</f>
        <v>0</v>
      </c>
    </row>
    <row r="105" s="2" customFormat="1" ht="16.5" customHeight="1">
      <c r="A105" s="42"/>
      <c r="B105" s="43"/>
      <c r="C105" s="208" t="s">
        <v>199</v>
      </c>
      <c r="D105" s="208" t="s">
        <v>174</v>
      </c>
      <c r="E105" s="209" t="s">
        <v>200</v>
      </c>
      <c r="F105" s="210" t="s">
        <v>201</v>
      </c>
      <c r="G105" s="211" t="s">
        <v>202</v>
      </c>
      <c r="H105" s="212">
        <v>1.875</v>
      </c>
      <c r="I105" s="213"/>
      <c r="J105" s="214">
        <f>ROUND(I105*H105,2)</f>
        <v>0</v>
      </c>
      <c r="K105" s="210" t="s">
        <v>178</v>
      </c>
      <c r="L105" s="48"/>
      <c r="M105" s="215" t="s">
        <v>41</v>
      </c>
      <c r="N105" s="216" t="s">
        <v>51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0.016</v>
      </c>
      <c r="T105" s="218">
        <f>S105*H105</f>
        <v>0.029999999999999999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174</v>
      </c>
      <c r="AU105" s="219" t="s">
        <v>90</v>
      </c>
      <c r="AY105" s="20" t="s">
        <v>171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88</v>
      </c>
      <c r="BK105" s="220">
        <f>ROUND(I105*H105,2)</f>
        <v>0</v>
      </c>
      <c r="BL105" s="20" t="s">
        <v>179</v>
      </c>
      <c r="BM105" s="219" t="s">
        <v>1682</v>
      </c>
    </row>
    <row r="106" s="2" customFormat="1">
      <c r="A106" s="42"/>
      <c r="B106" s="43"/>
      <c r="C106" s="44"/>
      <c r="D106" s="221" t="s">
        <v>181</v>
      </c>
      <c r="E106" s="44"/>
      <c r="F106" s="222" t="s">
        <v>204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181</v>
      </c>
      <c r="AU106" s="20" t="s">
        <v>90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1683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1684</v>
      </c>
      <c r="G108" s="238"/>
      <c r="H108" s="241">
        <v>1.875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5" customFormat="1">
      <c r="A109" s="15"/>
      <c r="B109" s="248"/>
      <c r="C109" s="249"/>
      <c r="D109" s="228" t="s">
        <v>183</v>
      </c>
      <c r="E109" s="250" t="s">
        <v>41</v>
      </c>
      <c r="F109" s="251" t="s">
        <v>189</v>
      </c>
      <c r="G109" s="249"/>
      <c r="H109" s="252">
        <v>1.875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90</v>
      </c>
      <c r="AV109" s="15" t="s">
        <v>179</v>
      </c>
      <c r="AW109" s="15" t="s">
        <v>42</v>
      </c>
      <c r="AX109" s="15" t="s">
        <v>88</v>
      </c>
      <c r="AY109" s="258" t="s">
        <v>171</v>
      </c>
    </row>
    <row r="110" s="2" customFormat="1" ht="24.15" customHeight="1">
      <c r="A110" s="42"/>
      <c r="B110" s="43"/>
      <c r="C110" s="208" t="s">
        <v>179</v>
      </c>
      <c r="D110" s="208" t="s">
        <v>174</v>
      </c>
      <c r="E110" s="209" t="s">
        <v>1219</v>
      </c>
      <c r="F110" s="210" t="s">
        <v>1220</v>
      </c>
      <c r="G110" s="211" t="s">
        <v>202</v>
      </c>
      <c r="H110" s="212">
        <v>4.7199999999999998</v>
      </c>
      <c r="I110" s="213"/>
      <c r="J110" s="214">
        <f>ROUND(I110*H110,2)</f>
        <v>0</v>
      </c>
      <c r="K110" s="210" t="s">
        <v>178</v>
      </c>
      <c r="L110" s="48"/>
      <c r="M110" s="215" t="s">
        <v>41</v>
      </c>
      <c r="N110" s="216" t="s">
        <v>51</v>
      </c>
      <c r="O110" s="88"/>
      <c r="P110" s="217">
        <f>O110*H110</f>
        <v>0</v>
      </c>
      <c r="Q110" s="217">
        <v>0.00091</v>
      </c>
      <c r="R110" s="217">
        <f>Q110*H110</f>
        <v>0.0042951999999999999</v>
      </c>
      <c r="S110" s="217">
        <v>0.0028</v>
      </c>
      <c r="T110" s="218">
        <f>S110*H110</f>
        <v>0.013215999999999999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174</v>
      </c>
      <c r="AU110" s="219" t="s">
        <v>90</v>
      </c>
      <c r="AY110" s="20" t="s">
        <v>171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88</v>
      </c>
      <c r="BK110" s="220">
        <f>ROUND(I110*H110,2)</f>
        <v>0</v>
      </c>
      <c r="BL110" s="20" t="s">
        <v>179</v>
      </c>
      <c r="BM110" s="219" t="s">
        <v>1221</v>
      </c>
    </row>
    <row r="111" s="2" customFormat="1">
      <c r="A111" s="42"/>
      <c r="B111" s="43"/>
      <c r="C111" s="44"/>
      <c r="D111" s="221" t="s">
        <v>181</v>
      </c>
      <c r="E111" s="44"/>
      <c r="F111" s="222" t="s">
        <v>1222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181</v>
      </c>
      <c r="AU111" s="20" t="s">
        <v>90</v>
      </c>
    </row>
    <row r="112" s="13" customFormat="1">
      <c r="A112" s="13"/>
      <c r="B112" s="226"/>
      <c r="C112" s="227"/>
      <c r="D112" s="228" t="s">
        <v>183</v>
      </c>
      <c r="E112" s="229" t="s">
        <v>41</v>
      </c>
      <c r="F112" s="230" t="s">
        <v>1685</v>
      </c>
      <c r="G112" s="227"/>
      <c r="H112" s="229" t="s">
        <v>41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183</v>
      </c>
      <c r="AU112" s="236" t="s">
        <v>90</v>
      </c>
      <c r="AV112" s="13" t="s">
        <v>88</v>
      </c>
      <c r="AW112" s="13" t="s">
        <v>42</v>
      </c>
      <c r="AX112" s="13" t="s">
        <v>80</v>
      </c>
      <c r="AY112" s="236" t="s">
        <v>171</v>
      </c>
    </row>
    <row r="113" s="14" customFormat="1">
      <c r="A113" s="14"/>
      <c r="B113" s="237"/>
      <c r="C113" s="238"/>
      <c r="D113" s="228" t="s">
        <v>183</v>
      </c>
      <c r="E113" s="239" t="s">
        <v>41</v>
      </c>
      <c r="F113" s="240" t="s">
        <v>1686</v>
      </c>
      <c r="G113" s="238"/>
      <c r="H113" s="241">
        <v>2.3599999999999999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183</v>
      </c>
      <c r="AU113" s="247" t="s">
        <v>90</v>
      </c>
      <c r="AV113" s="14" t="s">
        <v>90</v>
      </c>
      <c r="AW113" s="14" t="s">
        <v>42</v>
      </c>
      <c r="AX113" s="14" t="s">
        <v>80</v>
      </c>
      <c r="AY113" s="247" t="s">
        <v>171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1687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1686</v>
      </c>
      <c r="G115" s="238"/>
      <c r="H115" s="241">
        <v>2.3599999999999999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4.7199999999999998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2" customFormat="1" ht="24.15" customHeight="1">
      <c r="A117" s="42"/>
      <c r="B117" s="43"/>
      <c r="C117" s="208" t="s">
        <v>242</v>
      </c>
      <c r="D117" s="208" t="s">
        <v>174</v>
      </c>
      <c r="E117" s="209" t="s">
        <v>243</v>
      </c>
      <c r="F117" s="210" t="s">
        <v>244</v>
      </c>
      <c r="G117" s="211" t="s">
        <v>202</v>
      </c>
      <c r="H117" s="212">
        <v>2.3599999999999999</v>
      </c>
      <c r="I117" s="213"/>
      <c r="J117" s="214">
        <f>ROUND(I117*H117,2)</f>
        <v>0</v>
      </c>
      <c r="K117" s="210" t="s">
        <v>178</v>
      </c>
      <c r="L117" s="48"/>
      <c r="M117" s="215" t="s">
        <v>41</v>
      </c>
      <c r="N117" s="216" t="s">
        <v>51</v>
      </c>
      <c r="O117" s="88"/>
      <c r="P117" s="217">
        <f>O117*H117</f>
        <v>0</v>
      </c>
      <c r="Q117" s="217">
        <v>0.00097000000000000005</v>
      </c>
      <c r="R117" s="217">
        <f>Q117*H117</f>
        <v>0.0022891999999999999</v>
      </c>
      <c r="S117" s="217">
        <v>0.0043</v>
      </c>
      <c r="T117" s="218">
        <f>S117*H117</f>
        <v>0.010147999999999999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179</v>
      </c>
      <c r="AT117" s="219" t="s">
        <v>174</v>
      </c>
      <c r="AU117" s="219" t="s">
        <v>90</v>
      </c>
      <c r="AY117" s="20" t="s">
        <v>171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88</v>
      </c>
      <c r="BK117" s="220">
        <f>ROUND(I117*H117,2)</f>
        <v>0</v>
      </c>
      <c r="BL117" s="20" t="s">
        <v>179</v>
      </c>
      <c r="BM117" s="219" t="s">
        <v>1229</v>
      </c>
    </row>
    <row r="118" s="2" customFormat="1">
      <c r="A118" s="42"/>
      <c r="B118" s="43"/>
      <c r="C118" s="44"/>
      <c r="D118" s="221" t="s">
        <v>181</v>
      </c>
      <c r="E118" s="44"/>
      <c r="F118" s="222" t="s">
        <v>246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181</v>
      </c>
      <c r="AU118" s="20" t="s">
        <v>90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1685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1686</v>
      </c>
      <c r="G120" s="238"/>
      <c r="H120" s="241">
        <v>2.3599999999999999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5" customFormat="1">
      <c r="A121" s="15"/>
      <c r="B121" s="248"/>
      <c r="C121" s="249"/>
      <c r="D121" s="228" t="s">
        <v>183</v>
      </c>
      <c r="E121" s="250" t="s">
        <v>41</v>
      </c>
      <c r="F121" s="251" t="s">
        <v>189</v>
      </c>
      <c r="G121" s="249"/>
      <c r="H121" s="252">
        <v>2.3599999999999999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90</v>
      </c>
      <c r="AV121" s="15" t="s">
        <v>179</v>
      </c>
      <c r="AW121" s="15" t="s">
        <v>42</v>
      </c>
      <c r="AX121" s="15" t="s">
        <v>88</v>
      </c>
      <c r="AY121" s="258" t="s">
        <v>171</v>
      </c>
    </row>
    <row r="122" s="2" customFormat="1" ht="24.15" customHeight="1">
      <c r="A122" s="42"/>
      <c r="B122" s="43"/>
      <c r="C122" s="208" t="s">
        <v>172</v>
      </c>
      <c r="D122" s="208" t="s">
        <v>174</v>
      </c>
      <c r="E122" s="209" t="s">
        <v>1234</v>
      </c>
      <c r="F122" s="210" t="s">
        <v>1235</v>
      </c>
      <c r="G122" s="211" t="s">
        <v>202</v>
      </c>
      <c r="H122" s="212">
        <v>1.6000000000000001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0.00108</v>
      </c>
      <c r="R122" s="217">
        <f>Q122*H122</f>
        <v>0.0017280000000000002</v>
      </c>
      <c r="S122" s="217">
        <v>0.0085000000000000006</v>
      </c>
      <c r="T122" s="218">
        <f>S122*H122</f>
        <v>0.013600000000000001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1236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1237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1688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1689</v>
      </c>
      <c r="G125" s="238"/>
      <c r="H125" s="241">
        <v>1.6000000000000001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5" customFormat="1">
      <c r="A126" s="15"/>
      <c r="B126" s="248"/>
      <c r="C126" s="249"/>
      <c r="D126" s="228" t="s">
        <v>183</v>
      </c>
      <c r="E126" s="250" t="s">
        <v>41</v>
      </c>
      <c r="F126" s="251" t="s">
        <v>189</v>
      </c>
      <c r="G126" s="249"/>
      <c r="H126" s="252">
        <v>1.6000000000000001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90</v>
      </c>
      <c r="AV126" s="15" t="s">
        <v>179</v>
      </c>
      <c r="AW126" s="15" t="s">
        <v>42</v>
      </c>
      <c r="AX126" s="15" t="s">
        <v>88</v>
      </c>
      <c r="AY126" s="258" t="s">
        <v>171</v>
      </c>
    </row>
    <row r="127" s="2" customFormat="1" ht="24.15" customHeight="1">
      <c r="A127" s="42"/>
      <c r="B127" s="43"/>
      <c r="C127" s="208" t="s">
        <v>253</v>
      </c>
      <c r="D127" s="208" t="s">
        <v>174</v>
      </c>
      <c r="E127" s="209" t="s">
        <v>248</v>
      </c>
      <c r="F127" s="210" t="s">
        <v>249</v>
      </c>
      <c r="G127" s="211" t="s">
        <v>202</v>
      </c>
      <c r="H127" s="212">
        <v>8.6799999999999997</v>
      </c>
      <c r="I127" s="213"/>
      <c r="J127" s="214">
        <f>ROUND(I127*H127,2)</f>
        <v>0</v>
      </c>
      <c r="K127" s="210" t="s">
        <v>178</v>
      </c>
      <c r="L127" s="48"/>
      <c r="M127" s="215" t="s">
        <v>41</v>
      </c>
      <c r="N127" s="216" t="s">
        <v>51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179</v>
      </c>
      <c r="AT127" s="219" t="s">
        <v>174</v>
      </c>
      <c r="AU127" s="219" t="s">
        <v>90</v>
      </c>
      <c r="AY127" s="20" t="s">
        <v>171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88</v>
      </c>
      <c r="BK127" s="220">
        <f>ROUND(I127*H127,2)</f>
        <v>0</v>
      </c>
      <c r="BL127" s="20" t="s">
        <v>179</v>
      </c>
      <c r="BM127" s="219" t="s">
        <v>1242</v>
      </c>
    </row>
    <row r="128" s="2" customFormat="1">
      <c r="A128" s="42"/>
      <c r="B128" s="43"/>
      <c r="C128" s="44"/>
      <c r="D128" s="221" t="s">
        <v>181</v>
      </c>
      <c r="E128" s="44"/>
      <c r="F128" s="222" t="s">
        <v>251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181</v>
      </c>
      <c r="AU128" s="20" t="s">
        <v>90</v>
      </c>
    </row>
    <row r="129" s="13" customFormat="1">
      <c r="A129" s="13"/>
      <c r="B129" s="226"/>
      <c r="C129" s="227"/>
      <c r="D129" s="228" t="s">
        <v>183</v>
      </c>
      <c r="E129" s="229" t="s">
        <v>41</v>
      </c>
      <c r="F129" s="230" t="s">
        <v>1243</v>
      </c>
      <c r="G129" s="227"/>
      <c r="H129" s="229" t="s">
        <v>41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183</v>
      </c>
      <c r="AU129" s="236" t="s">
        <v>90</v>
      </c>
      <c r="AV129" s="13" t="s">
        <v>88</v>
      </c>
      <c r="AW129" s="13" t="s">
        <v>42</v>
      </c>
      <c r="AX129" s="13" t="s">
        <v>80</v>
      </c>
      <c r="AY129" s="236" t="s">
        <v>171</v>
      </c>
    </row>
    <row r="130" s="14" customFormat="1">
      <c r="A130" s="14"/>
      <c r="B130" s="237"/>
      <c r="C130" s="238"/>
      <c r="D130" s="228" t="s">
        <v>183</v>
      </c>
      <c r="E130" s="239" t="s">
        <v>41</v>
      </c>
      <c r="F130" s="240" t="s">
        <v>1690</v>
      </c>
      <c r="G130" s="238"/>
      <c r="H130" s="241">
        <v>8.6799999999999997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183</v>
      </c>
      <c r="AU130" s="247" t="s">
        <v>90</v>
      </c>
      <c r="AV130" s="14" t="s">
        <v>90</v>
      </c>
      <c r="AW130" s="14" t="s">
        <v>42</v>
      </c>
      <c r="AX130" s="14" t="s">
        <v>80</v>
      </c>
      <c r="AY130" s="247" t="s">
        <v>171</v>
      </c>
    </row>
    <row r="131" s="15" customFormat="1">
      <c r="A131" s="15"/>
      <c r="B131" s="248"/>
      <c r="C131" s="249"/>
      <c r="D131" s="228" t="s">
        <v>183</v>
      </c>
      <c r="E131" s="250" t="s">
        <v>41</v>
      </c>
      <c r="F131" s="251" t="s">
        <v>189</v>
      </c>
      <c r="G131" s="249"/>
      <c r="H131" s="252">
        <v>8.6799999999999997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183</v>
      </c>
      <c r="AU131" s="258" t="s">
        <v>90</v>
      </c>
      <c r="AV131" s="15" t="s">
        <v>179</v>
      </c>
      <c r="AW131" s="15" t="s">
        <v>42</v>
      </c>
      <c r="AX131" s="15" t="s">
        <v>88</v>
      </c>
      <c r="AY131" s="258" t="s">
        <v>171</v>
      </c>
    </row>
    <row r="132" s="12" customFormat="1" ht="22.8" customHeight="1">
      <c r="A132" s="12"/>
      <c r="B132" s="192"/>
      <c r="C132" s="193"/>
      <c r="D132" s="194" t="s">
        <v>79</v>
      </c>
      <c r="E132" s="206" t="s">
        <v>260</v>
      </c>
      <c r="F132" s="206" t="s">
        <v>261</v>
      </c>
      <c r="G132" s="193"/>
      <c r="H132" s="193"/>
      <c r="I132" s="196"/>
      <c r="J132" s="207">
        <f>BK132</f>
        <v>0</v>
      </c>
      <c r="K132" s="193"/>
      <c r="L132" s="198"/>
      <c r="M132" s="199"/>
      <c r="N132" s="200"/>
      <c r="O132" s="200"/>
      <c r="P132" s="201">
        <f>SUM(P133:P142)</f>
        <v>0</v>
      </c>
      <c r="Q132" s="200"/>
      <c r="R132" s="201">
        <f>SUM(R133:R142)</f>
        <v>0</v>
      </c>
      <c r="S132" s="200"/>
      <c r="T132" s="202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3" t="s">
        <v>88</v>
      </c>
      <c r="AT132" s="204" t="s">
        <v>79</v>
      </c>
      <c r="AU132" s="204" t="s">
        <v>88</v>
      </c>
      <c r="AY132" s="203" t="s">
        <v>171</v>
      </c>
      <c r="BK132" s="205">
        <f>SUM(BK133:BK142)</f>
        <v>0</v>
      </c>
    </row>
    <row r="133" s="2" customFormat="1" ht="24.15" customHeight="1">
      <c r="A133" s="42"/>
      <c r="B133" s="43"/>
      <c r="C133" s="208" t="s">
        <v>259</v>
      </c>
      <c r="D133" s="208" t="s">
        <v>174</v>
      </c>
      <c r="E133" s="209" t="s">
        <v>1245</v>
      </c>
      <c r="F133" s="210" t="s">
        <v>1246</v>
      </c>
      <c r="G133" s="211" t="s">
        <v>264</v>
      </c>
      <c r="H133" s="212">
        <v>0.22400000000000001</v>
      </c>
      <c r="I133" s="213"/>
      <c r="J133" s="214">
        <f>ROUND(I133*H133,2)</f>
        <v>0</v>
      </c>
      <c r="K133" s="210" t="s">
        <v>178</v>
      </c>
      <c r="L133" s="48"/>
      <c r="M133" s="215" t="s">
        <v>41</v>
      </c>
      <c r="N133" s="216" t="s">
        <v>51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179</v>
      </c>
      <c r="AT133" s="219" t="s">
        <v>174</v>
      </c>
      <c r="AU133" s="219" t="s">
        <v>90</v>
      </c>
      <c r="AY133" s="20" t="s">
        <v>171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88</v>
      </c>
      <c r="BK133" s="220">
        <f>ROUND(I133*H133,2)</f>
        <v>0</v>
      </c>
      <c r="BL133" s="20" t="s">
        <v>179</v>
      </c>
      <c r="BM133" s="219" t="s">
        <v>1247</v>
      </c>
    </row>
    <row r="134" s="2" customFormat="1">
      <c r="A134" s="42"/>
      <c r="B134" s="43"/>
      <c r="C134" s="44"/>
      <c r="D134" s="221" t="s">
        <v>181</v>
      </c>
      <c r="E134" s="44"/>
      <c r="F134" s="222" t="s">
        <v>1248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181</v>
      </c>
      <c r="AU134" s="20" t="s">
        <v>90</v>
      </c>
    </row>
    <row r="135" s="2" customFormat="1" ht="37.8" customHeight="1">
      <c r="A135" s="42"/>
      <c r="B135" s="43"/>
      <c r="C135" s="208" t="s">
        <v>190</v>
      </c>
      <c r="D135" s="208" t="s">
        <v>174</v>
      </c>
      <c r="E135" s="209" t="s">
        <v>1249</v>
      </c>
      <c r="F135" s="210" t="s">
        <v>1250</v>
      </c>
      <c r="G135" s="211" t="s">
        <v>264</v>
      </c>
      <c r="H135" s="212">
        <v>0.22400000000000001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179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179</v>
      </c>
      <c r="BM135" s="219" t="s">
        <v>1251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1252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2" customFormat="1" ht="21.75" customHeight="1">
      <c r="A137" s="42"/>
      <c r="B137" s="43"/>
      <c r="C137" s="208" t="s">
        <v>121</v>
      </c>
      <c r="D137" s="208" t="s">
        <v>174</v>
      </c>
      <c r="E137" s="209" t="s">
        <v>267</v>
      </c>
      <c r="F137" s="210" t="s">
        <v>268</v>
      </c>
      <c r="G137" s="211" t="s">
        <v>264</v>
      </c>
      <c r="H137" s="212">
        <v>0.22400000000000001</v>
      </c>
      <c r="I137" s="213"/>
      <c r="J137" s="214">
        <f>ROUND(I137*H137,2)</f>
        <v>0</v>
      </c>
      <c r="K137" s="210" t="s">
        <v>178</v>
      </c>
      <c r="L137" s="48"/>
      <c r="M137" s="215" t="s">
        <v>41</v>
      </c>
      <c r="N137" s="216" t="s">
        <v>51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179</v>
      </c>
      <c r="AT137" s="219" t="s">
        <v>174</v>
      </c>
      <c r="AU137" s="219" t="s">
        <v>90</v>
      </c>
      <c r="AY137" s="20" t="s">
        <v>171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88</v>
      </c>
      <c r="BK137" s="220">
        <f>ROUND(I137*H137,2)</f>
        <v>0</v>
      </c>
      <c r="BL137" s="20" t="s">
        <v>179</v>
      </c>
      <c r="BM137" s="219" t="s">
        <v>1253</v>
      </c>
    </row>
    <row r="138" s="2" customFormat="1">
      <c r="A138" s="42"/>
      <c r="B138" s="43"/>
      <c r="C138" s="44"/>
      <c r="D138" s="221" t="s">
        <v>181</v>
      </c>
      <c r="E138" s="44"/>
      <c r="F138" s="222" t="s">
        <v>270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181</v>
      </c>
      <c r="AU138" s="20" t="s">
        <v>90</v>
      </c>
    </row>
    <row r="139" s="2" customFormat="1" ht="24.15" customHeight="1">
      <c r="A139" s="42"/>
      <c r="B139" s="43"/>
      <c r="C139" s="208" t="s">
        <v>124</v>
      </c>
      <c r="D139" s="208" t="s">
        <v>174</v>
      </c>
      <c r="E139" s="209" t="s">
        <v>271</v>
      </c>
      <c r="F139" s="210" t="s">
        <v>272</v>
      </c>
      <c r="G139" s="211" t="s">
        <v>264</v>
      </c>
      <c r="H139" s="212">
        <v>0.22400000000000001</v>
      </c>
      <c r="I139" s="213"/>
      <c r="J139" s="214">
        <f>ROUND(I139*H139,2)</f>
        <v>0</v>
      </c>
      <c r="K139" s="210" t="s">
        <v>178</v>
      </c>
      <c r="L139" s="48"/>
      <c r="M139" s="215" t="s">
        <v>41</v>
      </c>
      <c r="N139" s="216" t="s">
        <v>51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179</v>
      </c>
      <c r="AT139" s="219" t="s">
        <v>174</v>
      </c>
      <c r="AU139" s="219" t="s">
        <v>90</v>
      </c>
      <c r="AY139" s="20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88</v>
      </c>
      <c r="BK139" s="220">
        <f>ROUND(I139*H139,2)</f>
        <v>0</v>
      </c>
      <c r="BL139" s="20" t="s">
        <v>179</v>
      </c>
      <c r="BM139" s="219" t="s">
        <v>1254</v>
      </c>
    </row>
    <row r="140" s="2" customFormat="1">
      <c r="A140" s="42"/>
      <c r="B140" s="43"/>
      <c r="C140" s="44"/>
      <c r="D140" s="221" t="s">
        <v>181</v>
      </c>
      <c r="E140" s="44"/>
      <c r="F140" s="222" t="s">
        <v>274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181</v>
      </c>
      <c r="AU140" s="20" t="s">
        <v>90</v>
      </c>
    </row>
    <row r="141" s="2" customFormat="1" ht="24.15" customHeight="1">
      <c r="A141" s="42"/>
      <c r="B141" s="43"/>
      <c r="C141" s="208" t="s">
        <v>8</v>
      </c>
      <c r="D141" s="208" t="s">
        <v>174</v>
      </c>
      <c r="E141" s="209" t="s">
        <v>275</v>
      </c>
      <c r="F141" s="210" t="s">
        <v>276</v>
      </c>
      <c r="G141" s="211" t="s">
        <v>264</v>
      </c>
      <c r="H141" s="212">
        <v>0.22400000000000001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179</v>
      </c>
      <c r="BM141" s="219" t="s">
        <v>1255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278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2" customFormat="1" ht="22.8" customHeight="1">
      <c r="A143" s="12"/>
      <c r="B143" s="192"/>
      <c r="C143" s="193"/>
      <c r="D143" s="194" t="s">
        <v>79</v>
      </c>
      <c r="E143" s="206" t="s">
        <v>279</v>
      </c>
      <c r="F143" s="206" t="s">
        <v>280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SUM(P144:P147)</f>
        <v>0</v>
      </c>
      <c r="Q143" s="200"/>
      <c r="R143" s="201">
        <f>SUM(R144:R147)</f>
        <v>0</v>
      </c>
      <c r="S143" s="200"/>
      <c r="T143" s="20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88</v>
      </c>
      <c r="AT143" s="204" t="s">
        <v>79</v>
      </c>
      <c r="AU143" s="204" t="s">
        <v>88</v>
      </c>
      <c r="AY143" s="203" t="s">
        <v>171</v>
      </c>
      <c r="BK143" s="205">
        <f>SUM(BK144:BK147)</f>
        <v>0</v>
      </c>
    </row>
    <row r="144" s="2" customFormat="1" ht="37.8" customHeight="1">
      <c r="A144" s="42"/>
      <c r="B144" s="43"/>
      <c r="C144" s="208" t="s">
        <v>129</v>
      </c>
      <c r="D144" s="208" t="s">
        <v>174</v>
      </c>
      <c r="E144" s="209" t="s">
        <v>1256</v>
      </c>
      <c r="F144" s="210" t="s">
        <v>1257</v>
      </c>
      <c r="G144" s="211" t="s">
        <v>264</v>
      </c>
      <c r="H144" s="212">
        <v>0.879</v>
      </c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179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179</v>
      </c>
      <c r="BM144" s="219" t="s">
        <v>1258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1259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132</v>
      </c>
      <c r="D146" s="208" t="s">
        <v>174</v>
      </c>
      <c r="E146" s="209" t="s">
        <v>1260</v>
      </c>
      <c r="F146" s="210" t="s">
        <v>1261</v>
      </c>
      <c r="G146" s="211" t="s">
        <v>264</v>
      </c>
      <c r="H146" s="212">
        <v>0.879</v>
      </c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179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179</v>
      </c>
      <c r="BM146" s="219" t="s">
        <v>1262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1263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12" customFormat="1" ht="25.92" customHeight="1">
      <c r="A148" s="12"/>
      <c r="B148" s="192"/>
      <c r="C148" s="193"/>
      <c r="D148" s="194" t="s">
        <v>79</v>
      </c>
      <c r="E148" s="195" t="s">
        <v>289</v>
      </c>
      <c r="F148" s="195" t="s">
        <v>290</v>
      </c>
      <c r="G148" s="193"/>
      <c r="H148" s="193"/>
      <c r="I148" s="196"/>
      <c r="J148" s="197">
        <f>BK148</f>
        <v>0</v>
      </c>
      <c r="K148" s="193"/>
      <c r="L148" s="198"/>
      <c r="M148" s="199"/>
      <c r="N148" s="200"/>
      <c r="O148" s="200"/>
      <c r="P148" s="201">
        <f>P149+P165+P236+P270+P381+P456+P478</f>
        <v>0</v>
      </c>
      <c r="Q148" s="200"/>
      <c r="R148" s="201">
        <f>R149+R165+R236+R270+R381+R456+R478</f>
        <v>0.62392453000000003</v>
      </c>
      <c r="S148" s="200"/>
      <c r="T148" s="202">
        <f>T149+T165+T236+T270+T381+T456+T478</f>
        <v>0.15752579999999999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90</v>
      </c>
      <c r="AT148" s="204" t="s">
        <v>79</v>
      </c>
      <c r="AU148" s="204" t="s">
        <v>80</v>
      </c>
      <c r="AY148" s="203" t="s">
        <v>171</v>
      </c>
      <c r="BK148" s="205">
        <f>BK149+BK165+BK236+BK270+BK381+BK456+BK478</f>
        <v>0</v>
      </c>
    </row>
    <row r="149" s="12" customFormat="1" ht="22.8" customHeight="1">
      <c r="A149" s="12"/>
      <c r="B149" s="192"/>
      <c r="C149" s="193"/>
      <c r="D149" s="194" t="s">
        <v>79</v>
      </c>
      <c r="E149" s="206" t="s">
        <v>1264</v>
      </c>
      <c r="F149" s="206" t="s">
        <v>1265</v>
      </c>
      <c r="G149" s="193"/>
      <c r="H149" s="193"/>
      <c r="I149" s="196"/>
      <c r="J149" s="207">
        <f>BK149</f>
        <v>0</v>
      </c>
      <c r="K149" s="193"/>
      <c r="L149" s="198"/>
      <c r="M149" s="199"/>
      <c r="N149" s="200"/>
      <c r="O149" s="200"/>
      <c r="P149" s="201">
        <f>SUM(P150:P164)</f>
        <v>0</v>
      </c>
      <c r="Q149" s="200"/>
      <c r="R149" s="201">
        <f>SUM(R150:R164)</f>
        <v>0</v>
      </c>
      <c r="S149" s="200"/>
      <c r="T149" s="202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3" t="s">
        <v>90</v>
      </c>
      <c r="AT149" s="204" t="s">
        <v>79</v>
      </c>
      <c r="AU149" s="204" t="s">
        <v>88</v>
      </c>
      <c r="AY149" s="203" t="s">
        <v>171</v>
      </c>
      <c r="BK149" s="205">
        <f>SUM(BK150:BK164)</f>
        <v>0</v>
      </c>
    </row>
    <row r="150" s="2" customFormat="1" ht="16.5" customHeight="1">
      <c r="A150" s="42"/>
      <c r="B150" s="43"/>
      <c r="C150" s="208" t="s">
        <v>135</v>
      </c>
      <c r="D150" s="208" t="s">
        <v>174</v>
      </c>
      <c r="E150" s="209" t="s">
        <v>1266</v>
      </c>
      <c r="F150" s="210" t="s">
        <v>1267</v>
      </c>
      <c r="G150" s="211" t="s">
        <v>194</v>
      </c>
      <c r="H150" s="212">
        <v>5</v>
      </c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295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1268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1269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13" customFormat="1">
      <c r="A152" s="13"/>
      <c r="B152" s="226"/>
      <c r="C152" s="227"/>
      <c r="D152" s="228" t="s">
        <v>183</v>
      </c>
      <c r="E152" s="229" t="s">
        <v>41</v>
      </c>
      <c r="F152" s="230" t="s">
        <v>1691</v>
      </c>
      <c r="G152" s="227"/>
      <c r="H152" s="229" t="s">
        <v>41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183</v>
      </c>
      <c r="AU152" s="236" t="s">
        <v>90</v>
      </c>
      <c r="AV152" s="13" t="s">
        <v>88</v>
      </c>
      <c r="AW152" s="13" t="s">
        <v>42</v>
      </c>
      <c r="AX152" s="13" t="s">
        <v>80</v>
      </c>
      <c r="AY152" s="236" t="s">
        <v>171</v>
      </c>
    </row>
    <row r="153" s="14" customFormat="1">
      <c r="A153" s="14"/>
      <c r="B153" s="237"/>
      <c r="C153" s="238"/>
      <c r="D153" s="228" t="s">
        <v>183</v>
      </c>
      <c r="E153" s="239" t="s">
        <v>41</v>
      </c>
      <c r="F153" s="240" t="s">
        <v>242</v>
      </c>
      <c r="G153" s="238"/>
      <c r="H153" s="241">
        <v>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183</v>
      </c>
      <c r="AU153" s="247" t="s">
        <v>90</v>
      </c>
      <c r="AV153" s="14" t="s">
        <v>90</v>
      </c>
      <c r="AW153" s="14" t="s">
        <v>42</v>
      </c>
      <c r="AX153" s="14" t="s">
        <v>80</v>
      </c>
      <c r="AY153" s="247" t="s">
        <v>171</v>
      </c>
    </row>
    <row r="154" s="15" customFormat="1">
      <c r="A154" s="15"/>
      <c r="B154" s="248"/>
      <c r="C154" s="249"/>
      <c r="D154" s="228" t="s">
        <v>183</v>
      </c>
      <c r="E154" s="250" t="s">
        <v>41</v>
      </c>
      <c r="F154" s="251" t="s">
        <v>189</v>
      </c>
      <c r="G154" s="249"/>
      <c r="H154" s="252">
        <v>5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8" t="s">
        <v>183</v>
      </c>
      <c r="AU154" s="258" t="s">
        <v>90</v>
      </c>
      <c r="AV154" s="15" t="s">
        <v>179</v>
      </c>
      <c r="AW154" s="15" t="s">
        <v>42</v>
      </c>
      <c r="AX154" s="15" t="s">
        <v>88</v>
      </c>
      <c r="AY154" s="258" t="s">
        <v>171</v>
      </c>
    </row>
    <row r="155" s="2" customFormat="1" ht="24.15" customHeight="1">
      <c r="A155" s="42"/>
      <c r="B155" s="43"/>
      <c r="C155" s="208" t="s">
        <v>295</v>
      </c>
      <c r="D155" s="208" t="s">
        <v>174</v>
      </c>
      <c r="E155" s="209" t="s">
        <v>1271</v>
      </c>
      <c r="F155" s="210" t="s">
        <v>1272</v>
      </c>
      <c r="G155" s="211" t="s">
        <v>194</v>
      </c>
      <c r="H155" s="212">
        <v>5</v>
      </c>
      <c r="I155" s="213"/>
      <c r="J155" s="214">
        <f>ROUND(I155*H155,2)</f>
        <v>0</v>
      </c>
      <c r="K155" s="210" t="s">
        <v>178</v>
      </c>
      <c r="L155" s="48"/>
      <c r="M155" s="215" t="s">
        <v>41</v>
      </c>
      <c r="N155" s="216" t="s">
        <v>51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295</v>
      </c>
      <c r="AT155" s="219" t="s">
        <v>174</v>
      </c>
      <c r="AU155" s="219" t="s">
        <v>90</v>
      </c>
      <c r="AY155" s="20" t="s">
        <v>171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88</v>
      </c>
      <c r="BK155" s="220">
        <f>ROUND(I155*H155,2)</f>
        <v>0</v>
      </c>
      <c r="BL155" s="20" t="s">
        <v>295</v>
      </c>
      <c r="BM155" s="219" t="s">
        <v>1273</v>
      </c>
    </row>
    <row r="156" s="2" customFormat="1">
      <c r="A156" s="42"/>
      <c r="B156" s="43"/>
      <c r="C156" s="44"/>
      <c r="D156" s="221" t="s">
        <v>181</v>
      </c>
      <c r="E156" s="44"/>
      <c r="F156" s="222" t="s">
        <v>1274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181</v>
      </c>
      <c r="AU156" s="20" t="s">
        <v>90</v>
      </c>
    </row>
    <row r="157" s="14" customFormat="1">
      <c r="A157" s="14"/>
      <c r="B157" s="237"/>
      <c r="C157" s="238"/>
      <c r="D157" s="228" t="s">
        <v>183</v>
      </c>
      <c r="E157" s="239" t="s">
        <v>41</v>
      </c>
      <c r="F157" s="240" t="s">
        <v>242</v>
      </c>
      <c r="G157" s="238"/>
      <c r="H157" s="241">
        <v>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42</v>
      </c>
      <c r="AX157" s="14" t="s">
        <v>80</v>
      </c>
      <c r="AY157" s="247" t="s">
        <v>171</v>
      </c>
    </row>
    <row r="158" s="15" customFormat="1">
      <c r="A158" s="15"/>
      <c r="B158" s="248"/>
      <c r="C158" s="249"/>
      <c r="D158" s="228" t="s">
        <v>183</v>
      </c>
      <c r="E158" s="250" t="s">
        <v>41</v>
      </c>
      <c r="F158" s="251" t="s">
        <v>189</v>
      </c>
      <c r="G158" s="249"/>
      <c r="H158" s="252">
        <v>5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183</v>
      </c>
      <c r="AU158" s="258" t="s">
        <v>90</v>
      </c>
      <c r="AV158" s="15" t="s">
        <v>179</v>
      </c>
      <c r="AW158" s="15" t="s">
        <v>42</v>
      </c>
      <c r="AX158" s="15" t="s">
        <v>88</v>
      </c>
      <c r="AY158" s="258" t="s">
        <v>171</v>
      </c>
    </row>
    <row r="159" s="2" customFormat="1" ht="24.15" customHeight="1">
      <c r="A159" s="42"/>
      <c r="B159" s="43"/>
      <c r="C159" s="208" t="s">
        <v>309</v>
      </c>
      <c r="D159" s="208" t="s">
        <v>174</v>
      </c>
      <c r="E159" s="209" t="s">
        <v>1275</v>
      </c>
      <c r="F159" s="210" t="s">
        <v>1276</v>
      </c>
      <c r="G159" s="211" t="s">
        <v>1277</v>
      </c>
      <c r="H159" s="287"/>
      <c r="I159" s="213"/>
      <c r="J159" s="214">
        <f>ROUND(I159*H159,2)</f>
        <v>0</v>
      </c>
      <c r="K159" s="210" t="s">
        <v>178</v>
      </c>
      <c r="L159" s="48"/>
      <c r="M159" s="215" t="s">
        <v>41</v>
      </c>
      <c r="N159" s="216" t="s">
        <v>51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295</v>
      </c>
      <c r="AT159" s="219" t="s">
        <v>174</v>
      </c>
      <c r="AU159" s="219" t="s">
        <v>90</v>
      </c>
      <c r="AY159" s="20" t="s">
        <v>171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88</v>
      </c>
      <c r="BK159" s="220">
        <f>ROUND(I159*H159,2)</f>
        <v>0</v>
      </c>
      <c r="BL159" s="20" t="s">
        <v>295</v>
      </c>
      <c r="BM159" s="219" t="s">
        <v>1278</v>
      </c>
    </row>
    <row r="160" s="2" customFormat="1">
      <c r="A160" s="42"/>
      <c r="B160" s="43"/>
      <c r="C160" s="44"/>
      <c r="D160" s="221" t="s">
        <v>181</v>
      </c>
      <c r="E160" s="44"/>
      <c r="F160" s="222" t="s">
        <v>1279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181</v>
      </c>
      <c r="AU160" s="20" t="s">
        <v>90</v>
      </c>
    </row>
    <row r="161" s="2" customFormat="1" ht="33" customHeight="1">
      <c r="A161" s="42"/>
      <c r="B161" s="43"/>
      <c r="C161" s="208" t="s">
        <v>336</v>
      </c>
      <c r="D161" s="208" t="s">
        <v>174</v>
      </c>
      <c r="E161" s="209" t="s">
        <v>1280</v>
      </c>
      <c r="F161" s="210" t="s">
        <v>1281</v>
      </c>
      <c r="G161" s="211" t="s">
        <v>1277</v>
      </c>
      <c r="H161" s="287"/>
      <c r="I161" s="213"/>
      <c r="J161" s="214">
        <f>ROUND(I161*H161,2)</f>
        <v>0</v>
      </c>
      <c r="K161" s="210" t="s">
        <v>178</v>
      </c>
      <c r="L161" s="48"/>
      <c r="M161" s="215" t="s">
        <v>41</v>
      </c>
      <c r="N161" s="216" t="s">
        <v>51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295</v>
      </c>
      <c r="AT161" s="219" t="s">
        <v>174</v>
      </c>
      <c r="AU161" s="219" t="s">
        <v>90</v>
      </c>
      <c r="AY161" s="20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88</v>
      </c>
      <c r="BK161" s="220">
        <f>ROUND(I161*H161,2)</f>
        <v>0</v>
      </c>
      <c r="BL161" s="20" t="s">
        <v>295</v>
      </c>
      <c r="BM161" s="219" t="s">
        <v>1282</v>
      </c>
    </row>
    <row r="162" s="2" customFormat="1">
      <c r="A162" s="42"/>
      <c r="B162" s="43"/>
      <c r="C162" s="44"/>
      <c r="D162" s="221" t="s">
        <v>181</v>
      </c>
      <c r="E162" s="44"/>
      <c r="F162" s="222" t="s">
        <v>1283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181</v>
      </c>
      <c r="AU162" s="20" t="s">
        <v>90</v>
      </c>
    </row>
    <row r="163" s="2" customFormat="1" ht="37.8" customHeight="1">
      <c r="A163" s="42"/>
      <c r="B163" s="43"/>
      <c r="C163" s="208" t="s">
        <v>341</v>
      </c>
      <c r="D163" s="208" t="s">
        <v>174</v>
      </c>
      <c r="E163" s="209" t="s">
        <v>1284</v>
      </c>
      <c r="F163" s="210" t="s">
        <v>1285</v>
      </c>
      <c r="G163" s="211" t="s">
        <v>1277</v>
      </c>
      <c r="H163" s="287"/>
      <c r="I163" s="213"/>
      <c r="J163" s="214">
        <f>ROUND(I163*H163,2)</f>
        <v>0</v>
      </c>
      <c r="K163" s="210" t="s">
        <v>178</v>
      </c>
      <c r="L163" s="48"/>
      <c r="M163" s="215" t="s">
        <v>41</v>
      </c>
      <c r="N163" s="216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295</v>
      </c>
      <c r="AT163" s="219" t="s">
        <v>174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1286</v>
      </c>
    </row>
    <row r="164" s="2" customFormat="1">
      <c r="A164" s="42"/>
      <c r="B164" s="43"/>
      <c r="C164" s="44"/>
      <c r="D164" s="221" t="s">
        <v>181</v>
      </c>
      <c r="E164" s="44"/>
      <c r="F164" s="222" t="s">
        <v>1287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181</v>
      </c>
      <c r="AU164" s="20" t="s">
        <v>90</v>
      </c>
    </row>
    <row r="165" s="12" customFormat="1" ht="22.8" customHeight="1">
      <c r="A165" s="12"/>
      <c r="B165" s="192"/>
      <c r="C165" s="193"/>
      <c r="D165" s="194" t="s">
        <v>79</v>
      </c>
      <c r="E165" s="206" t="s">
        <v>601</v>
      </c>
      <c r="F165" s="206" t="s">
        <v>602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SUM(P166:P235)</f>
        <v>0</v>
      </c>
      <c r="Q165" s="200"/>
      <c r="R165" s="201">
        <f>SUM(R166:R235)</f>
        <v>0.04739252</v>
      </c>
      <c r="S165" s="200"/>
      <c r="T165" s="202">
        <f>SUM(T166:T235)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90</v>
      </c>
      <c r="AT165" s="204" t="s">
        <v>79</v>
      </c>
      <c r="AU165" s="204" t="s">
        <v>88</v>
      </c>
      <c r="AY165" s="203" t="s">
        <v>171</v>
      </c>
      <c r="BK165" s="205">
        <f>SUM(BK166:BK235)</f>
        <v>0</v>
      </c>
    </row>
    <row r="166" s="2" customFormat="1" ht="16.5" customHeight="1">
      <c r="A166" s="42"/>
      <c r="B166" s="43"/>
      <c r="C166" s="208" t="s">
        <v>298</v>
      </c>
      <c r="D166" s="208" t="s">
        <v>174</v>
      </c>
      <c r="E166" s="209" t="s">
        <v>1288</v>
      </c>
      <c r="F166" s="210" t="s">
        <v>1289</v>
      </c>
      <c r="G166" s="211" t="s">
        <v>202</v>
      </c>
      <c r="H166" s="212">
        <v>2</v>
      </c>
      <c r="I166" s="213"/>
      <c r="J166" s="214">
        <f>ROUND(I166*H166,2)</f>
        <v>0</v>
      </c>
      <c r="K166" s="210" t="s">
        <v>178</v>
      </c>
      <c r="L166" s="48"/>
      <c r="M166" s="215" t="s">
        <v>41</v>
      </c>
      <c r="N166" s="216" t="s">
        <v>51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295</v>
      </c>
      <c r="AT166" s="219" t="s">
        <v>174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295</v>
      </c>
      <c r="BM166" s="219" t="s">
        <v>1290</v>
      </c>
    </row>
    <row r="167" s="2" customFormat="1">
      <c r="A167" s="42"/>
      <c r="B167" s="43"/>
      <c r="C167" s="44"/>
      <c r="D167" s="221" t="s">
        <v>181</v>
      </c>
      <c r="E167" s="44"/>
      <c r="F167" s="222" t="s">
        <v>1291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181</v>
      </c>
      <c r="AU167" s="20" t="s">
        <v>90</v>
      </c>
    </row>
    <row r="168" s="13" customFormat="1">
      <c r="A168" s="13"/>
      <c r="B168" s="226"/>
      <c r="C168" s="227"/>
      <c r="D168" s="228" t="s">
        <v>183</v>
      </c>
      <c r="E168" s="229" t="s">
        <v>41</v>
      </c>
      <c r="F168" s="230" t="s">
        <v>1292</v>
      </c>
      <c r="G168" s="227"/>
      <c r="H168" s="229" t="s">
        <v>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183</v>
      </c>
      <c r="AU168" s="236" t="s">
        <v>90</v>
      </c>
      <c r="AV168" s="13" t="s">
        <v>88</v>
      </c>
      <c r="AW168" s="13" t="s">
        <v>42</v>
      </c>
      <c r="AX168" s="13" t="s">
        <v>80</v>
      </c>
      <c r="AY168" s="236" t="s">
        <v>171</v>
      </c>
    </row>
    <row r="169" s="14" customFormat="1">
      <c r="A169" s="14"/>
      <c r="B169" s="237"/>
      <c r="C169" s="238"/>
      <c r="D169" s="228" t="s">
        <v>183</v>
      </c>
      <c r="E169" s="239" t="s">
        <v>41</v>
      </c>
      <c r="F169" s="240" t="s">
        <v>90</v>
      </c>
      <c r="G169" s="238"/>
      <c r="H169" s="241">
        <v>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183</v>
      </c>
      <c r="AU169" s="247" t="s">
        <v>90</v>
      </c>
      <c r="AV169" s="14" t="s">
        <v>90</v>
      </c>
      <c r="AW169" s="14" t="s">
        <v>42</v>
      </c>
      <c r="AX169" s="14" t="s">
        <v>80</v>
      </c>
      <c r="AY169" s="247" t="s">
        <v>171</v>
      </c>
    </row>
    <row r="170" s="15" customFormat="1">
      <c r="A170" s="15"/>
      <c r="B170" s="248"/>
      <c r="C170" s="249"/>
      <c r="D170" s="228" t="s">
        <v>183</v>
      </c>
      <c r="E170" s="250" t="s">
        <v>41</v>
      </c>
      <c r="F170" s="251" t="s">
        <v>189</v>
      </c>
      <c r="G170" s="249"/>
      <c r="H170" s="252">
        <v>2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8" t="s">
        <v>183</v>
      </c>
      <c r="AU170" s="258" t="s">
        <v>90</v>
      </c>
      <c r="AV170" s="15" t="s">
        <v>179</v>
      </c>
      <c r="AW170" s="15" t="s">
        <v>42</v>
      </c>
      <c r="AX170" s="15" t="s">
        <v>88</v>
      </c>
      <c r="AY170" s="258" t="s">
        <v>171</v>
      </c>
    </row>
    <row r="171" s="2" customFormat="1" ht="21.75" customHeight="1">
      <c r="A171" s="42"/>
      <c r="B171" s="43"/>
      <c r="C171" s="270" t="s">
        <v>7</v>
      </c>
      <c r="D171" s="270" t="s">
        <v>403</v>
      </c>
      <c r="E171" s="271" t="s">
        <v>1293</v>
      </c>
      <c r="F171" s="272" t="s">
        <v>1294</v>
      </c>
      <c r="G171" s="273" t="s">
        <v>202</v>
      </c>
      <c r="H171" s="274">
        <v>2.1000000000000001</v>
      </c>
      <c r="I171" s="275"/>
      <c r="J171" s="276">
        <f>ROUND(I171*H171,2)</f>
        <v>0</v>
      </c>
      <c r="K171" s="272" t="s">
        <v>41</v>
      </c>
      <c r="L171" s="277"/>
      <c r="M171" s="278" t="s">
        <v>41</v>
      </c>
      <c r="N171" s="279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406</v>
      </c>
      <c r="AT171" s="219" t="s">
        <v>403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1295</v>
      </c>
    </row>
    <row r="172" s="14" customFormat="1">
      <c r="A172" s="14"/>
      <c r="B172" s="237"/>
      <c r="C172" s="238"/>
      <c r="D172" s="228" t="s">
        <v>183</v>
      </c>
      <c r="E172" s="238"/>
      <c r="F172" s="240" t="s">
        <v>1296</v>
      </c>
      <c r="G172" s="238"/>
      <c r="H172" s="241">
        <v>2.1000000000000001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183</v>
      </c>
      <c r="AU172" s="247" t="s">
        <v>90</v>
      </c>
      <c r="AV172" s="14" t="s">
        <v>90</v>
      </c>
      <c r="AW172" s="14" t="s">
        <v>4</v>
      </c>
      <c r="AX172" s="14" t="s">
        <v>88</v>
      </c>
      <c r="AY172" s="247" t="s">
        <v>171</v>
      </c>
    </row>
    <row r="173" s="2" customFormat="1" ht="33" customHeight="1">
      <c r="A173" s="42"/>
      <c r="B173" s="43"/>
      <c r="C173" s="208" t="s">
        <v>361</v>
      </c>
      <c r="D173" s="208" t="s">
        <v>174</v>
      </c>
      <c r="E173" s="209" t="s">
        <v>1297</v>
      </c>
      <c r="F173" s="210" t="s">
        <v>1298</v>
      </c>
      <c r="G173" s="211" t="s">
        <v>194</v>
      </c>
      <c r="H173" s="212">
        <v>11</v>
      </c>
      <c r="I173" s="213"/>
      <c r="J173" s="214">
        <f>ROUND(I173*H173,2)</f>
        <v>0</v>
      </c>
      <c r="K173" s="210" t="s">
        <v>178</v>
      </c>
      <c r="L173" s="48"/>
      <c r="M173" s="215" t="s">
        <v>41</v>
      </c>
      <c r="N173" s="216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295</v>
      </c>
      <c r="AT173" s="219" t="s">
        <v>174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295</v>
      </c>
      <c r="BM173" s="219" t="s">
        <v>1299</v>
      </c>
    </row>
    <row r="174" s="2" customFormat="1">
      <c r="A174" s="42"/>
      <c r="B174" s="43"/>
      <c r="C174" s="44"/>
      <c r="D174" s="221" t="s">
        <v>181</v>
      </c>
      <c r="E174" s="44"/>
      <c r="F174" s="222" t="s">
        <v>1300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181</v>
      </c>
      <c r="AU174" s="20" t="s">
        <v>90</v>
      </c>
    </row>
    <row r="175" s="13" customFormat="1">
      <c r="A175" s="13"/>
      <c r="B175" s="226"/>
      <c r="C175" s="227"/>
      <c r="D175" s="228" t="s">
        <v>183</v>
      </c>
      <c r="E175" s="229" t="s">
        <v>41</v>
      </c>
      <c r="F175" s="230" t="s">
        <v>1301</v>
      </c>
      <c r="G175" s="227"/>
      <c r="H175" s="229" t="s">
        <v>41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183</v>
      </c>
      <c r="AU175" s="236" t="s">
        <v>90</v>
      </c>
      <c r="AV175" s="13" t="s">
        <v>88</v>
      </c>
      <c r="AW175" s="13" t="s">
        <v>42</v>
      </c>
      <c r="AX175" s="13" t="s">
        <v>80</v>
      </c>
      <c r="AY175" s="236" t="s">
        <v>171</v>
      </c>
    </row>
    <row r="176" s="14" customFormat="1">
      <c r="A176" s="14"/>
      <c r="B176" s="237"/>
      <c r="C176" s="238"/>
      <c r="D176" s="228" t="s">
        <v>183</v>
      </c>
      <c r="E176" s="239" t="s">
        <v>41</v>
      </c>
      <c r="F176" s="240" t="s">
        <v>124</v>
      </c>
      <c r="G176" s="238"/>
      <c r="H176" s="241">
        <v>11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183</v>
      </c>
      <c r="AU176" s="247" t="s">
        <v>90</v>
      </c>
      <c r="AV176" s="14" t="s">
        <v>90</v>
      </c>
      <c r="AW176" s="14" t="s">
        <v>42</v>
      </c>
      <c r="AX176" s="14" t="s">
        <v>80</v>
      </c>
      <c r="AY176" s="247" t="s">
        <v>171</v>
      </c>
    </row>
    <row r="177" s="15" customFormat="1">
      <c r="A177" s="15"/>
      <c r="B177" s="248"/>
      <c r="C177" s="249"/>
      <c r="D177" s="228" t="s">
        <v>183</v>
      </c>
      <c r="E177" s="250" t="s">
        <v>41</v>
      </c>
      <c r="F177" s="251" t="s">
        <v>189</v>
      </c>
      <c r="G177" s="249"/>
      <c r="H177" s="252">
        <v>11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183</v>
      </c>
      <c r="AU177" s="258" t="s">
        <v>90</v>
      </c>
      <c r="AV177" s="15" t="s">
        <v>179</v>
      </c>
      <c r="AW177" s="15" t="s">
        <v>42</v>
      </c>
      <c r="AX177" s="15" t="s">
        <v>88</v>
      </c>
      <c r="AY177" s="258" t="s">
        <v>171</v>
      </c>
    </row>
    <row r="178" s="2" customFormat="1" ht="16.5" customHeight="1">
      <c r="A178" s="42"/>
      <c r="B178" s="43"/>
      <c r="C178" s="270" t="s">
        <v>366</v>
      </c>
      <c r="D178" s="270" t="s">
        <v>403</v>
      </c>
      <c r="E178" s="271" t="s">
        <v>1302</v>
      </c>
      <c r="F178" s="272" t="s">
        <v>1303</v>
      </c>
      <c r="G178" s="273" t="s">
        <v>194</v>
      </c>
      <c r="H178" s="274">
        <v>11</v>
      </c>
      <c r="I178" s="275"/>
      <c r="J178" s="276">
        <f>ROUND(I178*H178,2)</f>
        <v>0</v>
      </c>
      <c r="K178" s="272" t="s">
        <v>178</v>
      </c>
      <c r="L178" s="277"/>
      <c r="M178" s="278" t="s">
        <v>41</v>
      </c>
      <c r="N178" s="279" t="s">
        <v>51</v>
      </c>
      <c r="O178" s="88"/>
      <c r="P178" s="217">
        <f>O178*H178</f>
        <v>0</v>
      </c>
      <c r="Q178" s="217">
        <v>0.00014999999999999999</v>
      </c>
      <c r="R178" s="217">
        <f>Q178*H178</f>
        <v>0.0016499999999999998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406</v>
      </c>
      <c r="AT178" s="219" t="s">
        <v>403</v>
      </c>
      <c r="AU178" s="219" t="s">
        <v>90</v>
      </c>
      <c r="AY178" s="20" t="s">
        <v>171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88</v>
      </c>
      <c r="BK178" s="220">
        <f>ROUND(I178*H178,2)</f>
        <v>0</v>
      </c>
      <c r="BL178" s="20" t="s">
        <v>295</v>
      </c>
      <c r="BM178" s="219" t="s">
        <v>1304</v>
      </c>
    </row>
    <row r="179" s="2" customFormat="1" ht="24.15" customHeight="1">
      <c r="A179" s="42"/>
      <c r="B179" s="43"/>
      <c r="C179" s="208" t="s">
        <v>371</v>
      </c>
      <c r="D179" s="208" t="s">
        <v>174</v>
      </c>
      <c r="E179" s="209" t="s">
        <v>1305</v>
      </c>
      <c r="F179" s="210" t="s">
        <v>1306</v>
      </c>
      <c r="G179" s="211" t="s">
        <v>202</v>
      </c>
      <c r="H179" s="212">
        <v>155.66999999999999</v>
      </c>
      <c r="I179" s="213"/>
      <c r="J179" s="214">
        <f>ROUND(I179*H179,2)</f>
        <v>0</v>
      </c>
      <c r="K179" s="210" t="s">
        <v>178</v>
      </c>
      <c r="L179" s="48"/>
      <c r="M179" s="215" t="s">
        <v>41</v>
      </c>
      <c r="N179" s="216" t="s">
        <v>51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295</v>
      </c>
      <c r="AT179" s="219" t="s">
        <v>174</v>
      </c>
      <c r="AU179" s="219" t="s">
        <v>90</v>
      </c>
      <c r="AY179" s="20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88</v>
      </c>
      <c r="BK179" s="220">
        <f>ROUND(I179*H179,2)</f>
        <v>0</v>
      </c>
      <c r="BL179" s="20" t="s">
        <v>295</v>
      </c>
      <c r="BM179" s="219" t="s">
        <v>1307</v>
      </c>
    </row>
    <row r="180" s="2" customFormat="1">
      <c r="A180" s="42"/>
      <c r="B180" s="43"/>
      <c r="C180" s="44"/>
      <c r="D180" s="221" t="s">
        <v>181</v>
      </c>
      <c r="E180" s="44"/>
      <c r="F180" s="222" t="s">
        <v>1308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181</v>
      </c>
      <c r="AU180" s="20" t="s">
        <v>90</v>
      </c>
    </row>
    <row r="181" s="13" customFormat="1">
      <c r="A181" s="13"/>
      <c r="B181" s="226"/>
      <c r="C181" s="227"/>
      <c r="D181" s="228" t="s">
        <v>183</v>
      </c>
      <c r="E181" s="229" t="s">
        <v>41</v>
      </c>
      <c r="F181" s="230" t="s">
        <v>1309</v>
      </c>
      <c r="G181" s="227"/>
      <c r="H181" s="229" t="s">
        <v>41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183</v>
      </c>
      <c r="AU181" s="236" t="s">
        <v>90</v>
      </c>
      <c r="AV181" s="13" t="s">
        <v>88</v>
      </c>
      <c r="AW181" s="13" t="s">
        <v>42</v>
      </c>
      <c r="AX181" s="13" t="s">
        <v>80</v>
      </c>
      <c r="AY181" s="236" t="s">
        <v>171</v>
      </c>
    </row>
    <row r="182" s="14" customFormat="1">
      <c r="A182" s="14"/>
      <c r="B182" s="237"/>
      <c r="C182" s="238"/>
      <c r="D182" s="228" t="s">
        <v>183</v>
      </c>
      <c r="E182" s="239" t="s">
        <v>41</v>
      </c>
      <c r="F182" s="240" t="s">
        <v>1692</v>
      </c>
      <c r="G182" s="238"/>
      <c r="H182" s="241">
        <v>104.06999999999999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42</v>
      </c>
      <c r="AX182" s="14" t="s">
        <v>80</v>
      </c>
      <c r="AY182" s="247" t="s">
        <v>171</v>
      </c>
    </row>
    <row r="183" s="16" customFormat="1">
      <c r="A183" s="16"/>
      <c r="B183" s="259"/>
      <c r="C183" s="260"/>
      <c r="D183" s="228" t="s">
        <v>183</v>
      </c>
      <c r="E183" s="261" t="s">
        <v>41</v>
      </c>
      <c r="F183" s="262" t="s">
        <v>230</v>
      </c>
      <c r="G183" s="260"/>
      <c r="H183" s="263">
        <v>104.06999999999999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69" t="s">
        <v>183</v>
      </c>
      <c r="AU183" s="269" t="s">
        <v>90</v>
      </c>
      <c r="AV183" s="16" t="s">
        <v>199</v>
      </c>
      <c r="AW183" s="16" t="s">
        <v>42</v>
      </c>
      <c r="AX183" s="16" t="s">
        <v>80</v>
      </c>
      <c r="AY183" s="269" t="s">
        <v>171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1693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1694</v>
      </c>
      <c r="G185" s="238"/>
      <c r="H185" s="241">
        <v>15.6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1332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1695</v>
      </c>
      <c r="G187" s="238"/>
      <c r="H187" s="241">
        <v>36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5" customFormat="1">
      <c r="A188" s="15"/>
      <c r="B188" s="248"/>
      <c r="C188" s="249"/>
      <c r="D188" s="228" t="s">
        <v>183</v>
      </c>
      <c r="E188" s="250" t="s">
        <v>41</v>
      </c>
      <c r="F188" s="251" t="s">
        <v>189</v>
      </c>
      <c r="G188" s="249"/>
      <c r="H188" s="252">
        <v>155.66999999999999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8" t="s">
        <v>183</v>
      </c>
      <c r="AU188" s="258" t="s">
        <v>90</v>
      </c>
      <c r="AV188" s="15" t="s">
        <v>179</v>
      </c>
      <c r="AW188" s="15" t="s">
        <v>42</v>
      </c>
      <c r="AX188" s="15" t="s">
        <v>88</v>
      </c>
      <c r="AY188" s="258" t="s">
        <v>171</v>
      </c>
    </row>
    <row r="189" s="2" customFormat="1" ht="16.5" customHeight="1">
      <c r="A189" s="42"/>
      <c r="B189" s="43"/>
      <c r="C189" s="270" t="s">
        <v>376</v>
      </c>
      <c r="D189" s="270" t="s">
        <v>403</v>
      </c>
      <c r="E189" s="271" t="s">
        <v>684</v>
      </c>
      <c r="F189" s="272" t="s">
        <v>685</v>
      </c>
      <c r="G189" s="273" t="s">
        <v>202</v>
      </c>
      <c r="H189" s="274">
        <v>179.02099999999999</v>
      </c>
      <c r="I189" s="275"/>
      <c r="J189" s="276">
        <f>ROUND(I189*H189,2)</f>
        <v>0</v>
      </c>
      <c r="K189" s="272" t="s">
        <v>178</v>
      </c>
      <c r="L189" s="277"/>
      <c r="M189" s="278" t="s">
        <v>41</v>
      </c>
      <c r="N189" s="279" t="s">
        <v>51</v>
      </c>
      <c r="O189" s="88"/>
      <c r="P189" s="217">
        <f>O189*H189</f>
        <v>0</v>
      </c>
      <c r="Q189" s="217">
        <v>0.00012</v>
      </c>
      <c r="R189" s="217">
        <f>Q189*H189</f>
        <v>0.021482519999999998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406</v>
      </c>
      <c r="AT189" s="219" t="s">
        <v>403</v>
      </c>
      <c r="AU189" s="219" t="s">
        <v>90</v>
      </c>
      <c r="AY189" s="20" t="s">
        <v>171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88</v>
      </c>
      <c r="BK189" s="220">
        <f>ROUND(I189*H189,2)</f>
        <v>0</v>
      </c>
      <c r="BL189" s="20" t="s">
        <v>295</v>
      </c>
      <c r="BM189" s="219" t="s">
        <v>1334</v>
      </c>
    </row>
    <row r="190" s="14" customFormat="1">
      <c r="A190" s="14"/>
      <c r="B190" s="237"/>
      <c r="C190" s="238"/>
      <c r="D190" s="228" t="s">
        <v>183</v>
      </c>
      <c r="E190" s="238"/>
      <c r="F190" s="240" t="s">
        <v>1696</v>
      </c>
      <c r="G190" s="238"/>
      <c r="H190" s="241">
        <v>179.02099999999999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</v>
      </c>
      <c r="AX190" s="14" t="s">
        <v>88</v>
      </c>
      <c r="AY190" s="247" t="s">
        <v>171</v>
      </c>
    </row>
    <row r="191" s="2" customFormat="1" ht="21.75" customHeight="1">
      <c r="A191" s="42"/>
      <c r="B191" s="43"/>
      <c r="C191" s="208" t="s">
        <v>381</v>
      </c>
      <c r="D191" s="208" t="s">
        <v>174</v>
      </c>
      <c r="E191" s="209" t="s">
        <v>1336</v>
      </c>
      <c r="F191" s="210" t="s">
        <v>1337</v>
      </c>
      <c r="G191" s="211" t="s">
        <v>194</v>
      </c>
      <c r="H191" s="212">
        <v>255</v>
      </c>
      <c r="I191" s="213"/>
      <c r="J191" s="214">
        <f>ROUND(I191*H191,2)</f>
        <v>0</v>
      </c>
      <c r="K191" s="210" t="s">
        <v>178</v>
      </c>
      <c r="L191" s="48"/>
      <c r="M191" s="215" t="s">
        <v>41</v>
      </c>
      <c r="N191" s="216" t="s">
        <v>51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295</v>
      </c>
      <c r="AT191" s="219" t="s">
        <v>174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295</v>
      </c>
      <c r="BM191" s="219" t="s">
        <v>1338</v>
      </c>
    </row>
    <row r="192" s="2" customFormat="1">
      <c r="A192" s="42"/>
      <c r="B192" s="43"/>
      <c r="C192" s="44"/>
      <c r="D192" s="221" t="s">
        <v>181</v>
      </c>
      <c r="E192" s="44"/>
      <c r="F192" s="222" t="s">
        <v>1339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181</v>
      </c>
      <c r="AU192" s="20" t="s">
        <v>90</v>
      </c>
    </row>
    <row r="193" s="13" customFormat="1">
      <c r="A193" s="13"/>
      <c r="B193" s="226"/>
      <c r="C193" s="227"/>
      <c r="D193" s="228" t="s">
        <v>183</v>
      </c>
      <c r="E193" s="229" t="s">
        <v>41</v>
      </c>
      <c r="F193" s="230" t="s">
        <v>1340</v>
      </c>
      <c r="G193" s="227"/>
      <c r="H193" s="229" t="s">
        <v>41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183</v>
      </c>
      <c r="AU193" s="236" t="s">
        <v>90</v>
      </c>
      <c r="AV193" s="13" t="s">
        <v>88</v>
      </c>
      <c r="AW193" s="13" t="s">
        <v>42</v>
      </c>
      <c r="AX193" s="13" t="s">
        <v>80</v>
      </c>
      <c r="AY193" s="236" t="s">
        <v>171</v>
      </c>
    </row>
    <row r="194" s="14" customFormat="1">
      <c r="A194" s="14"/>
      <c r="B194" s="237"/>
      <c r="C194" s="238"/>
      <c r="D194" s="228" t="s">
        <v>183</v>
      </c>
      <c r="E194" s="239" t="s">
        <v>41</v>
      </c>
      <c r="F194" s="240" t="s">
        <v>199</v>
      </c>
      <c r="G194" s="238"/>
      <c r="H194" s="241">
        <v>3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183</v>
      </c>
      <c r="AU194" s="247" t="s">
        <v>90</v>
      </c>
      <c r="AV194" s="14" t="s">
        <v>90</v>
      </c>
      <c r="AW194" s="14" t="s">
        <v>42</v>
      </c>
      <c r="AX194" s="14" t="s">
        <v>80</v>
      </c>
      <c r="AY194" s="247" t="s">
        <v>171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1341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1697</v>
      </c>
      <c r="G196" s="238"/>
      <c r="H196" s="241">
        <v>144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1698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1699</v>
      </c>
      <c r="G198" s="238"/>
      <c r="H198" s="241">
        <v>72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1332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1695</v>
      </c>
      <c r="G200" s="238"/>
      <c r="H200" s="241">
        <v>36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5" customFormat="1">
      <c r="A201" s="15"/>
      <c r="B201" s="248"/>
      <c r="C201" s="249"/>
      <c r="D201" s="228" t="s">
        <v>183</v>
      </c>
      <c r="E201" s="250" t="s">
        <v>41</v>
      </c>
      <c r="F201" s="251" t="s">
        <v>189</v>
      </c>
      <c r="G201" s="249"/>
      <c r="H201" s="252">
        <v>255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183</v>
      </c>
      <c r="AU201" s="258" t="s">
        <v>90</v>
      </c>
      <c r="AV201" s="15" t="s">
        <v>179</v>
      </c>
      <c r="AW201" s="15" t="s">
        <v>42</v>
      </c>
      <c r="AX201" s="15" t="s">
        <v>88</v>
      </c>
      <c r="AY201" s="258" t="s">
        <v>171</v>
      </c>
    </row>
    <row r="202" s="2" customFormat="1" ht="24.15" customHeight="1">
      <c r="A202" s="42"/>
      <c r="B202" s="43"/>
      <c r="C202" s="208" t="s">
        <v>388</v>
      </c>
      <c r="D202" s="208" t="s">
        <v>174</v>
      </c>
      <c r="E202" s="209" t="s">
        <v>1346</v>
      </c>
      <c r="F202" s="210" t="s">
        <v>1347</v>
      </c>
      <c r="G202" s="211" t="s">
        <v>194</v>
      </c>
      <c r="H202" s="212">
        <v>36</v>
      </c>
      <c r="I202" s="213"/>
      <c r="J202" s="214">
        <f>ROUND(I202*H202,2)</f>
        <v>0</v>
      </c>
      <c r="K202" s="210" t="s">
        <v>178</v>
      </c>
      <c r="L202" s="48"/>
      <c r="M202" s="215" t="s">
        <v>41</v>
      </c>
      <c r="N202" s="216" t="s">
        <v>51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295</v>
      </c>
      <c r="AT202" s="219" t="s">
        <v>174</v>
      </c>
      <c r="AU202" s="219" t="s">
        <v>90</v>
      </c>
      <c r="AY202" s="20" t="s">
        <v>171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88</v>
      </c>
      <c r="BK202" s="220">
        <f>ROUND(I202*H202,2)</f>
        <v>0</v>
      </c>
      <c r="BL202" s="20" t="s">
        <v>295</v>
      </c>
      <c r="BM202" s="219" t="s">
        <v>1348</v>
      </c>
    </row>
    <row r="203" s="2" customFormat="1">
      <c r="A203" s="42"/>
      <c r="B203" s="43"/>
      <c r="C203" s="44"/>
      <c r="D203" s="221" t="s">
        <v>181</v>
      </c>
      <c r="E203" s="44"/>
      <c r="F203" s="222" t="s">
        <v>1349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181</v>
      </c>
      <c r="AU203" s="20" t="s">
        <v>90</v>
      </c>
    </row>
    <row r="204" s="13" customFormat="1">
      <c r="A204" s="13"/>
      <c r="B204" s="226"/>
      <c r="C204" s="227"/>
      <c r="D204" s="228" t="s">
        <v>183</v>
      </c>
      <c r="E204" s="229" t="s">
        <v>41</v>
      </c>
      <c r="F204" s="230" t="s">
        <v>1350</v>
      </c>
      <c r="G204" s="227"/>
      <c r="H204" s="229" t="s">
        <v>41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183</v>
      </c>
      <c r="AU204" s="236" t="s">
        <v>90</v>
      </c>
      <c r="AV204" s="13" t="s">
        <v>88</v>
      </c>
      <c r="AW204" s="13" t="s">
        <v>42</v>
      </c>
      <c r="AX204" s="13" t="s">
        <v>80</v>
      </c>
      <c r="AY204" s="236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1700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3" customFormat="1">
      <c r="A206" s="13"/>
      <c r="B206" s="226"/>
      <c r="C206" s="227"/>
      <c r="D206" s="228" t="s">
        <v>183</v>
      </c>
      <c r="E206" s="229" t="s">
        <v>41</v>
      </c>
      <c r="F206" s="230" t="s">
        <v>1351</v>
      </c>
      <c r="G206" s="227"/>
      <c r="H206" s="229" t="s">
        <v>41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183</v>
      </c>
      <c r="AU206" s="236" t="s">
        <v>90</v>
      </c>
      <c r="AV206" s="13" t="s">
        <v>88</v>
      </c>
      <c r="AW206" s="13" t="s">
        <v>42</v>
      </c>
      <c r="AX206" s="13" t="s">
        <v>80</v>
      </c>
      <c r="AY206" s="236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1695</v>
      </c>
      <c r="G207" s="238"/>
      <c r="H207" s="241">
        <v>36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5" customFormat="1">
      <c r="A208" s="15"/>
      <c r="B208" s="248"/>
      <c r="C208" s="249"/>
      <c r="D208" s="228" t="s">
        <v>183</v>
      </c>
      <c r="E208" s="250" t="s">
        <v>41</v>
      </c>
      <c r="F208" s="251" t="s">
        <v>189</v>
      </c>
      <c r="G208" s="249"/>
      <c r="H208" s="252">
        <v>36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8" t="s">
        <v>183</v>
      </c>
      <c r="AU208" s="258" t="s">
        <v>90</v>
      </c>
      <c r="AV208" s="15" t="s">
        <v>179</v>
      </c>
      <c r="AW208" s="15" t="s">
        <v>42</v>
      </c>
      <c r="AX208" s="15" t="s">
        <v>88</v>
      </c>
      <c r="AY208" s="258" t="s">
        <v>171</v>
      </c>
    </row>
    <row r="209" s="2" customFormat="1" ht="24.15" customHeight="1">
      <c r="A209" s="42"/>
      <c r="B209" s="43"/>
      <c r="C209" s="208" t="s">
        <v>395</v>
      </c>
      <c r="D209" s="208" t="s">
        <v>174</v>
      </c>
      <c r="E209" s="209" t="s">
        <v>1357</v>
      </c>
      <c r="F209" s="210" t="s">
        <v>1358</v>
      </c>
      <c r="G209" s="211" t="s">
        <v>194</v>
      </c>
      <c r="H209" s="212">
        <v>1</v>
      </c>
      <c r="I209" s="213"/>
      <c r="J209" s="214">
        <f>ROUND(I209*H209,2)</f>
        <v>0</v>
      </c>
      <c r="K209" s="210" t="s">
        <v>178</v>
      </c>
      <c r="L209" s="48"/>
      <c r="M209" s="215" t="s">
        <v>41</v>
      </c>
      <c r="N209" s="216" t="s">
        <v>51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295</v>
      </c>
      <c r="AT209" s="219" t="s">
        <v>174</v>
      </c>
      <c r="AU209" s="219" t="s">
        <v>90</v>
      </c>
      <c r="AY209" s="20" t="s">
        <v>171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88</v>
      </c>
      <c r="BK209" s="220">
        <f>ROUND(I209*H209,2)</f>
        <v>0</v>
      </c>
      <c r="BL209" s="20" t="s">
        <v>295</v>
      </c>
      <c r="BM209" s="219" t="s">
        <v>1359</v>
      </c>
    </row>
    <row r="210" s="2" customFormat="1">
      <c r="A210" s="42"/>
      <c r="B210" s="43"/>
      <c r="C210" s="44"/>
      <c r="D210" s="221" t="s">
        <v>181</v>
      </c>
      <c r="E210" s="44"/>
      <c r="F210" s="222" t="s">
        <v>1360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181</v>
      </c>
      <c r="AU210" s="20" t="s">
        <v>90</v>
      </c>
    </row>
    <row r="211" s="2" customFormat="1" ht="24.15" customHeight="1">
      <c r="A211" s="42"/>
      <c r="B211" s="43"/>
      <c r="C211" s="208" t="s">
        <v>402</v>
      </c>
      <c r="D211" s="208" t="s">
        <v>174</v>
      </c>
      <c r="E211" s="209" t="s">
        <v>1361</v>
      </c>
      <c r="F211" s="210" t="s">
        <v>879</v>
      </c>
      <c r="G211" s="211" t="s">
        <v>764</v>
      </c>
      <c r="H211" s="212">
        <v>1</v>
      </c>
      <c r="I211" s="213"/>
      <c r="J211" s="214">
        <f>ROUND(I211*H211,2)</f>
        <v>0</v>
      </c>
      <c r="K211" s="210" t="s">
        <v>41</v>
      </c>
      <c r="L211" s="48"/>
      <c r="M211" s="215" t="s">
        <v>41</v>
      </c>
      <c r="N211" s="216" t="s">
        <v>51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295</v>
      </c>
      <c r="AT211" s="219" t="s">
        <v>174</v>
      </c>
      <c r="AU211" s="219" t="s">
        <v>90</v>
      </c>
      <c r="AY211" s="20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88</v>
      </c>
      <c r="BK211" s="220">
        <f>ROUND(I211*H211,2)</f>
        <v>0</v>
      </c>
      <c r="BL211" s="20" t="s">
        <v>295</v>
      </c>
      <c r="BM211" s="219" t="s">
        <v>1701</v>
      </c>
    </row>
    <row r="212" s="2" customFormat="1" ht="24.15" customHeight="1">
      <c r="A212" s="42"/>
      <c r="B212" s="43"/>
      <c r="C212" s="208" t="s">
        <v>408</v>
      </c>
      <c r="D212" s="208" t="s">
        <v>174</v>
      </c>
      <c r="E212" s="209" t="s">
        <v>1363</v>
      </c>
      <c r="F212" s="210" t="s">
        <v>1364</v>
      </c>
      <c r="G212" s="211" t="s">
        <v>194</v>
      </c>
      <c r="H212" s="212">
        <v>16</v>
      </c>
      <c r="I212" s="213"/>
      <c r="J212" s="214">
        <f>ROUND(I212*H212,2)</f>
        <v>0</v>
      </c>
      <c r="K212" s="210" t="s">
        <v>178</v>
      </c>
      <c r="L212" s="48"/>
      <c r="M212" s="215" t="s">
        <v>41</v>
      </c>
      <c r="N212" s="216" t="s">
        <v>51</v>
      </c>
      <c r="O212" s="88"/>
      <c r="P212" s="217">
        <f>O212*H212</f>
        <v>0</v>
      </c>
      <c r="Q212" s="217">
        <v>0.001</v>
      </c>
      <c r="R212" s="217">
        <f>Q212*H212</f>
        <v>0.016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295</v>
      </c>
      <c r="AT212" s="219" t="s">
        <v>174</v>
      </c>
      <c r="AU212" s="219" t="s">
        <v>90</v>
      </c>
      <c r="AY212" s="20" t="s">
        <v>171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88</v>
      </c>
      <c r="BK212" s="220">
        <f>ROUND(I212*H212,2)</f>
        <v>0</v>
      </c>
      <c r="BL212" s="20" t="s">
        <v>295</v>
      </c>
      <c r="BM212" s="219" t="s">
        <v>1365</v>
      </c>
    </row>
    <row r="213" s="2" customFormat="1">
      <c r="A213" s="42"/>
      <c r="B213" s="43"/>
      <c r="C213" s="44"/>
      <c r="D213" s="221" t="s">
        <v>181</v>
      </c>
      <c r="E213" s="44"/>
      <c r="F213" s="222" t="s">
        <v>1366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181</v>
      </c>
      <c r="AU213" s="20" t="s">
        <v>90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1702</v>
      </c>
      <c r="G214" s="238"/>
      <c r="H214" s="241">
        <v>16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5" customFormat="1">
      <c r="A215" s="15"/>
      <c r="B215" s="248"/>
      <c r="C215" s="249"/>
      <c r="D215" s="228" t="s">
        <v>183</v>
      </c>
      <c r="E215" s="250" t="s">
        <v>41</v>
      </c>
      <c r="F215" s="251" t="s">
        <v>189</v>
      </c>
      <c r="G215" s="249"/>
      <c r="H215" s="252">
        <v>16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8" t="s">
        <v>183</v>
      </c>
      <c r="AU215" s="258" t="s">
        <v>90</v>
      </c>
      <c r="AV215" s="15" t="s">
        <v>179</v>
      </c>
      <c r="AW215" s="15" t="s">
        <v>42</v>
      </c>
      <c r="AX215" s="15" t="s">
        <v>88</v>
      </c>
      <c r="AY215" s="258" t="s">
        <v>171</v>
      </c>
    </row>
    <row r="216" s="2" customFormat="1" ht="24.15" customHeight="1">
      <c r="A216" s="42"/>
      <c r="B216" s="43"/>
      <c r="C216" s="208" t="s">
        <v>413</v>
      </c>
      <c r="D216" s="208" t="s">
        <v>174</v>
      </c>
      <c r="E216" s="209" t="s">
        <v>907</v>
      </c>
      <c r="F216" s="210" t="s">
        <v>908</v>
      </c>
      <c r="G216" s="211" t="s">
        <v>194</v>
      </c>
      <c r="H216" s="212">
        <v>3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0.00010000000000000001</v>
      </c>
      <c r="R216" s="217">
        <f>Q216*H216</f>
        <v>0.00030000000000000003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1703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910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14" customFormat="1">
      <c r="A218" s="14"/>
      <c r="B218" s="237"/>
      <c r="C218" s="238"/>
      <c r="D218" s="228" t="s">
        <v>183</v>
      </c>
      <c r="E218" s="239" t="s">
        <v>41</v>
      </c>
      <c r="F218" s="240" t="s">
        <v>1704</v>
      </c>
      <c r="G218" s="238"/>
      <c r="H218" s="241">
        <v>3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183</v>
      </c>
      <c r="AU218" s="247" t="s">
        <v>90</v>
      </c>
      <c r="AV218" s="14" t="s">
        <v>90</v>
      </c>
      <c r="AW218" s="14" t="s">
        <v>42</v>
      </c>
      <c r="AX218" s="14" t="s">
        <v>80</v>
      </c>
      <c r="AY218" s="247" t="s">
        <v>171</v>
      </c>
    </row>
    <row r="219" s="15" customFormat="1">
      <c r="A219" s="15"/>
      <c r="B219" s="248"/>
      <c r="C219" s="249"/>
      <c r="D219" s="228" t="s">
        <v>183</v>
      </c>
      <c r="E219" s="250" t="s">
        <v>41</v>
      </c>
      <c r="F219" s="251" t="s">
        <v>189</v>
      </c>
      <c r="G219" s="249"/>
      <c r="H219" s="252">
        <v>3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183</v>
      </c>
      <c r="AU219" s="258" t="s">
        <v>90</v>
      </c>
      <c r="AV219" s="15" t="s">
        <v>179</v>
      </c>
      <c r="AW219" s="15" t="s">
        <v>42</v>
      </c>
      <c r="AX219" s="15" t="s">
        <v>88</v>
      </c>
      <c r="AY219" s="258" t="s">
        <v>171</v>
      </c>
    </row>
    <row r="220" s="2" customFormat="1" ht="24.15" customHeight="1">
      <c r="A220" s="42"/>
      <c r="B220" s="43"/>
      <c r="C220" s="208" t="s">
        <v>406</v>
      </c>
      <c r="D220" s="208" t="s">
        <v>174</v>
      </c>
      <c r="E220" s="209" t="s">
        <v>913</v>
      </c>
      <c r="F220" s="210" t="s">
        <v>1705</v>
      </c>
      <c r="G220" s="211" t="s">
        <v>194</v>
      </c>
      <c r="H220" s="212">
        <v>6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0.00010000000000000001</v>
      </c>
      <c r="R220" s="217">
        <f>Q220*H220</f>
        <v>0.00060000000000000006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1706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916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14" customFormat="1">
      <c r="A222" s="14"/>
      <c r="B222" s="237"/>
      <c r="C222" s="238"/>
      <c r="D222" s="228" t="s">
        <v>183</v>
      </c>
      <c r="E222" s="239" t="s">
        <v>41</v>
      </c>
      <c r="F222" s="240" t="s">
        <v>1707</v>
      </c>
      <c r="G222" s="238"/>
      <c r="H222" s="241">
        <v>6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183</v>
      </c>
      <c r="AU222" s="247" t="s">
        <v>90</v>
      </c>
      <c r="AV222" s="14" t="s">
        <v>90</v>
      </c>
      <c r="AW222" s="14" t="s">
        <v>42</v>
      </c>
      <c r="AX222" s="14" t="s">
        <v>80</v>
      </c>
      <c r="AY222" s="247" t="s">
        <v>171</v>
      </c>
    </row>
    <row r="223" s="15" customFormat="1">
      <c r="A223" s="15"/>
      <c r="B223" s="248"/>
      <c r="C223" s="249"/>
      <c r="D223" s="228" t="s">
        <v>183</v>
      </c>
      <c r="E223" s="250" t="s">
        <v>41</v>
      </c>
      <c r="F223" s="251" t="s">
        <v>189</v>
      </c>
      <c r="G223" s="249"/>
      <c r="H223" s="252">
        <v>6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8" t="s">
        <v>183</v>
      </c>
      <c r="AU223" s="258" t="s">
        <v>90</v>
      </c>
      <c r="AV223" s="15" t="s">
        <v>179</v>
      </c>
      <c r="AW223" s="15" t="s">
        <v>42</v>
      </c>
      <c r="AX223" s="15" t="s">
        <v>88</v>
      </c>
      <c r="AY223" s="258" t="s">
        <v>171</v>
      </c>
    </row>
    <row r="224" s="2" customFormat="1" ht="24.15" customHeight="1">
      <c r="A224" s="42"/>
      <c r="B224" s="43"/>
      <c r="C224" s="208" t="s">
        <v>424</v>
      </c>
      <c r="D224" s="208" t="s">
        <v>174</v>
      </c>
      <c r="E224" s="209" t="s">
        <v>919</v>
      </c>
      <c r="F224" s="210" t="s">
        <v>920</v>
      </c>
      <c r="G224" s="211" t="s">
        <v>194</v>
      </c>
      <c r="H224" s="212">
        <v>4</v>
      </c>
      <c r="I224" s="213"/>
      <c r="J224" s="214">
        <f>ROUND(I224*H224,2)</f>
        <v>0</v>
      </c>
      <c r="K224" s="210" t="s">
        <v>178</v>
      </c>
      <c r="L224" s="48"/>
      <c r="M224" s="215" t="s">
        <v>41</v>
      </c>
      <c r="N224" s="216" t="s">
        <v>51</v>
      </c>
      <c r="O224" s="88"/>
      <c r="P224" s="217">
        <f>O224*H224</f>
        <v>0</v>
      </c>
      <c r="Q224" s="217">
        <v>0.0018400000000000001</v>
      </c>
      <c r="R224" s="217">
        <f>Q224*H224</f>
        <v>0.0073600000000000002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295</v>
      </c>
      <c r="AT224" s="219" t="s">
        <v>174</v>
      </c>
      <c r="AU224" s="219" t="s">
        <v>90</v>
      </c>
      <c r="AY224" s="20" t="s">
        <v>171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88</v>
      </c>
      <c r="BK224" s="220">
        <f>ROUND(I224*H224,2)</f>
        <v>0</v>
      </c>
      <c r="BL224" s="20" t="s">
        <v>295</v>
      </c>
      <c r="BM224" s="219" t="s">
        <v>1708</v>
      </c>
    </row>
    <row r="225" s="2" customFormat="1">
      <c r="A225" s="42"/>
      <c r="B225" s="43"/>
      <c r="C225" s="44"/>
      <c r="D225" s="221" t="s">
        <v>181</v>
      </c>
      <c r="E225" s="44"/>
      <c r="F225" s="222" t="s">
        <v>922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181</v>
      </c>
      <c r="AU225" s="20" t="s">
        <v>90</v>
      </c>
    </row>
    <row r="226" s="14" customFormat="1">
      <c r="A226" s="14"/>
      <c r="B226" s="237"/>
      <c r="C226" s="238"/>
      <c r="D226" s="228" t="s">
        <v>183</v>
      </c>
      <c r="E226" s="239" t="s">
        <v>41</v>
      </c>
      <c r="F226" s="240" t="s">
        <v>179</v>
      </c>
      <c r="G226" s="238"/>
      <c r="H226" s="241">
        <v>4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183</v>
      </c>
      <c r="AU226" s="247" t="s">
        <v>90</v>
      </c>
      <c r="AV226" s="14" t="s">
        <v>90</v>
      </c>
      <c r="AW226" s="14" t="s">
        <v>42</v>
      </c>
      <c r="AX226" s="14" t="s">
        <v>80</v>
      </c>
      <c r="AY226" s="247" t="s">
        <v>171</v>
      </c>
    </row>
    <row r="227" s="15" customFormat="1">
      <c r="A227" s="15"/>
      <c r="B227" s="248"/>
      <c r="C227" s="249"/>
      <c r="D227" s="228" t="s">
        <v>183</v>
      </c>
      <c r="E227" s="250" t="s">
        <v>41</v>
      </c>
      <c r="F227" s="251" t="s">
        <v>189</v>
      </c>
      <c r="G227" s="249"/>
      <c r="H227" s="252">
        <v>4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183</v>
      </c>
      <c r="AU227" s="258" t="s">
        <v>90</v>
      </c>
      <c r="AV227" s="15" t="s">
        <v>179</v>
      </c>
      <c r="AW227" s="15" t="s">
        <v>42</v>
      </c>
      <c r="AX227" s="15" t="s">
        <v>88</v>
      </c>
      <c r="AY227" s="258" t="s">
        <v>171</v>
      </c>
    </row>
    <row r="228" s="2" customFormat="1" ht="24.15" customHeight="1">
      <c r="A228" s="42"/>
      <c r="B228" s="43"/>
      <c r="C228" s="208" t="s">
        <v>433</v>
      </c>
      <c r="D228" s="208" t="s">
        <v>174</v>
      </c>
      <c r="E228" s="209" t="s">
        <v>1367</v>
      </c>
      <c r="F228" s="210" t="s">
        <v>1368</v>
      </c>
      <c r="G228" s="211" t="s">
        <v>264</v>
      </c>
      <c r="H228" s="212">
        <v>0.047</v>
      </c>
      <c r="I228" s="213"/>
      <c r="J228" s="214">
        <f>ROUND(I228*H228,2)</f>
        <v>0</v>
      </c>
      <c r="K228" s="210" t="s">
        <v>178</v>
      </c>
      <c r="L228" s="48"/>
      <c r="M228" s="215" t="s">
        <v>41</v>
      </c>
      <c r="N228" s="216" t="s">
        <v>51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295</v>
      </c>
      <c r="AT228" s="219" t="s">
        <v>174</v>
      </c>
      <c r="AU228" s="219" t="s">
        <v>90</v>
      </c>
      <c r="AY228" s="20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88</v>
      </c>
      <c r="BK228" s="220">
        <f>ROUND(I228*H228,2)</f>
        <v>0</v>
      </c>
      <c r="BL228" s="20" t="s">
        <v>295</v>
      </c>
      <c r="BM228" s="219" t="s">
        <v>1369</v>
      </c>
    </row>
    <row r="229" s="2" customFormat="1">
      <c r="A229" s="42"/>
      <c r="B229" s="43"/>
      <c r="C229" s="44"/>
      <c r="D229" s="221" t="s">
        <v>181</v>
      </c>
      <c r="E229" s="44"/>
      <c r="F229" s="222" t="s">
        <v>1370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181</v>
      </c>
      <c r="AU229" s="20" t="s">
        <v>90</v>
      </c>
    </row>
    <row r="230" s="2" customFormat="1" ht="37.8" customHeight="1">
      <c r="A230" s="42"/>
      <c r="B230" s="43"/>
      <c r="C230" s="208" t="s">
        <v>438</v>
      </c>
      <c r="D230" s="208" t="s">
        <v>174</v>
      </c>
      <c r="E230" s="209" t="s">
        <v>955</v>
      </c>
      <c r="F230" s="210" t="s">
        <v>956</v>
      </c>
      <c r="G230" s="211" t="s">
        <v>264</v>
      </c>
      <c r="H230" s="212">
        <v>0.047</v>
      </c>
      <c r="I230" s="213"/>
      <c r="J230" s="214">
        <f>ROUND(I230*H230,2)</f>
        <v>0</v>
      </c>
      <c r="K230" s="210" t="s">
        <v>178</v>
      </c>
      <c r="L230" s="48"/>
      <c r="M230" s="215" t="s">
        <v>41</v>
      </c>
      <c r="N230" s="216" t="s">
        <v>51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295</v>
      </c>
      <c r="AT230" s="219" t="s">
        <v>174</v>
      </c>
      <c r="AU230" s="219" t="s">
        <v>90</v>
      </c>
      <c r="AY230" s="20" t="s">
        <v>171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88</v>
      </c>
      <c r="BK230" s="220">
        <f>ROUND(I230*H230,2)</f>
        <v>0</v>
      </c>
      <c r="BL230" s="20" t="s">
        <v>295</v>
      </c>
      <c r="BM230" s="219" t="s">
        <v>1371</v>
      </c>
    </row>
    <row r="231" s="2" customFormat="1">
      <c r="A231" s="42"/>
      <c r="B231" s="43"/>
      <c r="C231" s="44"/>
      <c r="D231" s="221" t="s">
        <v>181</v>
      </c>
      <c r="E231" s="44"/>
      <c r="F231" s="222" t="s">
        <v>958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181</v>
      </c>
      <c r="AU231" s="20" t="s">
        <v>90</v>
      </c>
    </row>
    <row r="232" s="2" customFormat="1" ht="33" customHeight="1">
      <c r="A232" s="42"/>
      <c r="B232" s="43"/>
      <c r="C232" s="208" t="s">
        <v>443</v>
      </c>
      <c r="D232" s="208" t="s">
        <v>174</v>
      </c>
      <c r="E232" s="209" t="s">
        <v>960</v>
      </c>
      <c r="F232" s="210" t="s">
        <v>961</v>
      </c>
      <c r="G232" s="211" t="s">
        <v>264</v>
      </c>
      <c r="H232" s="212">
        <v>0.047</v>
      </c>
      <c r="I232" s="213"/>
      <c r="J232" s="214">
        <f>ROUND(I232*H232,2)</f>
        <v>0</v>
      </c>
      <c r="K232" s="210" t="s">
        <v>178</v>
      </c>
      <c r="L232" s="48"/>
      <c r="M232" s="215" t="s">
        <v>41</v>
      </c>
      <c r="N232" s="216" t="s">
        <v>51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295</v>
      </c>
      <c r="AT232" s="219" t="s">
        <v>174</v>
      </c>
      <c r="AU232" s="219" t="s">
        <v>90</v>
      </c>
      <c r="AY232" s="20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88</v>
      </c>
      <c r="BK232" s="220">
        <f>ROUND(I232*H232,2)</f>
        <v>0</v>
      </c>
      <c r="BL232" s="20" t="s">
        <v>295</v>
      </c>
      <c r="BM232" s="219" t="s">
        <v>1372</v>
      </c>
    </row>
    <row r="233" s="2" customFormat="1">
      <c r="A233" s="42"/>
      <c r="B233" s="43"/>
      <c r="C233" s="44"/>
      <c r="D233" s="221" t="s">
        <v>181</v>
      </c>
      <c r="E233" s="44"/>
      <c r="F233" s="222" t="s">
        <v>963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181</v>
      </c>
      <c r="AU233" s="20" t="s">
        <v>90</v>
      </c>
    </row>
    <row r="234" s="2" customFormat="1" ht="37.8" customHeight="1">
      <c r="A234" s="42"/>
      <c r="B234" s="43"/>
      <c r="C234" s="208" t="s">
        <v>448</v>
      </c>
      <c r="D234" s="208" t="s">
        <v>174</v>
      </c>
      <c r="E234" s="209" t="s">
        <v>965</v>
      </c>
      <c r="F234" s="210" t="s">
        <v>966</v>
      </c>
      <c r="G234" s="211" t="s">
        <v>264</v>
      </c>
      <c r="H234" s="212">
        <v>0.047</v>
      </c>
      <c r="I234" s="213"/>
      <c r="J234" s="214">
        <f>ROUND(I234*H234,2)</f>
        <v>0</v>
      </c>
      <c r="K234" s="210" t="s">
        <v>178</v>
      </c>
      <c r="L234" s="48"/>
      <c r="M234" s="215" t="s">
        <v>41</v>
      </c>
      <c r="N234" s="216" t="s">
        <v>51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295</v>
      </c>
      <c r="AT234" s="219" t="s">
        <v>174</v>
      </c>
      <c r="AU234" s="219" t="s">
        <v>90</v>
      </c>
      <c r="AY234" s="20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88</v>
      </c>
      <c r="BK234" s="220">
        <f>ROUND(I234*H234,2)</f>
        <v>0</v>
      </c>
      <c r="BL234" s="20" t="s">
        <v>295</v>
      </c>
      <c r="BM234" s="219" t="s">
        <v>1373</v>
      </c>
    </row>
    <row r="235" s="2" customFormat="1">
      <c r="A235" s="42"/>
      <c r="B235" s="43"/>
      <c r="C235" s="44"/>
      <c r="D235" s="221" t="s">
        <v>181</v>
      </c>
      <c r="E235" s="44"/>
      <c r="F235" s="222" t="s">
        <v>968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181</v>
      </c>
      <c r="AU235" s="20" t="s">
        <v>90</v>
      </c>
    </row>
    <row r="236" s="12" customFormat="1" ht="22.8" customHeight="1">
      <c r="A236" s="12"/>
      <c r="B236" s="192"/>
      <c r="C236" s="193"/>
      <c r="D236" s="194" t="s">
        <v>79</v>
      </c>
      <c r="E236" s="206" t="s">
        <v>969</v>
      </c>
      <c r="F236" s="206" t="s">
        <v>970</v>
      </c>
      <c r="G236" s="193"/>
      <c r="H236" s="193"/>
      <c r="I236" s="196"/>
      <c r="J236" s="207">
        <f>BK236</f>
        <v>0</v>
      </c>
      <c r="K236" s="193"/>
      <c r="L236" s="198"/>
      <c r="M236" s="199"/>
      <c r="N236" s="200"/>
      <c r="O236" s="200"/>
      <c r="P236" s="201">
        <f>SUM(P237:P269)</f>
        <v>0</v>
      </c>
      <c r="Q236" s="200"/>
      <c r="R236" s="201">
        <f>SUM(R237:R269)</f>
        <v>0.081506259999999997</v>
      </c>
      <c r="S236" s="200"/>
      <c r="T236" s="202">
        <f>SUM(T237:T269)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3" t="s">
        <v>90</v>
      </c>
      <c r="AT236" s="204" t="s">
        <v>79</v>
      </c>
      <c r="AU236" s="204" t="s">
        <v>88</v>
      </c>
      <c r="AY236" s="203" t="s">
        <v>171</v>
      </c>
      <c r="BK236" s="205">
        <f>SUM(BK237:BK269)</f>
        <v>0</v>
      </c>
    </row>
    <row r="237" s="2" customFormat="1" ht="16.5" customHeight="1">
      <c r="A237" s="42"/>
      <c r="B237" s="43"/>
      <c r="C237" s="208" t="s">
        <v>453</v>
      </c>
      <c r="D237" s="208" t="s">
        <v>174</v>
      </c>
      <c r="E237" s="209" t="s">
        <v>972</v>
      </c>
      <c r="F237" s="210" t="s">
        <v>973</v>
      </c>
      <c r="G237" s="211" t="s">
        <v>202</v>
      </c>
      <c r="H237" s="212">
        <v>114.2</v>
      </c>
      <c r="I237" s="213"/>
      <c r="J237" s="214">
        <f>ROUND(I237*H237,2)</f>
        <v>0</v>
      </c>
      <c r="K237" s="210" t="s">
        <v>178</v>
      </c>
      <c r="L237" s="48"/>
      <c r="M237" s="215" t="s">
        <v>41</v>
      </c>
      <c r="N237" s="216" t="s">
        <v>51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295</v>
      </c>
      <c r="AT237" s="219" t="s">
        <v>174</v>
      </c>
      <c r="AU237" s="219" t="s">
        <v>90</v>
      </c>
      <c r="AY237" s="20" t="s">
        <v>171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88</v>
      </c>
      <c r="BK237" s="220">
        <f>ROUND(I237*H237,2)</f>
        <v>0</v>
      </c>
      <c r="BL237" s="20" t="s">
        <v>295</v>
      </c>
      <c r="BM237" s="219" t="s">
        <v>1374</v>
      </c>
    </row>
    <row r="238" s="2" customFormat="1">
      <c r="A238" s="42"/>
      <c r="B238" s="43"/>
      <c r="C238" s="44"/>
      <c r="D238" s="221" t="s">
        <v>181</v>
      </c>
      <c r="E238" s="44"/>
      <c r="F238" s="222" t="s">
        <v>975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181</v>
      </c>
      <c r="AU238" s="20" t="s">
        <v>90</v>
      </c>
    </row>
    <row r="239" s="13" customFormat="1">
      <c r="A239" s="13"/>
      <c r="B239" s="226"/>
      <c r="C239" s="227"/>
      <c r="D239" s="228" t="s">
        <v>183</v>
      </c>
      <c r="E239" s="229" t="s">
        <v>41</v>
      </c>
      <c r="F239" s="230" t="s">
        <v>1375</v>
      </c>
      <c r="G239" s="227"/>
      <c r="H239" s="229" t="s">
        <v>41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183</v>
      </c>
      <c r="AU239" s="236" t="s">
        <v>90</v>
      </c>
      <c r="AV239" s="13" t="s">
        <v>88</v>
      </c>
      <c r="AW239" s="13" t="s">
        <v>42</v>
      </c>
      <c r="AX239" s="13" t="s">
        <v>80</v>
      </c>
      <c r="AY239" s="236" t="s">
        <v>171</v>
      </c>
    </row>
    <row r="240" s="14" customFormat="1">
      <c r="A240" s="14"/>
      <c r="B240" s="237"/>
      <c r="C240" s="238"/>
      <c r="D240" s="228" t="s">
        <v>183</v>
      </c>
      <c r="E240" s="239" t="s">
        <v>41</v>
      </c>
      <c r="F240" s="240" t="s">
        <v>1709</v>
      </c>
      <c r="G240" s="238"/>
      <c r="H240" s="241">
        <v>98.599999999999994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183</v>
      </c>
      <c r="AU240" s="247" t="s">
        <v>90</v>
      </c>
      <c r="AV240" s="14" t="s">
        <v>90</v>
      </c>
      <c r="AW240" s="14" t="s">
        <v>42</v>
      </c>
      <c r="AX240" s="14" t="s">
        <v>80</v>
      </c>
      <c r="AY240" s="247" t="s">
        <v>171</v>
      </c>
    </row>
    <row r="241" s="16" customFormat="1">
      <c r="A241" s="16"/>
      <c r="B241" s="259"/>
      <c r="C241" s="260"/>
      <c r="D241" s="228" t="s">
        <v>183</v>
      </c>
      <c r="E241" s="261" t="s">
        <v>41</v>
      </c>
      <c r="F241" s="262" t="s">
        <v>230</v>
      </c>
      <c r="G241" s="260"/>
      <c r="H241" s="263">
        <v>98.599999999999994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69" t="s">
        <v>183</v>
      </c>
      <c r="AU241" s="269" t="s">
        <v>90</v>
      </c>
      <c r="AV241" s="16" t="s">
        <v>199</v>
      </c>
      <c r="AW241" s="16" t="s">
        <v>42</v>
      </c>
      <c r="AX241" s="16" t="s">
        <v>80</v>
      </c>
      <c r="AY241" s="269" t="s">
        <v>171</v>
      </c>
    </row>
    <row r="242" s="13" customFormat="1">
      <c r="A242" s="13"/>
      <c r="B242" s="226"/>
      <c r="C242" s="227"/>
      <c r="D242" s="228" t="s">
        <v>183</v>
      </c>
      <c r="E242" s="229" t="s">
        <v>41</v>
      </c>
      <c r="F242" s="230" t="s">
        <v>1710</v>
      </c>
      <c r="G242" s="227"/>
      <c r="H242" s="229" t="s">
        <v>41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183</v>
      </c>
      <c r="AU242" s="236" t="s">
        <v>90</v>
      </c>
      <c r="AV242" s="13" t="s">
        <v>88</v>
      </c>
      <c r="AW242" s="13" t="s">
        <v>42</v>
      </c>
      <c r="AX242" s="13" t="s">
        <v>80</v>
      </c>
      <c r="AY242" s="236" t="s">
        <v>171</v>
      </c>
    </row>
    <row r="243" s="14" customFormat="1">
      <c r="A243" s="14"/>
      <c r="B243" s="237"/>
      <c r="C243" s="238"/>
      <c r="D243" s="228" t="s">
        <v>183</v>
      </c>
      <c r="E243" s="239" t="s">
        <v>41</v>
      </c>
      <c r="F243" s="240" t="s">
        <v>1711</v>
      </c>
      <c r="G243" s="238"/>
      <c r="H243" s="241">
        <v>15.6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90</v>
      </c>
      <c r="AV243" s="14" t="s">
        <v>90</v>
      </c>
      <c r="AW243" s="14" t="s">
        <v>42</v>
      </c>
      <c r="AX243" s="14" t="s">
        <v>80</v>
      </c>
      <c r="AY243" s="247" t="s">
        <v>171</v>
      </c>
    </row>
    <row r="244" s="15" customFormat="1">
      <c r="A244" s="15"/>
      <c r="B244" s="248"/>
      <c r="C244" s="249"/>
      <c r="D244" s="228" t="s">
        <v>183</v>
      </c>
      <c r="E244" s="250" t="s">
        <v>41</v>
      </c>
      <c r="F244" s="251" t="s">
        <v>189</v>
      </c>
      <c r="G244" s="249"/>
      <c r="H244" s="252">
        <v>114.19999999999999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183</v>
      </c>
      <c r="AU244" s="258" t="s">
        <v>90</v>
      </c>
      <c r="AV244" s="15" t="s">
        <v>179</v>
      </c>
      <c r="AW244" s="15" t="s">
        <v>42</v>
      </c>
      <c r="AX244" s="15" t="s">
        <v>88</v>
      </c>
      <c r="AY244" s="258" t="s">
        <v>171</v>
      </c>
    </row>
    <row r="245" s="2" customFormat="1" ht="21.75" customHeight="1">
      <c r="A245" s="42"/>
      <c r="B245" s="43"/>
      <c r="C245" s="270" t="s">
        <v>460</v>
      </c>
      <c r="D245" s="270" t="s">
        <v>403</v>
      </c>
      <c r="E245" s="271" t="s">
        <v>1001</v>
      </c>
      <c r="F245" s="272" t="s">
        <v>1002</v>
      </c>
      <c r="G245" s="273" t="s">
        <v>202</v>
      </c>
      <c r="H245" s="274">
        <v>119.91</v>
      </c>
      <c r="I245" s="275"/>
      <c r="J245" s="276">
        <f>ROUND(I245*H245,2)</f>
        <v>0</v>
      </c>
      <c r="K245" s="272" t="s">
        <v>178</v>
      </c>
      <c r="L245" s="277"/>
      <c r="M245" s="278" t="s">
        <v>41</v>
      </c>
      <c r="N245" s="279" t="s">
        <v>51</v>
      </c>
      <c r="O245" s="88"/>
      <c r="P245" s="217">
        <f>O245*H245</f>
        <v>0</v>
      </c>
      <c r="Q245" s="217">
        <v>3.0000000000000001E-05</v>
      </c>
      <c r="R245" s="217">
        <f>Q245*H245</f>
        <v>0.0035972999999999999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406</v>
      </c>
      <c r="AT245" s="219" t="s">
        <v>403</v>
      </c>
      <c r="AU245" s="219" t="s">
        <v>90</v>
      </c>
      <c r="AY245" s="20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88</v>
      </c>
      <c r="BK245" s="220">
        <f>ROUND(I245*H245,2)</f>
        <v>0</v>
      </c>
      <c r="BL245" s="20" t="s">
        <v>295</v>
      </c>
      <c r="BM245" s="219" t="s">
        <v>1380</v>
      </c>
    </row>
    <row r="246" s="14" customFormat="1">
      <c r="A246" s="14"/>
      <c r="B246" s="237"/>
      <c r="C246" s="238"/>
      <c r="D246" s="228" t="s">
        <v>183</v>
      </c>
      <c r="E246" s="238"/>
      <c r="F246" s="240" t="s">
        <v>1712</v>
      </c>
      <c r="G246" s="238"/>
      <c r="H246" s="241">
        <v>119.91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</v>
      </c>
      <c r="AX246" s="14" t="s">
        <v>88</v>
      </c>
      <c r="AY246" s="247" t="s">
        <v>171</v>
      </c>
    </row>
    <row r="247" s="2" customFormat="1" ht="24.15" customHeight="1">
      <c r="A247" s="42"/>
      <c r="B247" s="43"/>
      <c r="C247" s="208" t="s">
        <v>467</v>
      </c>
      <c r="D247" s="208" t="s">
        <v>174</v>
      </c>
      <c r="E247" s="209" t="s">
        <v>1713</v>
      </c>
      <c r="F247" s="210" t="s">
        <v>879</v>
      </c>
      <c r="G247" s="211" t="s">
        <v>764</v>
      </c>
      <c r="H247" s="212">
        <v>1</v>
      </c>
      <c r="I247" s="213"/>
      <c r="J247" s="214">
        <f>ROUND(I247*H247,2)</f>
        <v>0</v>
      </c>
      <c r="K247" s="210" t="s">
        <v>41</v>
      </c>
      <c r="L247" s="48"/>
      <c r="M247" s="215" t="s">
        <v>41</v>
      </c>
      <c r="N247" s="216" t="s">
        <v>51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295</v>
      </c>
      <c r="AT247" s="219" t="s">
        <v>174</v>
      </c>
      <c r="AU247" s="219" t="s">
        <v>90</v>
      </c>
      <c r="AY247" s="20" t="s">
        <v>171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88</v>
      </c>
      <c r="BK247" s="220">
        <f>ROUND(I247*H247,2)</f>
        <v>0</v>
      </c>
      <c r="BL247" s="20" t="s">
        <v>295</v>
      </c>
      <c r="BM247" s="219" t="s">
        <v>1714</v>
      </c>
    </row>
    <row r="248" s="2" customFormat="1" ht="16.5" customHeight="1">
      <c r="A248" s="42"/>
      <c r="B248" s="43"/>
      <c r="C248" s="208" t="s">
        <v>471</v>
      </c>
      <c r="D248" s="208" t="s">
        <v>174</v>
      </c>
      <c r="E248" s="209" t="s">
        <v>1009</v>
      </c>
      <c r="F248" s="210" t="s">
        <v>1383</v>
      </c>
      <c r="G248" s="211" t="s">
        <v>202</v>
      </c>
      <c r="H248" s="212">
        <v>114.2</v>
      </c>
      <c r="I248" s="213"/>
      <c r="J248" s="214">
        <f>ROUND(I248*H248,2)</f>
        <v>0</v>
      </c>
      <c r="K248" s="210" t="s">
        <v>178</v>
      </c>
      <c r="L248" s="48"/>
      <c r="M248" s="215" t="s">
        <v>41</v>
      </c>
      <c r="N248" s="216" t="s">
        <v>51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295</v>
      </c>
      <c r="AT248" s="219" t="s">
        <v>174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295</v>
      </c>
      <c r="BM248" s="219" t="s">
        <v>1384</v>
      </c>
    </row>
    <row r="249" s="2" customFormat="1">
      <c r="A249" s="42"/>
      <c r="B249" s="43"/>
      <c r="C249" s="44"/>
      <c r="D249" s="221" t="s">
        <v>181</v>
      </c>
      <c r="E249" s="44"/>
      <c r="F249" s="222" t="s">
        <v>1012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181</v>
      </c>
      <c r="AU249" s="20" t="s">
        <v>90</v>
      </c>
    </row>
    <row r="250" s="13" customFormat="1">
      <c r="A250" s="13"/>
      <c r="B250" s="226"/>
      <c r="C250" s="227"/>
      <c r="D250" s="228" t="s">
        <v>183</v>
      </c>
      <c r="E250" s="229" t="s">
        <v>41</v>
      </c>
      <c r="F250" s="230" t="s">
        <v>1375</v>
      </c>
      <c r="G250" s="227"/>
      <c r="H250" s="229" t="s">
        <v>41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183</v>
      </c>
      <c r="AU250" s="236" t="s">
        <v>90</v>
      </c>
      <c r="AV250" s="13" t="s">
        <v>88</v>
      </c>
      <c r="AW250" s="13" t="s">
        <v>42</v>
      </c>
      <c r="AX250" s="13" t="s">
        <v>80</v>
      </c>
      <c r="AY250" s="236" t="s">
        <v>171</v>
      </c>
    </row>
    <row r="251" s="14" customFormat="1">
      <c r="A251" s="14"/>
      <c r="B251" s="237"/>
      <c r="C251" s="238"/>
      <c r="D251" s="228" t="s">
        <v>183</v>
      </c>
      <c r="E251" s="239" t="s">
        <v>41</v>
      </c>
      <c r="F251" s="240" t="s">
        <v>1709</v>
      </c>
      <c r="G251" s="238"/>
      <c r="H251" s="241">
        <v>98.599999999999994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183</v>
      </c>
      <c r="AU251" s="247" t="s">
        <v>90</v>
      </c>
      <c r="AV251" s="14" t="s">
        <v>90</v>
      </c>
      <c r="AW251" s="14" t="s">
        <v>42</v>
      </c>
      <c r="AX251" s="14" t="s">
        <v>80</v>
      </c>
      <c r="AY251" s="247" t="s">
        <v>171</v>
      </c>
    </row>
    <row r="252" s="16" customFormat="1">
      <c r="A252" s="16"/>
      <c r="B252" s="259"/>
      <c r="C252" s="260"/>
      <c r="D252" s="228" t="s">
        <v>183</v>
      </c>
      <c r="E252" s="261" t="s">
        <v>41</v>
      </c>
      <c r="F252" s="262" t="s">
        <v>230</v>
      </c>
      <c r="G252" s="260"/>
      <c r="H252" s="263">
        <v>98.599999999999994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69" t="s">
        <v>183</v>
      </c>
      <c r="AU252" s="269" t="s">
        <v>90</v>
      </c>
      <c r="AV252" s="16" t="s">
        <v>199</v>
      </c>
      <c r="AW252" s="16" t="s">
        <v>42</v>
      </c>
      <c r="AX252" s="16" t="s">
        <v>80</v>
      </c>
      <c r="AY252" s="269" t="s">
        <v>171</v>
      </c>
    </row>
    <row r="253" s="13" customFormat="1">
      <c r="A253" s="13"/>
      <c r="B253" s="226"/>
      <c r="C253" s="227"/>
      <c r="D253" s="228" t="s">
        <v>183</v>
      </c>
      <c r="E253" s="229" t="s">
        <v>41</v>
      </c>
      <c r="F253" s="230" t="s">
        <v>1710</v>
      </c>
      <c r="G253" s="227"/>
      <c r="H253" s="229" t="s">
        <v>41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183</v>
      </c>
      <c r="AU253" s="236" t="s">
        <v>90</v>
      </c>
      <c r="AV253" s="13" t="s">
        <v>88</v>
      </c>
      <c r="AW253" s="13" t="s">
        <v>42</v>
      </c>
      <c r="AX253" s="13" t="s">
        <v>80</v>
      </c>
      <c r="AY253" s="236" t="s">
        <v>171</v>
      </c>
    </row>
    <row r="254" s="14" customFormat="1">
      <c r="A254" s="14"/>
      <c r="B254" s="237"/>
      <c r="C254" s="238"/>
      <c r="D254" s="228" t="s">
        <v>183</v>
      </c>
      <c r="E254" s="239" t="s">
        <v>41</v>
      </c>
      <c r="F254" s="240" t="s">
        <v>1711</v>
      </c>
      <c r="G254" s="238"/>
      <c r="H254" s="241">
        <v>15.6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183</v>
      </c>
      <c r="AU254" s="247" t="s">
        <v>90</v>
      </c>
      <c r="AV254" s="14" t="s">
        <v>90</v>
      </c>
      <c r="AW254" s="14" t="s">
        <v>42</v>
      </c>
      <c r="AX254" s="14" t="s">
        <v>80</v>
      </c>
      <c r="AY254" s="247" t="s">
        <v>171</v>
      </c>
    </row>
    <row r="255" s="15" customFormat="1">
      <c r="A255" s="15"/>
      <c r="B255" s="248"/>
      <c r="C255" s="249"/>
      <c r="D255" s="228" t="s">
        <v>183</v>
      </c>
      <c r="E255" s="250" t="s">
        <v>41</v>
      </c>
      <c r="F255" s="251" t="s">
        <v>189</v>
      </c>
      <c r="G255" s="249"/>
      <c r="H255" s="252">
        <v>114.19999999999999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183</v>
      </c>
      <c r="AU255" s="258" t="s">
        <v>90</v>
      </c>
      <c r="AV255" s="15" t="s">
        <v>179</v>
      </c>
      <c r="AW255" s="15" t="s">
        <v>42</v>
      </c>
      <c r="AX255" s="15" t="s">
        <v>88</v>
      </c>
      <c r="AY255" s="258" t="s">
        <v>171</v>
      </c>
    </row>
    <row r="256" s="2" customFormat="1" ht="16.5" customHeight="1">
      <c r="A256" s="42"/>
      <c r="B256" s="43"/>
      <c r="C256" s="270" t="s">
        <v>476</v>
      </c>
      <c r="D256" s="270" t="s">
        <v>403</v>
      </c>
      <c r="E256" s="271" t="s">
        <v>1014</v>
      </c>
      <c r="F256" s="272" t="s">
        <v>1015</v>
      </c>
      <c r="G256" s="273" t="s">
        <v>202</v>
      </c>
      <c r="H256" s="274">
        <v>973.86199999999997</v>
      </c>
      <c r="I256" s="275"/>
      <c r="J256" s="276">
        <f>ROUND(I256*H256,2)</f>
        <v>0</v>
      </c>
      <c r="K256" s="272" t="s">
        <v>41</v>
      </c>
      <c r="L256" s="277"/>
      <c r="M256" s="278" t="s">
        <v>41</v>
      </c>
      <c r="N256" s="279" t="s">
        <v>51</v>
      </c>
      <c r="O256" s="88"/>
      <c r="P256" s="217">
        <f>O256*H256</f>
        <v>0</v>
      </c>
      <c r="Q256" s="217">
        <v>8.0000000000000007E-05</v>
      </c>
      <c r="R256" s="217">
        <f>Q256*H256</f>
        <v>0.077908959999999999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406</v>
      </c>
      <c r="AT256" s="219" t="s">
        <v>403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1385</v>
      </c>
    </row>
    <row r="257" s="14" customFormat="1">
      <c r="A257" s="14"/>
      <c r="B257" s="237"/>
      <c r="C257" s="238"/>
      <c r="D257" s="228" t="s">
        <v>183</v>
      </c>
      <c r="E257" s="238"/>
      <c r="F257" s="240" t="s">
        <v>1715</v>
      </c>
      <c r="G257" s="238"/>
      <c r="H257" s="241">
        <v>973.86199999999997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183</v>
      </c>
      <c r="AU257" s="247" t="s">
        <v>90</v>
      </c>
      <c r="AV257" s="14" t="s">
        <v>90</v>
      </c>
      <c r="AW257" s="14" t="s">
        <v>4</v>
      </c>
      <c r="AX257" s="14" t="s">
        <v>88</v>
      </c>
      <c r="AY257" s="247" t="s">
        <v>171</v>
      </c>
    </row>
    <row r="258" s="2" customFormat="1" ht="16.5" customHeight="1">
      <c r="A258" s="42"/>
      <c r="B258" s="43"/>
      <c r="C258" s="208" t="s">
        <v>481</v>
      </c>
      <c r="D258" s="208" t="s">
        <v>174</v>
      </c>
      <c r="E258" s="209" t="s">
        <v>1019</v>
      </c>
      <c r="F258" s="210" t="s">
        <v>1020</v>
      </c>
      <c r="G258" s="211" t="s">
        <v>202</v>
      </c>
      <c r="H258" s="212">
        <v>114.2</v>
      </c>
      <c r="I258" s="213"/>
      <c r="J258" s="214">
        <f>ROUND(I258*H258,2)</f>
        <v>0</v>
      </c>
      <c r="K258" s="210" t="s">
        <v>178</v>
      </c>
      <c r="L258" s="48"/>
      <c r="M258" s="215" t="s">
        <v>41</v>
      </c>
      <c r="N258" s="216" t="s">
        <v>51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295</v>
      </c>
      <c r="AT258" s="219" t="s">
        <v>174</v>
      </c>
      <c r="AU258" s="219" t="s">
        <v>90</v>
      </c>
      <c r="AY258" s="20" t="s">
        <v>171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88</v>
      </c>
      <c r="BK258" s="220">
        <f>ROUND(I258*H258,2)</f>
        <v>0</v>
      </c>
      <c r="BL258" s="20" t="s">
        <v>295</v>
      </c>
      <c r="BM258" s="219" t="s">
        <v>1387</v>
      </c>
    </row>
    <row r="259" s="2" customFormat="1">
      <c r="A259" s="42"/>
      <c r="B259" s="43"/>
      <c r="C259" s="44"/>
      <c r="D259" s="221" t="s">
        <v>181</v>
      </c>
      <c r="E259" s="44"/>
      <c r="F259" s="222" t="s">
        <v>1022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181</v>
      </c>
      <c r="AU259" s="20" t="s">
        <v>90</v>
      </c>
    </row>
    <row r="260" s="14" customFormat="1">
      <c r="A260" s="14"/>
      <c r="B260" s="237"/>
      <c r="C260" s="238"/>
      <c r="D260" s="228" t="s">
        <v>183</v>
      </c>
      <c r="E260" s="239" t="s">
        <v>41</v>
      </c>
      <c r="F260" s="240" t="s">
        <v>1716</v>
      </c>
      <c r="G260" s="238"/>
      <c r="H260" s="241">
        <v>114.2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183</v>
      </c>
      <c r="AU260" s="247" t="s">
        <v>90</v>
      </c>
      <c r="AV260" s="14" t="s">
        <v>90</v>
      </c>
      <c r="AW260" s="14" t="s">
        <v>42</v>
      </c>
      <c r="AX260" s="14" t="s">
        <v>80</v>
      </c>
      <c r="AY260" s="247" t="s">
        <v>171</v>
      </c>
    </row>
    <row r="261" s="15" customFormat="1">
      <c r="A261" s="15"/>
      <c r="B261" s="248"/>
      <c r="C261" s="249"/>
      <c r="D261" s="228" t="s">
        <v>183</v>
      </c>
      <c r="E261" s="250" t="s">
        <v>41</v>
      </c>
      <c r="F261" s="251" t="s">
        <v>189</v>
      </c>
      <c r="G261" s="249"/>
      <c r="H261" s="252">
        <v>114.2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8" t="s">
        <v>183</v>
      </c>
      <c r="AU261" s="258" t="s">
        <v>90</v>
      </c>
      <c r="AV261" s="15" t="s">
        <v>179</v>
      </c>
      <c r="AW261" s="15" t="s">
        <v>42</v>
      </c>
      <c r="AX261" s="15" t="s">
        <v>88</v>
      </c>
      <c r="AY261" s="258" t="s">
        <v>171</v>
      </c>
    </row>
    <row r="262" s="2" customFormat="1" ht="24.15" customHeight="1">
      <c r="A262" s="42"/>
      <c r="B262" s="43"/>
      <c r="C262" s="208" t="s">
        <v>486</v>
      </c>
      <c r="D262" s="208" t="s">
        <v>174</v>
      </c>
      <c r="E262" s="209" t="s">
        <v>1388</v>
      </c>
      <c r="F262" s="210" t="s">
        <v>1389</v>
      </c>
      <c r="G262" s="211" t="s">
        <v>264</v>
      </c>
      <c r="H262" s="212">
        <v>0.082000000000000003</v>
      </c>
      <c r="I262" s="213"/>
      <c r="J262" s="214">
        <f>ROUND(I262*H262,2)</f>
        <v>0</v>
      </c>
      <c r="K262" s="210" t="s">
        <v>178</v>
      </c>
      <c r="L262" s="48"/>
      <c r="M262" s="215" t="s">
        <v>41</v>
      </c>
      <c r="N262" s="216" t="s">
        <v>51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295</v>
      </c>
      <c r="AT262" s="219" t="s">
        <v>174</v>
      </c>
      <c r="AU262" s="219" t="s">
        <v>90</v>
      </c>
      <c r="AY262" s="20" t="s">
        <v>171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88</v>
      </c>
      <c r="BK262" s="220">
        <f>ROUND(I262*H262,2)</f>
        <v>0</v>
      </c>
      <c r="BL262" s="20" t="s">
        <v>295</v>
      </c>
      <c r="BM262" s="219" t="s">
        <v>1390</v>
      </c>
    </row>
    <row r="263" s="2" customFormat="1">
      <c r="A263" s="42"/>
      <c r="B263" s="43"/>
      <c r="C263" s="44"/>
      <c r="D263" s="221" t="s">
        <v>181</v>
      </c>
      <c r="E263" s="44"/>
      <c r="F263" s="222" t="s">
        <v>1391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181</v>
      </c>
      <c r="AU263" s="20" t="s">
        <v>90</v>
      </c>
    </row>
    <row r="264" s="2" customFormat="1" ht="37.8" customHeight="1">
      <c r="A264" s="42"/>
      <c r="B264" s="43"/>
      <c r="C264" s="208" t="s">
        <v>493</v>
      </c>
      <c r="D264" s="208" t="s">
        <v>174</v>
      </c>
      <c r="E264" s="209" t="s">
        <v>1029</v>
      </c>
      <c r="F264" s="210" t="s">
        <v>1030</v>
      </c>
      <c r="G264" s="211" t="s">
        <v>264</v>
      </c>
      <c r="H264" s="212">
        <v>0.082000000000000003</v>
      </c>
      <c r="I264" s="213"/>
      <c r="J264" s="214">
        <f>ROUND(I264*H264,2)</f>
        <v>0</v>
      </c>
      <c r="K264" s="210" t="s">
        <v>178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295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295</v>
      </c>
      <c r="BM264" s="219" t="s">
        <v>1392</v>
      </c>
    </row>
    <row r="265" s="2" customFormat="1">
      <c r="A265" s="42"/>
      <c r="B265" s="43"/>
      <c r="C265" s="44"/>
      <c r="D265" s="221" t="s">
        <v>181</v>
      </c>
      <c r="E265" s="44"/>
      <c r="F265" s="222" t="s">
        <v>1032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181</v>
      </c>
      <c r="AU265" s="20" t="s">
        <v>90</v>
      </c>
    </row>
    <row r="266" s="2" customFormat="1" ht="33" customHeight="1">
      <c r="A266" s="42"/>
      <c r="B266" s="43"/>
      <c r="C266" s="208" t="s">
        <v>503</v>
      </c>
      <c r="D266" s="208" t="s">
        <v>174</v>
      </c>
      <c r="E266" s="209" t="s">
        <v>1034</v>
      </c>
      <c r="F266" s="210" t="s">
        <v>1035</v>
      </c>
      <c r="G266" s="211" t="s">
        <v>264</v>
      </c>
      <c r="H266" s="212">
        <v>0.082000000000000003</v>
      </c>
      <c r="I266" s="213"/>
      <c r="J266" s="214">
        <f>ROUND(I266*H266,2)</f>
        <v>0</v>
      </c>
      <c r="K266" s="210" t="s">
        <v>178</v>
      </c>
      <c r="L266" s="48"/>
      <c r="M266" s="215" t="s">
        <v>41</v>
      </c>
      <c r="N266" s="216" t="s">
        <v>51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295</v>
      </c>
      <c r="AT266" s="219" t="s">
        <v>174</v>
      </c>
      <c r="AU266" s="219" t="s">
        <v>90</v>
      </c>
      <c r="AY266" s="20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88</v>
      </c>
      <c r="BK266" s="220">
        <f>ROUND(I266*H266,2)</f>
        <v>0</v>
      </c>
      <c r="BL266" s="20" t="s">
        <v>295</v>
      </c>
      <c r="BM266" s="219" t="s">
        <v>1393</v>
      </c>
    </row>
    <row r="267" s="2" customFormat="1">
      <c r="A267" s="42"/>
      <c r="B267" s="43"/>
      <c r="C267" s="44"/>
      <c r="D267" s="221" t="s">
        <v>181</v>
      </c>
      <c r="E267" s="44"/>
      <c r="F267" s="222" t="s">
        <v>1037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181</v>
      </c>
      <c r="AU267" s="20" t="s">
        <v>90</v>
      </c>
    </row>
    <row r="268" s="2" customFormat="1" ht="37.8" customHeight="1">
      <c r="A268" s="42"/>
      <c r="B268" s="43"/>
      <c r="C268" s="208" t="s">
        <v>520</v>
      </c>
      <c r="D268" s="208" t="s">
        <v>174</v>
      </c>
      <c r="E268" s="209" t="s">
        <v>1039</v>
      </c>
      <c r="F268" s="210" t="s">
        <v>1040</v>
      </c>
      <c r="G268" s="211" t="s">
        <v>264</v>
      </c>
      <c r="H268" s="212">
        <v>0.082000000000000003</v>
      </c>
      <c r="I268" s="213"/>
      <c r="J268" s="214">
        <f>ROUND(I268*H268,2)</f>
        <v>0</v>
      </c>
      <c r="K268" s="210" t="s">
        <v>178</v>
      </c>
      <c r="L268" s="48"/>
      <c r="M268" s="215" t="s">
        <v>41</v>
      </c>
      <c r="N268" s="216" t="s">
        <v>51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295</v>
      </c>
      <c r="AT268" s="219" t="s">
        <v>174</v>
      </c>
      <c r="AU268" s="219" t="s">
        <v>90</v>
      </c>
      <c r="AY268" s="20" t="s">
        <v>171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88</v>
      </c>
      <c r="BK268" s="220">
        <f>ROUND(I268*H268,2)</f>
        <v>0</v>
      </c>
      <c r="BL268" s="20" t="s">
        <v>295</v>
      </c>
      <c r="BM268" s="219" t="s">
        <v>1394</v>
      </c>
    </row>
    <row r="269" s="2" customFormat="1">
      <c r="A269" s="42"/>
      <c r="B269" s="43"/>
      <c r="C269" s="44"/>
      <c r="D269" s="221" t="s">
        <v>181</v>
      </c>
      <c r="E269" s="44"/>
      <c r="F269" s="222" t="s">
        <v>1042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181</v>
      </c>
      <c r="AU269" s="20" t="s">
        <v>90</v>
      </c>
    </row>
    <row r="270" s="12" customFormat="1" ht="22.8" customHeight="1">
      <c r="A270" s="12"/>
      <c r="B270" s="192"/>
      <c r="C270" s="193"/>
      <c r="D270" s="194" t="s">
        <v>79</v>
      </c>
      <c r="E270" s="206" t="s">
        <v>1045</v>
      </c>
      <c r="F270" s="206" t="s">
        <v>1046</v>
      </c>
      <c r="G270" s="193"/>
      <c r="H270" s="193"/>
      <c r="I270" s="196"/>
      <c r="J270" s="207">
        <f>BK270</f>
        <v>0</v>
      </c>
      <c r="K270" s="193"/>
      <c r="L270" s="198"/>
      <c r="M270" s="199"/>
      <c r="N270" s="200"/>
      <c r="O270" s="200"/>
      <c r="P270" s="201">
        <f>SUM(P271:P380)</f>
        <v>0</v>
      </c>
      <c r="Q270" s="200"/>
      <c r="R270" s="201">
        <f>SUM(R271:R380)</f>
        <v>0.29541194999999998</v>
      </c>
      <c r="S270" s="200"/>
      <c r="T270" s="202">
        <f>SUM(T271:T380)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3" t="s">
        <v>90</v>
      </c>
      <c r="AT270" s="204" t="s">
        <v>79</v>
      </c>
      <c r="AU270" s="204" t="s">
        <v>88</v>
      </c>
      <c r="AY270" s="203" t="s">
        <v>171</v>
      </c>
      <c r="BK270" s="205">
        <f>SUM(BK271:BK380)</f>
        <v>0</v>
      </c>
    </row>
    <row r="271" s="2" customFormat="1" ht="16.5" customHeight="1">
      <c r="A271" s="42"/>
      <c r="B271" s="43"/>
      <c r="C271" s="208" t="s">
        <v>536</v>
      </c>
      <c r="D271" s="208" t="s">
        <v>174</v>
      </c>
      <c r="E271" s="209" t="s">
        <v>1433</v>
      </c>
      <c r="F271" s="210" t="s">
        <v>1434</v>
      </c>
      <c r="G271" s="211" t="s">
        <v>202</v>
      </c>
      <c r="H271" s="212">
        <v>64.469999999999999</v>
      </c>
      <c r="I271" s="213"/>
      <c r="J271" s="214">
        <f>ROUND(I271*H271,2)</f>
        <v>0</v>
      </c>
      <c r="K271" s="210" t="s">
        <v>178</v>
      </c>
      <c r="L271" s="48"/>
      <c r="M271" s="215" t="s">
        <v>41</v>
      </c>
      <c r="N271" s="216" t="s">
        <v>51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295</v>
      </c>
      <c r="AT271" s="219" t="s">
        <v>174</v>
      </c>
      <c r="AU271" s="219" t="s">
        <v>90</v>
      </c>
      <c r="AY271" s="20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88</v>
      </c>
      <c r="BK271" s="220">
        <f>ROUND(I271*H271,2)</f>
        <v>0</v>
      </c>
      <c r="BL271" s="20" t="s">
        <v>295</v>
      </c>
      <c r="BM271" s="219" t="s">
        <v>1435</v>
      </c>
    </row>
    <row r="272" s="2" customFormat="1">
      <c r="A272" s="42"/>
      <c r="B272" s="43"/>
      <c r="C272" s="44"/>
      <c r="D272" s="221" t="s">
        <v>181</v>
      </c>
      <c r="E272" s="44"/>
      <c r="F272" s="222" t="s">
        <v>1436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181</v>
      </c>
      <c r="AU272" s="20" t="s">
        <v>90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1717</v>
      </c>
      <c r="G273" s="238"/>
      <c r="H273" s="241">
        <v>64.469999999999999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5" customFormat="1">
      <c r="A274" s="15"/>
      <c r="B274" s="248"/>
      <c r="C274" s="249"/>
      <c r="D274" s="228" t="s">
        <v>183</v>
      </c>
      <c r="E274" s="250" t="s">
        <v>41</v>
      </c>
      <c r="F274" s="251" t="s">
        <v>189</v>
      </c>
      <c r="G274" s="249"/>
      <c r="H274" s="252">
        <v>64.469999999999999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8" t="s">
        <v>183</v>
      </c>
      <c r="AU274" s="258" t="s">
        <v>90</v>
      </c>
      <c r="AV274" s="15" t="s">
        <v>179</v>
      </c>
      <c r="AW274" s="15" t="s">
        <v>42</v>
      </c>
      <c r="AX274" s="15" t="s">
        <v>88</v>
      </c>
      <c r="AY274" s="258" t="s">
        <v>171</v>
      </c>
    </row>
    <row r="275" s="2" customFormat="1" ht="16.5" customHeight="1">
      <c r="A275" s="42"/>
      <c r="B275" s="43"/>
      <c r="C275" s="270" t="s">
        <v>541</v>
      </c>
      <c r="D275" s="270" t="s">
        <v>403</v>
      </c>
      <c r="E275" s="271" t="s">
        <v>1438</v>
      </c>
      <c r="F275" s="272" t="s">
        <v>1439</v>
      </c>
      <c r="G275" s="273" t="s">
        <v>202</v>
      </c>
      <c r="H275" s="274">
        <v>66.403999999999996</v>
      </c>
      <c r="I275" s="275"/>
      <c r="J275" s="276">
        <f>ROUND(I275*H275,2)</f>
        <v>0</v>
      </c>
      <c r="K275" s="272" t="s">
        <v>178</v>
      </c>
      <c r="L275" s="277"/>
      <c r="M275" s="278" t="s">
        <v>41</v>
      </c>
      <c r="N275" s="279" t="s">
        <v>51</v>
      </c>
      <c r="O275" s="88"/>
      <c r="P275" s="217">
        <f>O275*H275</f>
        <v>0</v>
      </c>
      <c r="Q275" s="217">
        <v>0.00040000000000000002</v>
      </c>
      <c r="R275" s="217">
        <f>Q275*H275</f>
        <v>0.026561600000000001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406</v>
      </c>
      <c r="AT275" s="219" t="s">
        <v>403</v>
      </c>
      <c r="AU275" s="219" t="s">
        <v>90</v>
      </c>
      <c r="AY275" s="20" t="s">
        <v>171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88</v>
      </c>
      <c r="BK275" s="220">
        <f>ROUND(I275*H275,2)</f>
        <v>0</v>
      </c>
      <c r="BL275" s="20" t="s">
        <v>295</v>
      </c>
      <c r="BM275" s="219" t="s">
        <v>1440</v>
      </c>
    </row>
    <row r="276" s="14" customFormat="1">
      <c r="A276" s="14"/>
      <c r="B276" s="237"/>
      <c r="C276" s="238"/>
      <c r="D276" s="228" t="s">
        <v>183</v>
      </c>
      <c r="E276" s="238"/>
      <c r="F276" s="240" t="s">
        <v>1718</v>
      </c>
      <c r="G276" s="238"/>
      <c r="H276" s="241">
        <v>66.403999999999996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</v>
      </c>
      <c r="AX276" s="14" t="s">
        <v>88</v>
      </c>
      <c r="AY276" s="247" t="s">
        <v>171</v>
      </c>
    </row>
    <row r="277" s="2" customFormat="1" ht="16.5" customHeight="1">
      <c r="A277" s="42"/>
      <c r="B277" s="43"/>
      <c r="C277" s="208" t="s">
        <v>560</v>
      </c>
      <c r="D277" s="208" t="s">
        <v>174</v>
      </c>
      <c r="E277" s="209" t="s">
        <v>1047</v>
      </c>
      <c r="F277" s="210" t="s">
        <v>1048</v>
      </c>
      <c r="G277" s="211" t="s">
        <v>202</v>
      </c>
      <c r="H277" s="212">
        <v>140.83000000000001</v>
      </c>
      <c r="I277" s="213"/>
      <c r="J277" s="214">
        <f>ROUND(I277*H277,2)</f>
        <v>0</v>
      </c>
      <c r="K277" s="210" t="s">
        <v>178</v>
      </c>
      <c r="L277" s="48"/>
      <c r="M277" s="215" t="s">
        <v>41</v>
      </c>
      <c r="N277" s="216" t="s">
        <v>51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295</v>
      </c>
      <c r="AT277" s="219" t="s">
        <v>174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295</v>
      </c>
      <c r="BM277" s="219" t="s">
        <v>1442</v>
      </c>
    </row>
    <row r="278" s="2" customFormat="1">
      <c r="A278" s="42"/>
      <c r="B278" s="43"/>
      <c r="C278" s="44"/>
      <c r="D278" s="221" t="s">
        <v>181</v>
      </c>
      <c r="E278" s="44"/>
      <c r="F278" s="222" t="s">
        <v>1050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181</v>
      </c>
      <c r="AU278" s="20" t="s">
        <v>90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1719</v>
      </c>
      <c r="G279" s="238"/>
      <c r="H279" s="241">
        <v>140.83000000000001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5" customFormat="1">
      <c r="A280" s="15"/>
      <c r="B280" s="248"/>
      <c r="C280" s="249"/>
      <c r="D280" s="228" t="s">
        <v>183</v>
      </c>
      <c r="E280" s="250" t="s">
        <v>41</v>
      </c>
      <c r="F280" s="251" t="s">
        <v>189</v>
      </c>
      <c r="G280" s="249"/>
      <c r="H280" s="252">
        <v>140.83000000000001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8" t="s">
        <v>183</v>
      </c>
      <c r="AU280" s="258" t="s">
        <v>90</v>
      </c>
      <c r="AV280" s="15" t="s">
        <v>179</v>
      </c>
      <c r="AW280" s="15" t="s">
        <v>42</v>
      </c>
      <c r="AX280" s="15" t="s">
        <v>88</v>
      </c>
      <c r="AY280" s="258" t="s">
        <v>171</v>
      </c>
    </row>
    <row r="281" s="2" customFormat="1" ht="16.5" customHeight="1">
      <c r="A281" s="42"/>
      <c r="B281" s="43"/>
      <c r="C281" s="270" t="s">
        <v>565</v>
      </c>
      <c r="D281" s="270" t="s">
        <v>403</v>
      </c>
      <c r="E281" s="271" t="s">
        <v>1075</v>
      </c>
      <c r="F281" s="272" t="s">
        <v>1076</v>
      </c>
      <c r="G281" s="273" t="s">
        <v>202</v>
      </c>
      <c r="H281" s="274">
        <v>145.05500000000001</v>
      </c>
      <c r="I281" s="275"/>
      <c r="J281" s="276">
        <f>ROUND(I281*H281,2)</f>
        <v>0</v>
      </c>
      <c r="K281" s="272" t="s">
        <v>178</v>
      </c>
      <c r="L281" s="277"/>
      <c r="M281" s="278" t="s">
        <v>41</v>
      </c>
      <c r="N281" s="279" t="s">
        <v>51</v>
      </c>
      <c r="O281" s="88"/>
      <c r="P281" s="217">
        <f>O281*H281</f>
        <v>0</v>
      </c>
      <c r="Q281" s="217">
        <v>0.00069999999999999999</v>
      </c>
      <c r="R281" s="217">
        <f>Q281*H281</f>
        <v>0.1015385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406</v>
      </c>
      <c r="AT281" s="219" t="s">
        <v>403</v>
      </c>
      <c r="AU281" s="219" t="s">
        <v>90</v>
      </c>
      <c r="AY281" s="20" t="s">
        <v>171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88</v>
      </c>
      <c r="BK281" s="220">
        <f>ROUND(I281*H281,2)</f>
        <v>0</v>
      </c>
      <c r="BL281" s="20" t="s">
        <v>295</v>
      </c>
      <c r="BM281" s="219" t="s">
        <v>1444</v>
      </c>
    </row>
    <row r="282" s="14" customFormat="1">
      <c r="A282" s="14"/>
      <c r="B282" s="237"/>
      <c r="C282" s="238"/>
      <c r="D282" s="228" t="s">
        <v>183</v>
      </c>
      <c r="E282" s="238"/>
      <c r="F282" s="240" t="s">
        <v>1720</v>
      </c>
      <c r="G282" s="238"/>
      <c r="H282" s="241">
        <v>145.05500000000001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</v>
      </c>
      <c r="AX282" s="14" t="s">
        <v>88</v>
      </c>
      <c r="AY282" s="247" t="s">
        <v>171</v>
      </c>
    </row>
    <row r="283" s="2" customFormat="1" ht="16.5" customHeight="1">
      <c r="A283" s="42"/>
      <c r="B283" s="43"/>
      <c r="C283" s="208" t="s">
        <v>573</v>
      </c>
      <c r="D283" s="208" t="s">
        <v>174</v>
      </c>
      <c r="E283" s="209" t="s">
        <v>1446</v>
      </c>
      <c r="F283" s="210" t="s">
        <v>1447</v>
      </c>
      <c r="G283" s="211" t="s">
        <v>202</v>
      </c>
      <c r="H283" s="212">
        <v>30.300000000000001</v>
      </c>
      <c r="I283" s="213"/>
      <c r="J283" s="214">
        <f>ROUND(I283*H283,2)</f>
        <v>0</v>
      </c>
      <c r="K283" s="210" t="s">
        <v>178</v>
      </c>
      <c r="L283" s="48"/>
      <c r="M283" s="215" t="s">
        <v>41</v>
      </c>
      <c r="N283" s="216" t="s">
        <v>51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295</v>
      </c>
      <c r="AT283" s="219" t="s">
        <v>174</v>
      </c>
      <c r="AU283" s="219" t="s">
        <v>90</v>
      </c>
      <c r="AY283" s="20" t="s">
        <v>171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88</v>
      </c>
      <c r="BK283" s="220">
        <f>ROUND(I283*H283,2)</f>
        <v>0</v>
      </c>
      <c r="BL283" s="20" t="s">
        <v>295</v>
      </c>
      <c r="BM283" s="219" t="s">
        <v>1448</v>
      </c>
    </row>
    <row r="284" s="2" customFormat="1">
      <c r="A284" s="42"/>
      <c r="B284" s="43"/>
      <c r="C284" s="44"/>
      <c r="D284" s="221" t="s">
        <v>181</v>
      </c>
      <c r="E284" s="44"/>
      <c r="F284" s="222" t="s">
        <v>1449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181</v>
      </c>
      <c r="AU284" s="20" t="s">
        <v>90</v>
      </c>
    </row>
    <row r="285" s="14" customFormat="1">
      <c r="A285" s="14"/>
      <c r="B285" s="237"/>
      <c r="C285" s="238"/>
      <c r="D285" s="228" t="s">
        <v>183</v>
      </c>
      <c r="E285" s="239" t="s">
        <v>41</v>
      </c>
      <c r="F285" s="240" t="s">
        <v>1721</v>
      </c>
      <c r="G285" s="238"/>
      <c r="H285" s="241">
        <v>30.300000000000001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183</v>
      </c>
      <c r="AU285" s="247" t="s">
        <v>90</v>
      </c>
      <c r="AV285" s="14" t="s">
        <v>90</v>
      </c>
      <c r="AW285" s="14" t="s">
        <v>42</v>
      </c>
      <c r="AX285" s="14" t="s">
        <v>80</v>
      </c>
      <c r="AY285" s="247" t="s">
        <v>171</v>
      </c>
    </row>
    <row r="286" s="15" customFormat="1">
      <c r="A286" s="15"/>
      <c r="B286" s="248"/>
      <c r="C286" s="249"/>
      <c r="D286" s="228" t="s">
        <v>183</v>
      </c>
      <c r="E286" s="250" t="s">
        <v>41</v>
      </c>
      <c r="F286" s="251" t="s">
        <v>189</v>
      </c>
      <c r="G286" s="249"/>
      <c r="H286" s="252">
        <v>30.300000000000001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8" t="s">
        <v>183</v>
      </c>
      <c r="AU286" s="258" t="s">
        <v>90</v>
      </c>
      <c r="AV286" s="15" t="s">
        <v>179</v>
      </c>
      <c r="AW286" s="15" t="s">
        <v>42</v>
      </c>
      <c r="AX286" s="15" t="s">
        <v>88</v>
      </c>
      <c r="AY286" s="258" t="s">
        <v>171</v>
      </c>
    </row>
    <row r="287" s="2" customFormat="1" ht="16.5" customHeight="1">
      <c r="A287" s="42"/>
      <c r="B287" s="43"/>
      <c r="C287" s="270" t="s">
        <v>582</v>
      </c>
      <c r="D287" s="270" t="s">
        <v>403</v>
      </c>
      <c r="E287" s="271" t="s">
        <v>1450</v>
      </c>
      <c r="F287" s="272" t="s">
        <v>1451</v>
      </c>
      <c r="G287" s="273" t="s">
        <v>202</v>
      </c>
      <c r="H287" s="274">
        <v>31.209</v>
      </c>
      <c r="I287" s="275"/>
      <c r="J287" s="276">
        <f>ROUND(I287*H287,2)</f>
        <v>0</v>
      </c>
      <c r="K287" s="272" t="s">
        <v>178</v>
      </c>
      <c r="L287" s="277"/>
      <c r="M287" s="278" t="s">
        <v>41</v>
      </c>
      <c r="N287" s="279" t="s">
        <v>51</v>
      </c>
      <c r="O287" s="88"/>
      <c r="P287" s="217">
        <f>O287*H287</f>
        <v>0</v>
      </c>
      <c r="Q287" s="217">
        <v>0.001</v>
      </c>
      <c r="R287" s="217">
        <f>Q287*H287</f>
        <v>0.031209000000000001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406</v>
      </c>
      <c r="AT287" s="219" t="s">
        <v>403</v>
      </c>
      <c r="AU287" s="219" t="s">
        <v>90</v>
      </c>
      <c r="AY287" s="20" t="s">
        <v>171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88</v>
      </c>
      <c r="BK287" s="220">
        <f>ROUND(I287*H287,2)</f>
        <v>0</v>
      </c>
      <c r="BL287" s="20" t="s">
        <v>295</v>
      </c>
      <c r="BM287" s="219" t="s">
        <v>1452</v>
      </c>
    </row>
    <row r="288" s="14" customFormat="1">
      <c r="A288" s="14"/>
      <c r="B288" s="237"/>
      <c r="C288" s="238"/>
      <c r="D288" s="228" t="s">
        <v>183</v>
      </c>
      <c r="E288" s="238"/>
      <c r="F288" s="240" t="s">
        <v>1722</v>
      </c>
      <c r="G288" s="238"/>
      <c r="H288" s="241">
        <v>31.209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</v>
      </c>
      <c r="AX288" s="14" t="s">
        <v>88</v>
      </c>
      <c r="AY288" s="247" t="s">
        <v>171</v>
      </c>
    </row>
    <row r="289" s="2" customFormat="1" ht="16.5" customHeight="1">
      <c r="A289" s="42"/>
      <c r="B289" s="43"/>
      <c r="C289" s="208" t="s">
        <v>593</v>
      </c>
      <c r="D289" s="208" t="s">
        <v>174</v>
      </c>
      <c r="E289" s="209" t="s">
        <v>1454</v>
      </c>
      <c r="F289" s="210" t="s">
        <v>1455</v>
      </c>
      <c r="G289" s="211" t="s">
        <v>202</v>
      </c>
      <c r="H289" s="212">
        <v>28.289999999999999</v>
      </c>
      <c r="I289" s="213"/>
      <c r="J289" s="214">
        <f>ROUND(I289*H289,2)</f>
        <v>0</v>
      </c>
      <c r="K289" s="210" t="s">
        <v>178</v>
      </c>
      <c r="L289" s="48"/>
      <c r="M289" s="215" t="s">
        <v>41</v>
      </c>
      <c r="N289" s="216" t="s">
        <v>51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295</v>
      </c>
      <c r="AT289" s="219" t="s">
        <v>174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295</v>
      </c>
      <c r="BM289" s="219" t="s">
        <v>1456</v>
      </c>
    </row>
    <row r="290" s="2" customFormat="1">
      <c r="A290" s="42"/>
      <c r="B290" s="43"/>
      <c r="C290" s="44"/>
      <c r="D290" s="221" t="s">
        <v>181</v>
      </c>
      <c r="E290" s="44"/>
      <c r="F290" s="222" t="s">
        <v>1457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181</v>
      </c>
      <c r="AU290" s="20" t="s">
        <v>90</v>
      </c>
    </row>
    <row r="291" s="14" customFormat="1">
      <c r="A291" s="14"/>
      <c r="B291" s="237"/>
      <c r="C291" s="238"/>
      <c r="D291" s="228" t="s">
        <v>183</v>
      </c>
      <c r="E291" s="239" t="s">
        <v>41</v>
      </c>
      <c r="F291" s="240" t="s">
        <v>1723</v>
      </c>
      <c r="G291" s="238"/>
      <c r="H291" s="241">
        <v>28.289999999999999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183</v>
      </c>
      <c r="AU291" s="247" t="s">
        <v>90</v>
      </c>
      <c r="AV291" s="14" t="s">
        <v>90</v>
      </c>
      <c r="AW291" s="14" t="s">
        <v>42</v>
      </c>
      <c r="AX291" s="14" t="s">
        <v>80</v>
      </c>
      <c r="AY291" s="247" t="s">
        <v>171</v>
      </c>
    </row>
    <row r="292" s="15" customFormat="1">
      <c r="A292" s="15"/>
      <c r="B292" s="248"/>
      <c r="C292" s="249"/>
      <c r="D292" s="228" t="s">
        <v>183</v>
      </c>
      <c r="E292" s="250" t="s">
        <v>41</v>
      </c>
      <c r="F292" s="251" t="s">
        <v>189</v>
      </c>
      <c r="G292" s="249"/>
      <c r="H292" s="252">
        <v>28.289999999999999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8" t="s">
        <v>183</v>
      </c>
      <c r="AU292" s="258" t="s">
        <v>90</v>
      </c>
      <c r="AV292" s="15" t="s">
        <v>179</v>
      </c>
      <c r="AW292" s="15" t="s">
        <v>42</v>
      </c>
      <c r="AX292" s="15" t="s">
        <v>88</v>
      </c>
      <c r="AY292" s="258" t="s">
        <v>171</v>
      </c>
    </row>
    <row r="293" s="2" customFormat="1" ht="16.5" customHeight="1">
      <c r="A293" s="42"/>
      <c r="B293" s="43"/>
      <c r="C293" s="270" t="s">
        <v>891</v>
      </c>
      <c r="D293" s="270" t="s">
        <v>403</v>
      </c>
      <c r="E293" s="271" t="s">
        <v>1458</v>
      </c>
      <c r="F293" s="272" t="s">
        <v>1459</v>
      </c>
      <c r="G293" s="273" t="s">
        <v>202</v>
      </c>
      <c r="H293" s="274">
        <v>29.138999999999999</v>
      </c>
      <c r="I293" s="275"/>
      <c r="J293" s="276">
        <f>ROUND(I293*H293,2)</f>
        <v>0</v>
      </c>
      <c r="K293" s="272" t="s">
        <v>178</v>
      </c>
      <c r="L293" s="277"/>
      <c r="M293" s="278" t="s">
        <v>41</v>
      </c>
      <c r="N293" s="279" t="s">
        <v>51</v>
      </c>
      <c r="O293" s="88"/>
      <c r="P293" s="217">
        <f>O293*H293</f>
        <v>0</v>
      </c>
      <c r="Q293" s="217">
        <v>0.0014</v>
      </c>
      <c r="R293" s="217">
        <f>Q293*H293</f>
        <v>0.0407946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406</v>
      </c>
      <c r="AT293" s="219" t="s">
        <v>403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295</v>
      </c>
      <c r="BM293" s="219" t="s">
        <v>1460</v>
      </c>
    </row>
    <row r="294" s="14" customFormat="1">
      <c r="A294" s="14"/>
      <c r="B294" s="237"/>
      <c r="C294" s="238"/>
      <c r="D294" s="228" t="s">
        <v>183</v>
      </c>
      <c r="E294" s="238"/>
      <c r="F294" s="240" t="s">
        <v>1724</v>
      </c>
      <c r="G294" s="238"/>
      <c r="H294" s="241">
        <v>29.138999999999999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90</v>
      </c>
      <c r="AV294" s="14" t="s">
        <v>90</v>
      </c>
      <c r="AW294" s="14" t="s">
        <v>4</v>
      </c>
      <c r="AX294" s="14" t="s">
        <v>88</v>
      </c>
      <c r="AY294" s="247" t="s">
        <v>171</v>
      </c>
    </row>
    <row r="295" s="2" customFormat="1" ht="16.5" customHeight="1">
      <c r="A295" s="42"/>
      <c r="B295" s="43"/>
      <c r="C295" s="208" t="s">
        <v>897</v>
      </c>
      <c r="D295" s="208" t="s">
        <v>174</v>
      </c>
      <c r="E295" s="209" t="s">
        <v>1088</v>
      </c>
      <c r="F295" s="210" t="s">
        <v>1089</v>
      </c>
      <c r="G295" s="211" t="s">
        <v>202</v>
      </c>
      <c r="H295" s="212">
        <v>21.32</v>
      </c>
      <c r="I295" s="213"/>
      <c r="J295" s="214">
        <f>ROUND(I295*H295,2)</f>
        <v>0</v>
      </c>
      <c r="K295" s="210" t="s">
        <v>178</v>
      </c>
      <c r="L295" s="48"/>
      <c r="M295" s="215" t="s">
        <v>41</v>
      </c>
      <c r="N295" s="216" t="s">
        <v>51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295</v>
      </c>
      <c r="AT295" s="219" t="s">
        <v>174</v>
      </c>
      <c r="AU295" s="219" t="s">
        <v>90</v>
      </c>
      <c r="AY295" s="20" t="s">
        <v>171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88</v>
      </c>
      <c r="BK295" s="220">
        <f>ROUND(I295*H295,2)</f>
        <v>0</v>
      </c>
      <c r="BL295" s="20" t="s">
        <v>295</v>
      </c>
      <c r="BM295" s="219" t="s">
        <v>1462</v>
      </c>
    </row>
    <row r="296" s="2" customFormat="1">
      <c r="A296" s="42"/>
      <c r="B296" s="43"/>
      <c r="C296" s="44"/>
      <c r="D296" s="221" t="s">
        <v>181</v>
      </c>
      <c r="E296" s="44"/>
      <c r="F296" s="222" t="s">
        <v>1091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181</v>
      </c>
      <c r="AU296" s="20" t="s">
        <v>90</v>
      </c>
    </row>
    <row r="297" s="14" customFormat="1">
      <c r="A297" s="14"/>
      <c r="B297" s="237"/>
      <c r="C297" s="238"/>
      <c r="D297" s="228" t="s">
        <v>183</v>
      </c>
      <c r="E297" s="239" t="s">
        <v>41</v>
      </c>
      <c r="F297" s="240" t="s">
        <v>1725</v>
      </c>
      <c r="G297" s="238"/>
      <c r="H297" s="241">
        <v>21.32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183</v>
      </c>
      <c r="AU297" s="247" t="s">
        <v>90</v>
      </c>
      <c r="AV297" s="14" t="s">
        <v>90</v>
      </c>
      <c r="AW297" s="14" t="s">
        <v>42</v>
      </c>
      <c r="AX297" s="14" t="s">
        <v>80</v>
      </c>
      <c r="AY297" s="247" t="s">
        <v>171</v>
      </c>
    </row>
    <row r="298" s="15" customFormat="1">
      <c r="A298" s="15"/>
      <c r="B298" s="248"/>
      <c r="C298" s="249"/>
      <c r="D298" s="228" t="s">
        <v>183</v>
      </c>
      <c r="E298" s="250" t="s">
        <v>41</v>
      </c>
      <c r="F298" s="251" t="s">
        <v>189</v>
      </c>
      <c r="G298" s="249"/>
      <c r="H298" s="252">
        <v>21.32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8" t="s">
        <v>183</v>
      </c>
      <c r="AU298" s="258" t="s">
        <v>90</v>
      </c>
      <c r="AV298" s="15" t="s">
        <v>179</v>
      </c>
      <c r="AW298" s="15" t="s">
        <v>42</v>
      </c>
      <c r="AX298" s="15" t="s">
        <v>88</v>
      </c>
      <c r="AY298" s="258" t="s">
        <v>171</v>
      </c>
    </row>
    <row r="299" s="2" customFormat="1" ht="16.5" customHeight="1">
      <c r="A299" s="42"/>
      <c r="B299" s="43"/>
      <c r="C299" s="270" t="s">
        <v>901</v>
      </c>
      <c r="D299" s="270" t="s">
        <v>403</v>
      </c>
      <c r="E299" s="271" t="s">
        <v>1093</v>
      </c>
      <c r="F299" s="272" t="s">
        <v>1094</v>
      </c>
      <c r="G299" s="273" t="s">
        <v>202</v>
      </c>
      <c r="H299" s="274">
        <v>21.960000000000001</v>
      </c>
      <c r="I299" s="275"/>
      <c r="J299" s="276">
        <f>ROUND(I299*H299,2)</f>
        <v>0</v>
      </c>
      <c r="K299" s="272" t="s">
        <v>178</v>
      </c>
      <c r="L299" s="277"/>
      <c r="M299" s="278" t="s">
        <v>41</v>
      </c>
      <c r="N299" s="279" t="s">
        <v>51</v>
      </c>
      <c r="O299" s="88"/>
      <c r="P299" s="217">
        <f>O299*H299</f>
        <v>0</v>
      </c>
      <c r="Q299" s="217">
        <v>0.0020999999999999999</v>
      </c>
      <c r="R299" s="217">
        <f>Q299*H299</f>
        <v>0.046115999999999997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406</v>
      </c>
      <c r="AT299" s="219" t="s">
        <v>403</v>
      </c>
      <c r="AU299" s="219" t="s">
        <v>90</v>
      </c>
      <c r="AY299" s="20" t="s">
        <v>171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88</v>
      </c>
      <c r="BK299" s="220">
        <f>ROUND(I299*H299,2)</f>
        <v>0</v>
      </c>
      <c r="BL299" s="20" t="s">
        <v>295</v>
      </c>
      <c r="BM299" s="219" t="s">
        <v>1464</v>
      </c>
    </row>
    <row r="300" s="14" customFormat="1">
      <c r="A300" s="14"/>
      <c r="B300" s="237"/>
      <c r="C300" s="238"/>
      <c r="D300" s="228" t="s">
        <v>183</v>
      </c>
      <c r="E300" s="238"/>
      <c r="F300" s="240" t="s">
        <v>1726</v>
      </c>
      <c r="G300" s="238"/>
      <c r="H300" s="241">
        <v>21.960000000000001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</v>
      </c>
      <c r="AX300" s="14" t="s">
        <v>88</v>
      </c>
      <c r="AY300" s="247" t="s">
        <v>171</v>
      </c>
    </row>
    <row r="301" s="2" customFormat="1" ht="16.5" customHeight="1">
      <c r="A301" s="42"/>
      <c r="B301" s="43"/>
      <c r="C301" s="208" t="s">
        <v>906</v>
      </c>
      <c r="D301" s="208" t="s">
        <v>174</v>
      </c>
      <c r="E301" s="209" t="s">
        <v>1466</v>
      </c>
      <c r="F301" s="210" t="s">
        <v>1467</v>
      </c>
      <c r="G301" s="211" t="s">
        <v>194</v>
      </c>
      <c r="H301" s="212">
        <v>34</v>
      </c>
      <c r="I301" s="213"/>
      <c r="J301" s="214">
        <f>ROUND(I301*H301,2)</f>
        <v>0</v>
      </c>
      <c r="K301" s="210" t="s">
        <v>178</v>
      </c>
      <c r="L301" s="48"/>
      <c r="M301" s="215" t="s">
        <v>41</v>
      </c>
      <c r="N301" s="216" t="s">
        <v>51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295</v>
      </c>
      <c r="AT301" s="219" t="s">
        <v>174</v>
      </c>
      <c r="AU301" s="219" t="s">
        <v>90</v>
      </c>
      <c r="AY301" s="20" t="s">
        <v>171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88</v>
      </c>
      <c r="BK301" s="220">
        <f>ROUND(I301*H301,2)</f>
        <v>0</v>
      </c>
      <c r="BL301" s="20" t="s">
        <v>295</v>
      </c>
      <c r="BM301" s="219" t="s">
        <v>1468</v>
      </c>
    </row>
    <row r="302" s="2" customFormat="1">
      <c r="A302" s="42"/>
      <c r="B302" s="43"/>
      <c r="C302" s="44"/>
      <c r="D302" s="221" t="s">
        <v>181</v>
      </c>
      <c r="E302" s="44"/>
      <c r="F302" s="222" t="s">
        <v>1469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181</v>
      </c>
      <c r="AU302" s="20" t="s">
        <v>90</v>
      </c>
    </row>
    <row r="303" s="14" customFormat="1">
      <c r="A303" s="14"/>
      <c r="B303" s="237"/>
      <c r="C303" s="238"/>
      <c r="D303" s="228" t="s">
        <v>183</v>
      </c>
      <c r="E303" s="239" t="s">
        <v>41</v>
      </c>
      <c r="F303" s="240" t="s">
        <v>1727</v>
      </c>
      <c r="G303" s="238"/>
      <c r="H303" s="241">
        <v>34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183</v>
      </c>
      <c r="AU303" s="247" t="s">
        <v>90</v>
      </c>
      <c r="AV303" s="14" t="s">
        <v>90</v>
      </c>
      <c r="AW303" s="14" t="s">
        <v>42</v>
      </c>
      <c r="AX303" s="14" t="s">
        <v>80</v>
      </c>
      <c r="AY303" s="247" t="s">
        <v>171</v>
      </c>
    </row>
    <row r="304" s="15" customFormat="1">
      <c r="A304" s="15"/>
      <c r="B304" s="248"/>
      <c r="C304" s="249"/>
      <c r="D304" s="228" t="s">
        <v>183</v>
      </c>
      <c r="E304" s="250" t="s">
        <v>41</v>
      </c>
      <c r="F304" s="251" t="s">
        <v>189</v>
      </c>
      <c r="G304" s="249"/>
      <c r="H304" s="252">
        <v>34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183</v>
      </c>
      <c r="AU304" s="258" t="s">
        <v>90</v>
      </c>
      <c r="AV304" s="15" t="s">
        <v>179</v>
      </c>
      <c r="AW304" s="15" t="s">
        <v>42</v>
      </c>
      <c r="AX304" s="15" t="s">
        <v>88</v>
      </c>
      <c r="AY304" s="258" t="s">
        <v>171</v>
      </c>
    </row>
    <row r="305" s="2" customFormat="1" ht="16.5" customHeight="1">
      <c r="A305" s="42"/>
      <c r="B305" s="43"/>
      <c r="C305" s="208" t="s">
        <v>912</v>
      </c>
      <c r="D305" s="208" t="s">
        <v>174</v>
      </c>
      <c r="E305" s="209" t="s">
        <v>1097</v>
      </c>
      <c r="F305" s="210" t="s">
        <v>1470</v>
      </c>
      <c r="G305" s="211" t="s">
        <v>194</v>
      </c>
      <c r="H305" s="212">
        <v>37</v>
      </c>
      <c r="I305" s="213"/>
      <c r="J305" s="214">
        <f>ROUND(I305*H305,2)</f>
        <v>0</v>
      </c>
      <c r="K305" s="210" t="s">
        <v>178</v>
      </c>
      <c r="L305" s="48"/>
      <c r="M305" s="215" t="s">
        <v>41</v>
      </c>
      <c r="N305" s="216" t="s">
        <v>51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295</v>
      </c>
      <c r="AT305" s="219" t="s">
        <v>174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295</v>
      </c>
      <c r="BM305" s="219" t="s">
        <v>1471</v>
      </c>
    </row>
    <row r="306" s="2" customFormat="1">
      <c r="A306" s="42"/>
      <c r="B306" s="43"/>
      <c r="C306" s="44"/>
      <c r="D306" s="221" t="s">
        <v>181</v>
      </c>
      <c r="E306" s="44"/>
      <c r="F306" s="222" t="s">
        <v>1100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181</v>
      </c>
      <c r="AU306" s="20" t="s">
        <v>90</v>
      </c>
    </row>
    <row r="307" s="14" customFormat="1">
      <c r="A307" s="14"/>
      <c r="B307" s="237"/>
      <c r="C307" s="238"/>
      <c r="D307" s="228" t="s">
        <v>183</v>
      </c>
      <c r="E307" s="239" t="s">
        <v>41</v>
      </c>
      <c r="F307" s="240" t="s">
        <v>1728</v>
      </c>
      <c r="G307" s="238"/>
      <c r="H307" s="241">
        <v>37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183</v>
      </c>
      <c r="AU307" s="247" t="s">
        <v>90</v>
      </c>
      <c r="AV307" s="14" t="s">
        <v>90</v>
      </c>
      <c r="AW307" s="14" t="s">
        <v>42</v>
      </c>
      <c r="AX307" s="14" t="s">
        <v>80</v>
      </c>
      <c r="AY307" s="247" t="s">
        <v>171</v>
      </c>
    </row>
    <row r="308" s="15" customFormat="1">
      <c r="A308" s="15"/>
      <c r="B308" s="248"/>
      <c r="C308" s="249"/>
      <c r="D308" s="228" t="s">
        <v>183</v>
      </c>
      <c r="E308" s="250" t="s">
        <v>41</v>
      </c>
      <c r="F308" s="251" t="s">
        <v>189</v>
      </c>
      <c r="G308" s="249"/>
      <c r="H308" s="252">
        <v>37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8" t="s">
        <v>183</v>
      </c>
      <c r="AU308" s="258" t="s">
        <v>90</v>
      </c>
      <c r="AV308" s="15" t="s">
        <v>179</v>
      </c>
      <c r="AW308" s="15" t="s">
        <v>42</v>
      </c>
      <c r="AX308" s="15" t="s">
        <v>88</v>
      </c>
      <c r="AY308" s="258" t="s">
        <v>171</v>
      </c>
    </row>
    <row r="309" s="2" customFormat="1" ht="16.5" customHeight="1">
      <c r="A309" s="42"/>
      <c r="B309" s="43"/>
      <c r="C309" s="208" t="s">
        <v>918</v>
      </c>
      <c r="D309" s="208" t="s">
        <v>174</v>
      </c>
      <c r="E309" s="209" t="s">
        <v>1729</v>
      </c>
      <c r="F309" s="210" t="s">
        <v>1730</v>
      </c>
      <c r="G309" s="211" t="s">
        <v>194</v>
      </c>
      <c r="H309" s="212">
        <v>1</v>
      </c>
      <c r="I309" s="213"/>
      <c r="J309" s="214">
        <f>ROUND(I309*H309,2)</f>
        <v>0</v>
      </c>
      <c r="K309" s="210" t="s">
        <v>178</v>
      </c>
      <c r="L309" s="48"/>
      <c r="M309" s="215" t="s">
        <v>41</v>
      </c>
      <c r="N309" s="216" t="s">
        <v>51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295</v>
      </c>
      <c r="AT309" s="219" t="s">
        <v>174</v>
      </c>
      <c r="AU309" s="219" t="s">
        <v>90</v>
      </c>
      <c r="AY309" s="20" t="s">
        <v>171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88</v>
      </c>
      <c r="BK309" s="220">
        <f>ROUND(I309*H309,2)</f>
        <v>0</v>
      </c>
      <c r="BL309" s="20" t="s">
        <v>295</v>
      </c>
      <c r="BM309" s="219" t="s">
        <v>1731</v>
      </c>
    </row>
    <row r="310" s="2" customFormat="1">
      <c r="A310" s="42"/>
      <c r="B310" s="43"/>
      <c r="C310" s="44"/>
      <c r="D310" s="221" t="s">
        <v>181</v>
      </c>
      <c r="E310" s="44"/>
      <c r="F310" s="222" t="s">
        <v>1732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181</v>
      </c>
      <c r="AU310" s="20" t="s">
        <v>90</v>
      </c>
    </row>
    <row r="311" s="14" customFormat="1">
      <c r="A311" s="14"/>
      <c r="B311" s="237"/>
      <c r="C311" s="238"/>
      <c r="D311" s="228" t="s">
        <v>183</v>
      </c>
      <c r="E311" s="239" t="s">
        <v>41</v>
      </c>
      <c r="F311" s="240" t="s">
        <v>88</v>
      </c>
      <c r="G311" s="238"/>
      <c r="H311" s="241">
        <v>1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183</v>
      </c>
      <c r="AU311" s="247" t="s">
        <v>90</v>
      </c>
      <c r="AV311" s="14" t="s">
        <v>90</v>
      </c>
      <c r="AW311" s="14" t="s">
        <v>42</v>
      </c>
      <c r="AX311" s="14" t="s">
        <v>80</v>
      </c>
      <c r="AY311" s="247" t="s">
        <v>171</v>
      </c>
    </row>
    <row r="312" s="15" customFormat="1">
      <c r="A312" s="15"/>
      <c r="B312" s="248"/>
      <c r="C312" s="249"/>
      <c r="D312" s="228" t="s">
        <v>183</v>
      </c>
      <c r="E312" s="250" t="s">
        <v>41</v>
      </c>
      <c r="F312" s="251" t="s">
        <v>189</v>
      </c>
      <c r="G312" s="249"/>
      <c r="H312" s="252">
        <v>1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8" t="s">
        <v>183</v>
      </c>
      <c r="AU312" s="258" t="s">
        <v>90</v>
      </c>
      <c r="AV312" s="15" t="s">
        <v>179</v>
      </c>
      <c r="AW312" s="15" t="s">
        <v>42</v>
      </c>
      <c r="AX312" s="15" t="s">
        <v>88</v>
      </c>
      <c r="AY312" s="258" t="s">
        <v>171</v>
      </c>
    </row>
    <row r="313" s="2" customFormat="1" ht="16.5" customHeight="1">
      <c r="A313" s="42"/>
      <c r="B313" s="43"/>
      <c r="C313" s="208" t="s">
        <v>924</v>
      </c>
      <c r="D313" s="208" t="s">
        <v>174</v>
      </c>
      <c r="E313" s="209" t="s">
        <v>1472</v>
      </c>
      <c r="F313" s="210" t="s">
        <v>1473</v>
      </c>
      <c r="G313" s="211" t="s">
        <v>194</v>
      </c>
      <c r="H313" s="212">
        <v>4</v>
      </c>
      <c r="I313" s="213"/>
      <c r="J313" s="214">
        <f>ROUND(I313*H313,2)</f>
        <v>0</v>
      </c>
      <c r="K313" s="210" t="s">
        <v>178</v>
      </c>
      <c r="L313" s="48"/>
      <c r="M313" s="215" t="s">
        <v>41</v>
      </c>
      <c r="N313" s="216" t="s">
        <v>51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295</v>
      </c>
      <c r="AT313" s="219" t="s">
        <v>174</v>
      </c>
      <c r="AU313" s="219" t="s">
        <v>90</v>
      </c>
      <c r="AY313" s="20" t="s">
        <v>171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88</v>
      </c>
      <c r="BK313" s="220">
        <f>ROUND(I313*H313,2)</f>
        <v>0</v>
      </c>
      <c r="BL313" s="20" t="s">
        <v>295</v>
      </c>
      <c r="BM313" s="219" t="s">
        <v>1474</v>
      </c>
    </row>
    <row r="314" s="2" customFormat="1">
      <c r="A314" s="42"/>
      <c r="B314" s="43"/>
      <c r="C314" s="44"/>
      <c r="D314" s="221" t="s">
        <v>181</v>
      </c>
      <c r="E314" s="44"/>
      <c r="F314" s="222" t="s">
        <v>1475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181</v>
      </c>
      <c r="AU314" s="20" t="s">
        <v>90</v>
      </c>
    </row>
    <row r="315" s="14" customFormat="1">
      <c r="A315" s="14"/>
      <c r="B315" s="237"/>
      <c r="C315" s="238"/>
      <c r="D315" s="228" t="s">
        <v>183</v>
      </c>
      <c r="E315" s="239" t="s">
        <v>41</v>
      </c>
      <c r="F315" s="240" t="s">
        <v>179</v>
      </c>
      <c r="G315" s="238"/>
      <c r="H315" s="241">
        <v>4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183</v>
      </c>
      <c r="AU315" s="247" t="s">
        <v>90</v>
      </c>
      <c r="AV315" s="14" t="s">
        <v>90</v>
      </c>
      <c r="AW315" s="14" t="s">
        <v>42</v>
      </c>
      <c r="AX315" s="14" t="s">
        <v>80</v>
      </c>
      <c r="AY315" s="247" t="s">
        <v>171</v>
      </c>
    </row>
    <row r="316" s="15" customFormat="1">
      <c r="A316" s="15"/>
      <c r="B316" s="248"/>
      <c r="C316" s="249"/>
      <c r="D316" s="228" t="s">
        <v>183</v>
      </c>
      <c r="E316" s="250" t="s">
        <v>41</v>
      </c>
      <c r="F316" s="251" t="s">
        <v>189</v>
      </c>
      <c r="G316" s="249"/>
      <c r="H316" s="252">
        <v>4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183</v>
      </c>
      <c r="AU316" s="258" t="s">
        <v>90</v>
      </c>
      <c r="AV316" s="15" t="s">
        <v>179</v>
      </c>
      <c r="AW316" s="15" t="s">
        <v>42</v>
      </c>
      <c r="AX316" s="15" t="s">
        <v>88</v>
      </c>
      <c r="AY316" s="258" t="s">
        <v>171</v>
      </c>
    </row>
    <row r="317" s="2" customFormat="1" ht="24.15" customHeight="1">
      <c r="A317" s="42"/>
      <c r="B317" s="43"/>
      <c r="C317" s="208" t="s">
        <v>929</v>
      </c>
      <c r="D317" s="208" t="s">
        <v>174</v>
      </c>
      <c r="E317" s="209" t="s">
        <v>1733</v>
      </c>
      <c r="F317" s="210" t="s">
        <v>1734</v>
      </c>
      <c r="G317" s="211" t="s">
        <v>194</v>
      </c>
      <c r="H317" s="212">
        <v>5</v>
      </c>
      <c r="I317" s="213"/>
      <c r="J317" s="214">
        <f>ROUND(I317*H317,2)</f>
        <v>0</v>
      </c>
      <c r="K317" s="210" t="s">
        <v>41</v>
      </c>
      <c r="L317" s="48"/>
      <c r="M317" s="215" t="s">
        <v>41</v>
      </c>
      <c r="N317" s="216" t="s">
        <v>51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295</v>
      </c>
      <c r="AT317" s="219" t="s">
        <v>174</v>
      </c>
      <c r="AU317" s="219" t="s">
        <v>90</v>
      </c>
      <c r="AY317" s="20" t="s">
        <v>171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88</v>
      </c>
      <c r="BK317" s="220">
        <f>ROUND(I317*H317,2)</f>
        <v>0</v>
      </c>
      <c r="BL317" s="20" t="s">
        <v>295</v>
      </c>
      <c r="BM317" s="219" t="s">
        <v>1735</v>
      </c>
    </row>
    <row r="318" s="14" customFormat="1">
      <c r="A318" s="14"/>
      <c r="B318" s="237"/>
      <c r="C318" s="238"/>
      <c r="D318" s="228" t="s">
        <v>183</v>
      </c>
      <c r="E318" s="239" t="s">
        <v>41</v>
      </c>
      <c r="F318" s="240" t="s">
        <v>242</v>
      </c>
      <c r="G318" s="238"/>
      <c r="H318" s="241">
        <v>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183</v>
      </c>
      <c r="AU318" s="247" t="s">
        <v>90</v>
      </c>
      <c r="AV318" s="14" t="s">
        <v>90</v>
      </c>
      <c r="AW318" s="14" t="s">
        <v>42</v>
      </c>
      <c r="AX318" s="14" t="s">
        <v>80</v>
      </c>
      <c r="AY318" s="247" t="s">
        <v>171</v>
      </c>
    </row>
    <row r="319" s="15" customFormat="1">
      <c r="A319" s="15"/>
      <c r="B319" s="248"/>
      <c r="C319" s="249"/>
      <c r="D319" s="228" t="s">
        <v>183</v>
      </c>
      <c r="E319" s="250" t="s">
        <v>41</v>
      </c>
      <c r="F319" s="251" t="s">
        <v>189</v>
      </c>
      <c r="G319" s="249"/>
      <c r="H319" s="252">
        <v>5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183</v>
      </c>
      <c r="AU319" s="258" t="s">
        <v>90</v>
      </c>
      <c r="AV319" s="15" t="s">
        <v>179</v>
      </c>
      <c r="AW319" s="15" t="s">
        <v>42</v>
      </c>
      <c r="AX319" s="15" t="s">
        <v>88</v>
      </c>
      <c r="AY319" s="258" t="s">
        <v>171</v>
      </c>
    </row>
    <row r="320" s="2" customFormat="1" ht="24.15" customHeight="1">
      <c r="A320" s="42"/>
      <c r="B320" s="43"/>
      <c r="C320" s="208" t="s">
        <v>933</v>
      </c>
      <c r="D320" s="208" t="s">
        <v>174</v>
      </c>
      <c r="E320" s="209" t="s">
        <v>1476</v>
      </c>
      <c r="F320" s="210" t="s">
        <v>1477</v>
      </c>
      <c r="G320" s="211" t="s">
        <v>194</v>
      </c>
      <c r="H320" s="212">
        <v>1</v>
      </c>
      <c r="I320" s="213"/>
      <c r="J320" s="214">
        <f>ROUND(I320*H320,2)</f>
        <v>0</v>
      </c>
      <c r="K320" s="210" t="s">
        <v>41</v>
      </c>
      <c r="L320" s="48"/>
      <c r="M320" s="215" t="s">
        <v>41</v>
      </c>
      <c r="N320" s="216" t="s">
        <v>51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295</v>
      </c>
      <c r="AT320" s="219" t="s">
        <v>174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295</v>
      </c>
      <c r="BM320" s="219" t="s">
        <v>1478</v>
      </c>
    </row>
    <row r="321" s="13" customFormat="1">
      <c r="A321" s="13"/>
      <c r="B321" s="226"/>
      <c r="C321" s="227"/>
      <c r="D321" s="228" t="s">
        <v>183</v>
      </c>
      <c r="E321" s="229" t="s">
        <v>41</v>
      </c>
      <c r="F321" s="230" t="s">
        <v>1479</v>
      </c>
      <c r="G321" s="227"/>
      <c r="H321" s="229" t="s">
        <v>41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183</v>
      </c>
      <c r="AU321" s="236" t="s">
        <v>90</v>
      </c>
      <c r="AV321" s="13" t="s">
        <v>88</v>
      </c>
      <c r="AW321" s="13" t="s">
        <v>42</v>
      </c>
      <c r="AX321" s="13" t="s">
        <v>80</v>
      </c>
      <c r="AY321" s="236" t="s">
        <v>171</v>
      </c>
    </row>
    <row r="322" s="13" customFormat="1">
      <c r="A322" s="13"/>
      <c r="B322" s="226"/>
      <c r="C322" s="227"/>
      <c r="D322" s="228" t="s">
        <v>183</v>
      </c>
      <c r="E322" s="229" t="s">
        <v>41</v>
      </c>
      <c r="F322" s="230" t="s">
        <v>1480</v>
      </c>
      <c r="G322" s="227"/>
      <c r="H322" s="229" t="s">
        <v>41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183</v>
      </c>
      <c r="AU322" s="236" t="s">
        <v>90</v>
      </c>
      <c r="AV322" s="13" t="s">
        <v>88</v>
      </c>
      <c r="AW322" s="13" t="s">
        <v>42</v>
      </c>
      <c r="AX322" s="13" t="s">
        <v>80</v>
      </c>
      <c r="AY322" s="236" t="s">
        <v>171</v>
      </c>
    </row>
    <row r="323" s="14" customFormat="1">
      <c r="A323" s="14"/>
      <c r="B323" s="237"/>
      <c r="C323" s="238"/>
      <c r="D323" s="228" t="s">
        <v>183</v>
      </c>
      <c r="E323" s="239" t="s">
        <v>41</v>
      </c>
      <c r="F323" s="240" t="s">
        <v>88</v>
      </c>
      <c r="G323" s="238"/>
      <c r="H323" s="241">
        <v>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42</v>
      </c>
      <c r="AX323" s="14" t="s">
        <v>80</v>
      </c>
      <c r="AY323" s="247" t="s">
        <v>171</v>
      </c>
    </row>
    <row r="324" s="15" customFormat="1">
      <c r="A324" s="15"/>
      <c r="B324" s="248"/>
      <c r="C324" s="249"/>
      <c r="D324" s="228" t="s">
        <v>183</v>
      </c>
      <c r="E324" s="250" t="s">
        <v>41</v>
      </c>
      <c r="F324" s="251" t="s">
        <v>189</v>
      </c>
      <c r="G324" s="249"/>
      <c r="H324" s="252">
        <v>1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8" t="s">
        <v>183</v>
      </c>
      <c r="AU324" s="258" t="s">
        <v>90</v>
      </c>
      <c r="AV324" s="15" t="s">
        <v>179</v>
      </c>
      <c r="AW324" s="15" t="s">
        <v>42</v>
      </c>
      <c r="AX324" s="15" t="s">
        <v>88</v>
      </c>
      <c r="AY324" s="258" t="s">
        <v>171</v>
      </c>
    </row>
    <row r="325" s="2" customFormat="1" ht="24.15" customHeight="1">
      <c r="A325" s="42"/>
      <c r="B325" s="43"/>
      <c r="C325" s="208" t="s">
        <v>936</v>
      </c>
      <c r="D325" s="208" t="s">
        <v>174</v>
      </c>
      <c r="E325" s="209" t="s">
        <v>1481</v>
      </c>
      <c r="F325" s="210" t="s">
        <v>1477</v>
      </c>
      <c r="G325" s="211" t="s">
        <v>194</v>
      </c>
      <c r="H325" s="212">
        <v>10</v>
      </c>
      <c r="I325" s="213"/>
      <c r="J325" s="214">
        <f>ROUND(I325*H325,2)</f>
        <v>0</v>
      </c>
      <c r="K325" s="210" t="s">
        <v>41</v>
      </c>
      <c r="L325" s="48"/>
      <c r="M325" s="215" t="s">
        <v>41</v>
      </c>
      <c r="N325" s="216" t="s">
        <v>51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295</v>
      </c>
      <c r="AT325" s="219" t="s">
        <v>174</v>
      </c>
      <c r="AU325" s="219" t="s">
        <v>90</v>
      </c>
      <c r="AY325" s="20" t="s">
        <v>171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88</v>
      </c>
      <c r="BK325" s="220">
        <f>ROUND(I325*H325,2)</f>
        <v>0</v>
      </c>
      <c r="BL325" s="20" t="s">
        <v>295</v>
      </c>
      <c r="BM325" s="219" t="s">
        <v>1482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1479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3" customFormat="1">
      <c r="A327" s="13"/>
      <c r="B327" s="226"/>
      <c r="C327" s="227"/>
      <c r="D327" s="228" t="s">
        <v>183</v>
      </c>
      <c r="E327" s="229" t="s">
        <v>41</v>
      </c>
      <c r="F327" s="230" t="s">
        <v>1483</v>
      </c>
      <c r="G327" s="227"/>
      <c r="H327" s="229" t="s">
        <v>41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183</v>
      </c>
      <c r="AU327" s="236" t="s">
        <v>90</v>
      </c>
      <c r="AV327" s="13" t="s">
        <v>88</v>
      </c>
      <c r="AW327" s="13" t="s">
        <v>42</v>
      </c>
      <c r="AX327" s="13" t="s">
        <v>80</v>
      </c>
      <c r="AY327" s="236" t="s">
        <v>171</v>
      </c>
    </row>
    <row r="328" s="14" customFormat="1">
      <c r="A328" s="14"/>
      <c r="B328" s="237"/>
      <c r="C328" s="238"/>
      <c r="D328" s="228" t="s">
        <v>183</v>
      </c>
      <c r="E328" s="239" t="s">
        <v>41</v>
      </c>
      <c r="F328" s="240" t="s">
        <v>121</v>
      </c>
      <c r="G328" s="238"/>
      <c r="H328" s="241">
        <v>10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42</v>
      </c>
      <c r="AX328" s="14" t="s">
        <v>80</v>
      </c>
      <c r="AY328" s="247" t="s">
        <v>171</v>
      </c>
    </row>
    <row r="329" s="15" customFormat="1">
      <c r="A329" s="15"/>
      <c r="B329" s="248"/>
      <c r="C329" s="249"/>
      <c r="D329" s="228" t="s">
        <v>183</v>
      </c>
      <c r="E329" s="250" t="s">
        <v>41</v>
      </c>
      <c r="F329" s="251" t="s">
        <v>189</v>
      </c>
      <c r="G329" s="249"/>
      <c r="H329" s="252">
        <v>10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8" t="s">
        <v>183</v>
      </c>
      <c r="AU329" s="258" t="s">
        <v>90</v>
      </c>
      <c r="AV329" s="15" t="s">
        <v>179</v>
      </c>
      <c r="AW329" s="15" t="s">
        <v>42</v>
      </c>
      <c r="AX329" s="15" t="s">
        <v>88</v>
      </c>
      <c r="AY329" s="258" t="s">
        <v>171</v>
      </c>
    </row>
    <row r="330" s="2" customFormat="1" ht="16.5" customHeight="1">
      <c r="A330" s="42"/>
      <c r="B330" s="43"/>
      <c r="C330" s="208" t="s">
        <v>940</v>
      </c>
      <c r="D330" s="208" t="s">
        <v>174</v>
      </c>
      <c r="E330" s="209" t="s">
        <v>1167</v>
      </c>
      <c r="F330" s="210" t="s">
        <v>1168</v>
      </c>
      <c r="G330" s="211" t="s">
        <v>1169</v>
      </c>
      <c r="H330" s="212">
        <v>3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295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295</v>
      </c>
      <c r="BM330" s="219" t="s">
        <v>1533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1171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3" customFormat="1">
      <c r="A332" s="13"/>
      <c r="B332" s="226"/>
      <c r="C332" s="227"/>
      <c r="D332" s="228" t="s">
        <v>183</v>
      </c>
      <c r="E332" s="229" t="s">
        <v>41</v>
      </c>
      <c r="F332" s="230" t="s">
        <v>1172</v>
      </c>
      <c r="G332" s="227"/>
      <c r="H332" s="229" t="s">
        <v>41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183</v>
      </c>
      <c r="AU332" s="236" t="s">
        <v>90</v>
      </c>
      <c r="AV332" s="13" t="s">
        <v>88</v>
      </c>
      <c r="AW332" s="13" t="s">
        <v>42</v>
      </c>
      <c r="AX332" s="13" t="s">
        <v>80</v>
      </c>
      <c r="AY332" s="236" t="s">
        <v>171</v>
      </c>
    </row>
    <row r="333" s="14" customFormat="1">
      <c r="A333" s="14"/>
      <c r="B333" s="237"/>
      <c r="C333" s="238"/>
      <c r="D333" s="228" t="s">
        <v>183</v>
      </c>
      <c r="E333" s="239" t="s">
        <v>41</v>
      </c>
      <c r="F333" s="240" t="s">
        <v>90</v>
      </c>
      <c r="G333" s="238"/>
      <c r="H333" s="241">
        <v>2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183</v>
      </c>
      <c r="AU333" s="247" t="s">
        <v>90</v>
      </c>
      <c r="AV333" s="14" t="s">
        <v>90</v>
      </c>
      <c r="AW333" s="14" t="s">
        <v>42</v>
      </c>
      <c r="AX333" s="14" t="s">
        <v>80</v>
      </c>
      <c r="AY333" s="247" t="s">
        <v>171</v>
      </c>
    </row>
    <row r="334" s="13" customFormat="1">
      <c r="A334" s="13"/>
      <c r="B334" s="226"/>
      <c r="C334" s="227"/>
      <c r="D334" s="228" t="s">
        <v>183</v>
      </c>
      <c r="E334" s="229" t="s">
        <v>41</v>
      </c>
      <c r="F334" s="230" t="s">
        <v>1173</v>
      </c>
      <c r="G334" s="227"/>
      <c r="H334" s="229" t="s">
        <v>41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183</v>
      </c>
      <c r="AU334" s="236" t="s">
        <v>90</v>
      </c>
      <c r="AV334" s="13" t="s">
        <v>88</v>
      </c>
      <c r="AW334" s="13" t="s">
        <v>42</v>
      </c>
      <c r="AX334" s="13" t="s">
        <v>80</v>
      </c>
      <c r="AY334" s="236" t="s">
        <v>171</v>
      </c>
    </row>
    <row r="335" s="14" customFormat="1">
      <c r="A335" s="14"/>
      <c r="B335" s="237"/>
      <c r="C335" s="238"/>
      <c r="D335" s="228" t="s">
        <v>183</v>
      </c>
      <c r="E335" s="239" t="s">
        <v>41</v>
      </c>
      <c r="F335" s="240" t="s">
        <v>88</v>
      </c>
      <c r="G335" s="238"/>
      <c r="H335" s="241">
        <v>1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42</v>
      </c>
      <c r="AX335" s="14" t="s">
        <v>80</v>
      </c>
      <c r="AY335" s="247" t="s">
        <v>171</v>
      </c>
    </row>
    <row r="336" s="15" customFormat="1">
      <c r="A336" s="15"/>
      <c r="B336" s="248"/>
      <c r="C336" s="249"/>
      <c r="D336" s="228" t="s">
        <v>183</v>
      </c>
      <c r="E336" s="250" t="s">
        <v>41</v>
      </c>
      <c r="F336" s="251" t="s">
        <v>189</v>
      </c>
      <c r="G336" s="249"/>
      <c r="H336" s="252">
        <v>3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183</v>
      </c>
      <c r="AU336" s="258" t="s">
        <v>90</v>
      </c>
      <c r="AV336" s="15" t="s">
        <v>179</v>
      </c>
      <c r="AW336" s="15" t="s">
        <v>42</v>
      </c>
      <c r="AX336" s="15" t="s">
        <v>88</v>
      </c>
      <c r="AY336" s="258" t="s">
        <v>171</v>
      </c>
    </row>
    <row r="337" s="2" customFormat="1" ht="16.5" customHeight="1">
      <c r="A337" s="42"/>
      <c r="B337" s="43"/>
      <c r="C337" s="208" t="s">
        <v>945</v>
      </c>
      <c r="D337" s="208" t="s">
        <v>174</v>
      </c>
      <c r="E337" s="209" t="s">
        <v>1174</v>
      </c>
      <c r="F337" s="210" t="s">
        <v>1175</v>
      </c>
      <c r="G337" s="211" t="s">
        <v>1169</v>
      </c>
      <c r="H337" s="212">
        <v>4.5</v>
      </c>
      <c r="I337" s="213"/>
      <c r="J337" s="214">
        <f>ROUND(I337*H337,2)</f>
        <v>0</v>
      </c>
      <c r="K337" s="210" t="s">
        <v>178</v>
      </c>
      <c r="L337" s="48"/>
      <c r="M337" s="215" t="s">
        <v>41</v>
      </c>
      <c r="N337" s="216" t="s">
        <v>51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295</v>
      </c>
      <c r="AT337" s="219" t="s">
        <v>174</v>
      </c>
      <c r="AU337" s="219" t="s">
        <v>90</v>
      </c>
      <c r="AY337" s="20" t="s">
        <v>171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88</v>
      </c>
      <c r="BK337" s="220">
        <f>ROUND(I337*H337,2)</f>
        <v>0</v>
      </c>
      <c r="BL337" s="20" t="s">
        <v>295</v>
      </c>
      <c r="BM337" s="219" t="s">
        <v>1535</v>
      </c>
    </row>
    <row r="338" s="2" customFormat="1">
      <c r="A338" s="42"/>
      <c r="B338" s="43"/>
      <c r="C338" s="44"/>
      <c r="D338" s="221" t="s">
        <v>181</v>
      </c>
      <c r="E338" s="44"/>
      <c r="F338" s="222" t="s">
        <v>1177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181</v>
      </c>
      <c r="AU338" s="20" t="s">
        <v>90</v>
      </c>
    </row>
    <row r="339" s="13" customFormat="1">
      <c r="A339" s="13"/>
      <c r="B339" s="226"/>
      <c r="C339" s="227"/>
      <c r="D339" s="228" t="s">
        <v>183</v>
      </c>
      <c r="E339" s="229" t="s">
        <v>41</v>
      </c>
      <c r="F339" s="230" t="s">
        <v>1178</v>
      </c>
      <c r="G339" s="227"/>
      <c r="H339" s="229" t="s">
        <v>41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183</v>
      </c>
      <c r="AU339" s="236" t="s">
        <v>90</v>
      </c>
      <c r="AV339" s="13" t="s">
        <v>88</v>
      </c>
      <c r="AW339" s="13" t="s">
        <v>42</v>
      </c>
      <c r="AX339" s="13" t="s">
        <v>80</v>
      </c>
      <c r="AY339" s="236" t="s">
        <v>171</v>
      </c>
    </row>
    <row r="340" s="14" customFormat="1">
      <c r="A340" s="14"/>
      <c r="B340" s="237"/>
      <c r="C340" s="238"/>
      <c r="D340" s="228" t="s">
        <v>183</v>
      </c>
      <c r="E340" s="239" t="s">
        <v>41</v>
      </c>
      <c r="F340" s="240" t="s">
        <v>90</v>
      </c>
      <c r="G340" s="238"/>
      <c r="H340" s="241">
        <v>2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42</v>
      </c>
      <c r="AX340" s="14" t="s">
        <v>80</v>
      </c>
      <c r="AY340" s="247" t="s">
        <v>171</v>
      </c>
    </row>
    <row r="341" s="13" customFormat="1">
      <c r="A341" s="13"/>
      <c r="B341" s="226"/>
      <c r="C341" s="227"/>
      <c r="D341" s="228" t="s">
        <v>183</v>
      </c>
      <c r="E341" s="229" t="s">
        <v>41</v>
      </c>
      <c r="F341" s="230" t="s">
        <v>1179</v>
      </c>
      <c r="G341" s="227"/>
      <c r="H341" s="229" t="s">
        <v>41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183</v>
      </c>
      <c r="AU341" s="236" t="s">
        <v>90</v>
      </c>
      <c r="AV341" s="13" t="s">
        <v>88</v>
      </c>
      <c r="AW341" s="13" t="s">
        <v>42</v>
      </c>
      <c r="AX341" s="13" t="s">
        <v>80</v>
      </c>
      <c r="AY341" s="236" t="s">
        <v>171</v>
      </c>
    </row>
    <row r="342" s="14" customFormat="1">
      <c r="A342" s="14"/>
      <c r="B342" s="237"/>
      <c r="C342" s="238"/>
      <c r="D342" s="228" t="s">
        <v>183</v>
      </c>
      <c r="E342" s="239" t="s">
        <v>41</v>
      </c>
      <c r="F342" s="240" t="s">
        <v>1180</v>
      </c>
      <c r="G342" s="238"/>
      <c r="H342" s="241">
        <v>2.5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183</v>
      </c>
      <c r="AU342" s="247" t="s">
        <v>90</v>
      </c>
      <c r="AV342" s="14" t="s">
        <v>90</v>
      </c>
      <c r="AW342" s="14" t="s">
        <v>42</v>
      </c>
      <c r="AX342" s="14" t="s">
        <v>80</v>
      </c>
      <c r="AY342" s="247" t="s">
        <v>171</v>
      </c>
    </row>
    <row r="343" s="15" customFormat="1">
      <c r="A343" s="15"/>
      <c r="B343" s="248"/>
      <c r="C343" s="249"/>
      <c r="D343" s="228" t="s">
        <v>183</v>
      </c>
      <c r="E343" s="250" t="s">
        <v>41</v>
      </c>
      <c r="F343" s="251" t="s">
        <v>189</v>
      </c>
      <c r="G343" s="249"/>
      <c r="H343" s="252">
        <v>4.5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90</v>
      </c>
      <c r="AV343" s="15" t="s">
        <v>179</v>
      </c>
      <c r="AW343" s="15" t="s">
        <v>42</v>
      </c>
      <c r="AX343" s="15" t="s">
        <v>88</v>
      </c>
      <c r="AY343" s="258" t="s">
        <v>171</v>
      </c>
    </row>
    <row r="344" s="2" customFormat="1" ht="16.5" customHeight="1">
      <c r="A344" s="42"/>
      <c r="B344" s="43"/>
      <c r="C344" s="208" t="s">
        <v>949</v>
      </c>
      <c r="D344" s="208" t="s">
        <v>174</v>
      </c>
      <c r="E344" s="209" t="s">
        <v>1537</v>
      </c>
      <c r="F344" s="210" t="s">
        <v>1538</v>
      </c>
      <c r="G344" s="211" t="s">
        <v>194</v>
      </c>
      <c r="H344" s="212">
        <v>1</v>
      </c>
      <c r="I344" s="213"/>
      <c r="J344" s="214">
        <f>ROUND(I344*H344,2)</f>
        <v>0</v>
      </c>
      <c r="K344" s="210" t="s">
        <v>178</v>
      </c>
      <c r="L344" s="48"/>
      <c r="M344" s="215" t="s">
        <v>41</v>
      </c>
      <c r="N344" s="216" t="s">
        <v>51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295</v>
      </c>
      <c r="AT344" s="219" t="s">
        <v>174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295</v>
      </c>
      <c r="BM344" s="219" t="s">
        <v>1539</v>
      </c>
    </row>
    <row r="345" s="2" customFormat="1">
      <c r="A345" s="42"/>
      <c r="B345" s="43"/>
      <c r="C345" s="44"/>
      <c r="D345" s="221" t="s">
        <v>181</v>
      </c>
      <c r="E345" s="44"/>
      <c r="F345" s="222" t="s">
        <v>1540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181</v>
      </c>
      <c r="AU345" s="20" t="s">
        <v>90</v>
      </c>
    </row>
    <row r="346" s="2" customFormat="1" ht="16.5" customHeight="1">
      <c r="A346" s="42"/>
      <c r="B346" s="43"/>
      <c r="C346" s="270" t="s">
        <v>954</v>
      </c>
      <c r="D346" s="270" t="s">
        <v>403</v>
      </c>
      <c r="E346" s="271" t="s">
        <v>1542</v>
      </c>
      <c r="F346" s="272" t="s">
        <v>1543</v>
      </c>
      <c r="G346" s="273" t="s">
        <v>194</v>
      </c>
      <c r="H346" s="274">
        <v>2</v>
      </c>
      <c r="I346" s="275"/>
      <c r="J346" s="276">
        <f>ROUND(I346*H346,2)</f>
        <v>0</v>
      </c>
      <c r="K346" s="272" t="s">
        <v>178</v>
      </c>
      <c r="L346" s="277"/>
      <c r="M346" s="278" t="s">
        <v>41</v>
      </c>
      <c r="N346" s="279" t="s">
        <v>51</v>
      </c>
      <c r="O346" s="88"/>
      <c r="P346" s="217">
        <f>O346*H346</f>
        <v>0</v>
      </c>
      <c r="Q346" s="217">
        <v>0.00020000000000000001</v>
      </c>
      <c r="R346" s="217">
        <f>Q346*H346</f>
        <v>0.00040000000000000002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406</v>
      </c>
      <c r="AT346" s="219" t="s">
        <v>403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295</v>
      </c>
      <c r="BM346" s="219" t="s">
        <v>1544</v>
      </c>
    </row>
    <row r="347" s="14" customFormat="1">
      <c r="A347" s="14"/>
      <c r="B347" s="237"/>
      <c r="C347" s="238"/>
      <c r="D347" s="228" t="s">
        <v>183</v>
      </c>
      <c r="E347" s="238"/>
      <c r="F347" s="240" t="s">
        <v>1545</v>
      </c>
      <c r="G347" s="238"/>
      <c r="H347" s="241">
        <v>2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</v>
      </c>
      <c r="AX347" s="14" t="s">
        <v>88</v>
      </c>
      <c r="AY347" s="247" t="s">
        <v>171</v>
      </c>
    </row>
    <row r="348" s="2" customFormat="1" ht="16.5" customHeight="1">
      <c r="A348" s="42"/>
      <c r="B348" s="43"/>
      <c r="C348" s="208" t="s">
        <v>959</v>
      </c>
      <c r="D348" s="208" t="s">
        <v>174</v>
      </c>
      <c r="E348" s="209" t="s">
        <v>1556</v>
      </c>
      <c r="F348" s="210" t="s">
        <v>1557</v>
      </c>
      <c r="G348" s="211" t="s">
        <v>194</v>
      </c>
      <c r="H348" s="212">
        <v>12</v>
      </c>
      <c r="I348" s="213"/>
      <c r="J348" s="214">
        <f>ROUND(I348*H348,2)</f>
        <v>0</v>
      </c>
      <c r="K348" s="210" t="s">
        <v>178</v>
      </c>
      <c r="L348" s="48"/>
      <c r="M348" s="215" t="s">
        <v>41</v>
      </c>
      <c r="N348" s="216" t="s">
        <v>51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295</v>
      </c>
      <c r="AT348" s="219" t="s">
        <v>174</v>
      </c>
      <c r="AU348" s="219" t="s">
        <v>90</v>
      </c>
      <c r="AY348" s="20" t="s">
        <v>171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88</v>
      </c>
      <c r="BK348" s="220">
        <f>ROUND(I348*H348,2)</f>
        <v>0</v>
      </c>
      <c r="BL348" s="20" t="s">
        <v>295</v>
      </c>
      <c r="BM348" s="219" t="s">
        <v>1558</v>
      </c>
    </row>
    <row r="349" s="2" customFormat="1">
      <c r="A349" s="42"/>
      <c r="B349" s="43"/>
      <c r="C349" s="44"/>
      <c r="D349" s="221" t="s">
        <v>181</v>
      </c>
      <c r="E349" s="44"/>
      <c r="F349" s="222" t="s">
        <v>1559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181</v>
      </c>
      <c r="AU349" s="20" t="s">
        <v>90</v>
      </c>
    </row>
    <row r="350" s="14" customFormat="1">
      <c r="A350" s="14"/>
      <c r="B350" s="237"/>
      <c r="C350" s="238"/>
      <c r="D350" s="228" t="s">
        <v>183</v>
      </c>
      <c r="E350" s="239" t="s">
        <v>41</v>
      </c>
      <c r="F350" s="240" t="s">
        <v>8</v>
      </c>
      <c r="G350" s="238"/>
      <c r="H350" s="241">
        <v>12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183</v>
      </c>
      <c r="AU350" s="247" t="s">
        <v>90</v>
      </c>
      <c r="AV350" s="14" t="s">
        <v>90</v>
      </c>
      <c r="AW350" s="14" t="s">
        <v>42</v>
      </c>
      <c r="AX350" s="14" t="s">
        <v>80</v>
      </c>
      <c r="AY350" s="247" t="s">
        <v>171</v>
      </c>
    </row>
    <row r="351" s="15" customFormat="1">
      <c r="A351" s="15"/>
      <c r="B351" s="248"/>
      <c r="C351" s="249"/>
      <c r="D351" s="228" t="s">
        <v>183</v>
      </c>
      <c r="E351" s="250" t="s">
        <v>41</v>
      </c>
      <c r="F351" s="251" t="s">
        <v>189</v>
      </c>
      <c r="G351" s="249"/>
      <c r="H351" s="252">
        <v>12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183</v>
      </c>
      <c r="AU351" s="258" t="s">
        <v>90</v>
      </c>
      <c r="AV351" s="15" t="s">
        <v>179</v>
      </c>
      <c r="AW351" s="15" t="s">
        <v>42</v>
      </c>
      <c r="AX351" s="15" t="s">
        <v>88</v>
      </c>
      <c r="AY351" s="258" t="s">
        <v>171</v>
      </c>
    </row>
    <row r="352" s="2" customFormat="1" ht="16.5" customHeight="1">
      <c r="A352" s="42"/>
      <c r="B352" s="43"/>
      <c r="C352" s="270" t="s">
        <v>964</v>
      </c>
      <c r="D352" s="270" t="s">
        <v>403</v>
      </c>
      <c r="E352" s="271" t="s">
        <v>1561</v>
      </c>
      <c r="F352" s="272" t="s">
        <v>1562</v>
      </c>
      <c r="G352" s="273" t="s">
        <v>194</v>
      </c>
      <c r="H352" s="274">
        <v>12</v>
      </c>
      <c r="I352" s="275"/>
      <c r="J352" s="276">
        <f>ROUND(I352*H352,2)</f>
        <v>0</v>
      </c>
      <c r="K352" s="272" t="s">
        <v>178</v>
      </c>
      <c r="L352" s="277"/>
      <c r="M352" s="278" t="s">
        <v>41</v>
      </c>
      <c r="N352" s="279" t="s">
        <v>51</v>
      </c>
      <c r="O352" s="88"/>
      <c r="P352" s="217">
        <f>O352*H352</f>
        <v>0</v>
      </c>
      <c r="Q352" s="217">
        <v>0.00012</v>
      </c>
      <c r="R352" s="217">
        <f>Q352*H352</f>
        <v>0.0014400000000000001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406</v>
      </c>
      <c r="AT352" s="219" t="s">
        <v>403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1563</v>
      </c>
    </row>
    <row r="353" s="2" customFormat="1" ht="24.15" customHeight="1">
      <c r="A353" s="42"/>
      <c r="B353" s="43"/>
      <c r="C353" s="208" t="s">
        <v>971</v>
      </c>
      <c r="D353" s="208" t="s">
        <v>174</v>
      </c>
      <c r="E353" s="209" t="s">
        <v>1565</v>
      </c>
      <c r="F353" s="210" t="s">
        <v>1557</v>
      </c>
      <c r="G353" s="211" t="s">
        <v>194</v>
      </c>
      <c r="H353" s="212">
        <v>6</v>
      </c>
      <c r="I353" s="213"/>
      <c r="J353" s="214">
        <f>ROUND(I353*H353,2)</f>
        <v>0</v>
      </c>
      <c r="K353" s="210" t="s">
        <v>178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295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1566</v>
      </c>
    </row>
    <row r="354" s="2" customFormat="1">
      <c r="A354" s="42"/>
      <c r="B354" s="43"/>
      <c r="C354" s="44"/>
      <c r="D354" s="221" t="s">
        <v>181</v>
      </c>
      <c r="E354" s="44"/>
      <c r="F354" s="222" t="s">
        <v>1567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181</v>
      </c>
      <c r="AU354" s="20" t="s">
        <v>90</v>
      </c>
    </row>
    <row r="355" s="2" customFormat="1" ht="16.5" customHeight="1">
      <c r="A355" s="42"/>
      <c r="B355" s="43"/>
      <c r="C355" s="208" t="s">
        <v>1000</v>
      </c>
      <c r="D355" s="208" t="s">
        <v>174</v>
      </c>
      <c r="E355" s="209" t="s">
        <v>1569</v>
      </c>
      <c r="F355" s="210" t="s">
        <v>1570</v>
      </c>
      <c r="G355" s="211" t="s">
        <v>194</v>
      </c>
      <c r="H355" s="212">
        <v>12</v>
      </c>
      <c r="I355" s="213"/>
      <c r="J355" s="214">
        <f>ROUND(I355*H355,2)</f>
        <v>0</v>
      </c>
      <c r="K355" s="210" t="s">
        <v>178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1571</v>
      </c>
    </row>
    <row r="356" s="2" customFormat="1">
      <c r="A356" s="42"/>
      <c r="B356" s="43"/>
      <c r="C356" s="44"/>
      <c r="D356" s="221" t="s">
        <v>181</v>
      </c>
      <c r="E356" s="44"/>
      <c r="F356" s="222" t="s">
        <v>1572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181</v>
      </c>
      <c r="AU356" s="20" t="s">
        <v>90</v>
      </c>
    </row>
    <row r="357" s="14" customFormat="1">
      <c r="A357" s="14"/>
      <c r="B357" s="237"/>
      <c r="C357" s="238"/>
      <c r="D357" s="228" t="s">
        <v>183</v>
      </c>
      <c r="E357" s="239" t="s">
        <v>41</v>
      </c>
      <c r="F357" s="240" t="s">
        <v>8</v>
      </c>
      <c r="G357" s="238"/>
      <c r="H357" s="241">
        <v>12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183</v>
      </c>
      <c r="AU357" s="247" t="s">
        <v>90</v>
      </c>
      <c r="AV357" s="14" t="s">
        <v>90</v>
      </c>
      <c r="AW357" s="14" t="s">
        <v>42</v>
      </c>
      <c r="AX357" s="14" t="s">
        <v>88</v>
      </c>
      <c r="AY357" s="247" t="s">
        <v>171</v>
      </c>
    </row>
    <row r="358" s="2" customFormat="1" ht="16.5" customHeight="1">
      <c r="A358" s="42"/>
      <c r="B358" s="43"/>
      <c r="C358" s="270" t="s">
        <v>1005</v>
      </c>
      <c r="D358" s="270" t="s">
        <v>403</v>
      </c>
      <c r="E358" s="271" t="s">
        <v>1574</v>
      </c>
      <c r="F358" s="272" t="s">
        <v>1575</v>
      </c>
      <c r="G358" s="273" t="s">
        <v>202</v>
      </c>
      <c r="H358" s="274">
        <v>99.224999999999994</v>
      </c>
      <c r="I358" s="275"/>
      <c r="J358" s="276">
        <f>ROUND(I358*H358,2)</f>
        <v>0</v>
      </c>
      <c r="K358" s="272" t="s">
        <v>178</v>
      </c>
      <c r="L358" s="277"/>
      <c r="M358" s="278" t="s">
        <v>41</v>
      </c>
      <c r="N358" s="279" t="s">
        <v>51</v>
      </c>
      <c r="O358" s="88"/>
      <c r="P358" s="217">
        <f>O358*H358</f>
        <v>0</v>
      </c>
      <c r="Q358" s="217">
        <v>0.00040999999999999999</v>
      </c>
      <c r="R358" s="217">
        <f>Q358*H358</f>
        <v>0.040682249999999996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406</v>
      </c>
      <c r="AT358" s="219" t="s">
        <v>403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295</v>
      </c>
      <c r="BM358" s="219" t="s">
        <v>1576</v>
      </c>
    </row>
    <row r="359" s="14" customFormat="1">
      <c r="A359" s="14"/>
      <c r="B359" s="237"/>
      <c r="C359" s="238"/>
      <c r="D359" s="228" t="s">
        <v>183</v>
      </c>
      <c r="E359" s="239" t="s">
        <v>41</v>
      </c>
      <c r="F359" s="240" t="s">
        <v>1736</v>
      </c>
      <c r="G359" s="238"/>
      <c r="H359" s="241">
        <v>76.5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42</v>
      </c>
      <c r="AX359" s="14" t="s">
        <v>80</v>
      </c>
      <c r="AY359" s="247" t="s">
        <v>171</v>
      </c>
    </row>
    <row r="360" s="14" customFormat="1">
      <c r="A360" s="14"/>
      <c r="B360" s="237"/>
      <c r="C360" s="238"/>
      <c r="D360" s="228" t="s">
        <v>183</v>
      </c>
      <c r="E360" s="239" t="s">
        <v>41</v>
      </c>
      <c r="F360" s="240" t="s">
        <v>1737</v>
      </c>
      <c r="G360" s="238"/>
      <c r="H360" s="241">
        <v>18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42</v>
      </c>
      <c r="AX360" s="14" t="s">
        <v>80</v>
      </c>
      <c r="AY360" s="247" t="s">
        <v>171</v>
      </c>
    </row>
    <row r="361" s="15" customFormat="1">
      <c r="A361" s="15"/>
      <c r="B361" s="248"/>
      <c r="C361" s="249"/>
      <c r="D361" s="228" t="s">
        <v>183</v>
      </c>
      <c r="E361" s="250" t="s">
        <v>41</v>
      </c>
      <c r="F361" s="251" t="s">
        <v>189</v>
      </c>
      <c r="G361" s="249"/>
      <c r="H361" s="252">
        <v>94.5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183</v>
      </c>
      <c r="AU361" s="258" t="s">
        <v>90</v>
      </c>
      <c r="AV361" s="15" t="s">
        <v>179</v>
      </c>
      <c r="AW361" s="15" t="s">
        <v>42</v>
      </c>
      <c r="AX361" s="15" t="s">
        <v>88</v>
      </c>
      <c r="AY361" s="258" t="s">
        <v>171</v>
      </c>
    </row>
    <row r="362" s="14" customFormat="1">
      <c r="A362" s="14"/>
      <c r="B362" s="237"/>
      <c r="C362" s="238"/>
      <c r="D362" s="228" t="s">
        <v>183</v>
      </c>
      <c r="E362" s="238"/>
      <c r="F362" s="240" t="s">
        <v>1738</v>
      </c>
      <c r="G362" s="238"/>
      <c r="H362" s="241">
        <v>99.224999999999994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</v>
      </c>
      <c r="AX362" s="14" t="s">
        <v>88</v>
      </c>
      <c r="AY362" s="247" t="s">
        <v>171</v>
      </c>
    </row>
    <row r="363" s="2" customFormat="1" ht="24.15" customHeight="1">
      <c r="A363" s="42"/>
      <c r="B363" s="43"/>
      <c r="C363" s="208" t="s">
        <v>1008</v>
      </c>
      <c r="D363" s="208" t="s">
        <v>174</v>
      </c>
      <c r="E363" s="209" t="s">
        <v>1594</v>
      </c>
      <c r="F363" s="210" t="s">
        <v>1182</v>
      </c>
      <c r="G363" s="211" t="s">
        <v>194</v>
      </c>
      <c r="H363" s="212">
        <v>16</v>
      </c>
      <c r="I363" s="213"/>
      <c r="J363" s="214">
        <f>ROUND(I363*H363,2)</f>
        <v>0</v>
      </c>
      <c r="K363" s="210" t="s">
        <v>41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0.00023000000000000001</v>
      </c>
      <c r="R363" s="217">
        <f>Q363*H363</f>
        <v>0.0036800000000000001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295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295</v>
      </c>
      <c r="BM363" s="219" t="s">
        <v>1595</v>
      </c>
    </row>
    <row r="364" s="14" customFormat="1">
      <c r="A364" s="14"/>
      <c r="B364" s="237"/>
      <c r="C364" s="238"/>
      <c r="D364" s="228" t="s">
        <v>183</v>
      </c>
      <c r="E364" s="239" t="s">
        <v>41</v>
      </c>
      <c r="F364" s="240" t="s">
        <v>295</v>
      </c>
      <c r="G364" s="238"/>
      <c r="H364" s="241">
        <v>16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183</v>
      </c>
      <c r="AU364" s="247" t="s">
        <v>90</v>
      </c>
      <c r="AV364" s="14" t="s">
        <v>90</v>
      </c>
      <c r="AW364" s="14" t="s">
        <v>42</v>
      </c>
      <c r="AX364" s="14" t="s">
        <v>80</v>
      </c>
      <c r="AY364" s="247" t="s">
        <v>171</v>
      </c>
    </row>
    <row r="365" s="15" customFormat="1">
      <c r="A365" s="15"/>
      <c r="B365" s="248"/>
      <c r="C365" s="249"/>
      <c r="D365" s="228" t="s">
        <v>183</v>
      </c>
      <c r="E365" s="250" t="s">
        <v>41</v>
      </c>
      <c r="F365" s="251" t="s">
        <v>189</v>
      </c>
      <c r="G365" s="249"/>
      <c r="H365" s="252">
        <v>16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8" t="s">
        <v>183</v>
      </c>
      <c r="AU365" s="258" t="s">
        <v>90</v>
      </c>
      <c r="AV365" s="15" t="s">
        <v>179</v>
      </c>
      <c r="AW365" s="15" t="s">
        <v>42</v>
      </c>
      <c r="AX365" s="15" t="s">
        <v>88</v>
      </c>
      <c r="AY365" s="258" t="s">
        <v>171</v>
      </c>
    </row>
    <row r="366" s="2" customFormat="1" ht="24.15" customHeight="1">
      <c r="A366" s="42"/>
      <c r="B366" s="43"/>
      <c r="C366" s="208" t="s">
        <v>1013</v>
      </c>
      <c r="D366" s="208" t="s">
        <v>174</v>
      </c>
      <c r="E366" s="209" t="s">
        <v>1186</v>
      </c>
      <c r="F366" s="210" t="s">
        <v>1739</v>
      </c>
      <c r="G366" s="211" t="s">
        <v>194</v>
      </c>
      <c r="H366" s="212">
        <v>3</v>
      </c>
      <c r="I366" s="213"/>
      <c r="J366" s="214">
        <f>ROUND(I366*H366,2)</f>
        <v>0</v>
      </c>
      <c r="K366" s="210" t="s">
        <v>41</v>
      </c>
      <c r="L366" s="48"/>
      <c r="M366" s="215" t="s">
        <v>41</v>
      </c>
      <c r="N366" s="216" t="s">
        <v>51</v>
      </c>
      <c r="O366" s="88"/>
      <c r="P366" s="217">
        <f>O366*H366</f>
        <v>0</v>
      </c>
      <c r="Q366" s="217">
        <v>0.00023000000000000001</v>
      </c>
      <c r="R366" s="217">
        <f>Q366*H366</f>
        <v>0.00069000000000000008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295</v>
      </c>
      <c r="AT366" s="219" t="s">
        <v>174</v>
      </c>
      <c r="AU366" s="219" t="s">
        <v>90</v>
      </c>
      <c r="AY366" s="20" t="s">
        <v>171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88</v>
      </c>
      <c r="BK366" s="220">
        <f>ROUND(I366*H366,2)</f>
        <v>0</v>
      </c>
      <c r="BL366" s="20" t="s">
        <v>295</v>
      </c>
      <c r="BM366" s="219" t="s">
        <v>1740</v>
      </c>
    </row>
    <row r="367" s="14" customFormat="1">
      <c r="A367" s="14"/>
      <c r="B367" s="237"/>
      <c r="C367" s="238"/>
      <c r="D367" s="228" t="s">
        <v>183</v>
      </c>
      <c r="E367" s="239" t="s">
        <v>41</v>
      </c>
      <c r="F367" s="240" t="s">
        <v>199</v>
      </c>
      <c r="G367" s="238"/>
      <c r="H367" s="241">
        <v>3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183</v>
      </c>
      <c r="AU367" s="247" t="s">
        <v>90</v>
      </c>
      <c r="AV367" s="14" t="s">
        <v>90</v>
      </c>
      <c r="AW367" s="14" t="s">
        <v>42</v>
      </c>
      <c r="AX367" s="14" t="s">
        <v>80</v>
      </c>
      <c r="AY367" s="247" t="s">
        <v>171</v>
      </c>
    </row>
    <row r="368" s="15" customFormat="1">
      <c r="A368" s="15"/>
      <c r="B368" s="248"/>
      <c r="C368" s="249"/>
      <c r="D368" s="228" t="s">
        <v>183</v>
      </c>
      <c r="E368" s="250" t="s">
        <v>41</v>
      </c>
      <c r="F368" s="251" t="s">
        <v>189</v>
      </c>
      <c r="G368" s="249"/>
      <c r="H368" s="252">
        <v>3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8" t="s">
        <v>183</v>
      </c>
      <c r="AU368" s="258" t="s">
        <v>90</v>
      </c>
      <c r="AV368" s="15" t="s">
        <v>179</v>
      </c>
      <c r="AW368" s="15" t="s">
        <v>42</v>
      </c>
      <c r="AX368" s="15" t="s">
        <v>88</v>
      </c>
      <c r="AY368" s="258" t="s">
        <v>171</v>
      </c>
    </row>
    <row r="369" s="2" customFormat="1" ht="24.15" customHeight="1">
      <c r="A369" s="42"/>
      <c r="B369" s="43"/>
      <c r="C369" s="208" t="s">
        <v>1018</v>
      </c>
      <c r="D369" s="208" t="s">
        <v>174</v>
      </c>
      <c r="E369" s="209" t="s">
        <v>1190</v>
      </c>
      <c r="F369" s="210" t="s">
        <v>1187</v>
      </c>
      <c r="G369" s="211" t="s">
        <v>194</v>
      </c>
      <c r="H369" s="212">
        <v>6</v>
      </c>
      <c r="I369" s="213"/>
      <c r="J369" s="214">
        <f>ROUND(I369*H369,2)</f>
        <v>0</v>
      </c>
      <c r="K369" s="210" t="s">
        <v>41</v>
      </c>
      <c r="L369" s="48"/>
      <c r="M369" s="215" t="s">
        <v>41</v>
      </c>
      <c r="N369" s="216" t="s">
        <v>51</v>
      </c>
      <c r="O369" s="88"/>
      <c r="P369" s="217">
        <f>O369*H369</f>
        <v>0</v>
      </c>
      <c r="Q369" s="217">
        <v>0.00023000000000000001</v>
      </c>
      <c r="R369" s="217">
        <f>Q369*H369</f>
        <v>0.0013800000000000002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295</v>
      </c>
      <c r="AT369" s="219" t="s">
        <v>174</v>
      </c>
      <c r="AU369" s="219" t="s">
        <v>90</v>
      </c>
      <c r="AY369" s="20" t="s">
        <v>171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88</v>
      </c>
      <c r="BK369" s="220">
        <f>ROUND(I369*H369,2)</f>
        <v>0</v>
      </c>
      <c r="BL369" s="20" t="s">
        <v>295</v>
      </c>
      <c r="BM369" s="219" t="s">
        <v>1741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172</v>
      </c>
      <c r="G370" s="238"/>
      <c r="H370" s="241">
        <v>6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5" customFormat="1">
      <c r="A371" s="15"/>
      <c r="B371" s="248"/>
      <c r="C371" s="249"/>
      <c r="D371" s="228" t="s">
        <v>183</v>
      </c>
      <c r="E371" s="250" t="s">
        <v>41</v>
      </c>
      <c r="F371" s="251" t="s">
        <v>189</v>
      </c>
      <c r="G371" s="249"/>
      <c r="H371" s="252">
        <v>6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90</v>
      </c>
      <c r="AV371" s="15" t="s">
        <v>179</v>
      </c>
      <c r="AW371" s="15" t="s">
        <v>42</v>
      </c>
      <c r="AX371" s="15" t="s">
        <v>88</v>
      </c>
      <c r="AY371" s="258" t="s">
        <v>171</v>
      </c>
    </row>
    <row r="372" s="2" customFormat="1" ht="24.15" customHeight="1">
      <c r="A372" s="42"/>
      <c r="B372" s="43"/>
      <c r="C372" s="208" t="s">
        <v>1023</v>
      </c>
      <c r="D372" s="208" t="s">
        <v>174</v>
      </c>
      <c r="E372" s="209" t="s">
        <v>1742</v>
      </c>
      <c r="F372" s="210" t="s">
        <v>1191</v>
      </c>
      <c r="G372" s="211" t="s">
        <v>194</v>
      </c>
      <c r="H372" s="212">
        <v>4</v>
      </c>
      <c r="I372" s="213"/>
      <c r="J372" s="214">
        <f>ROUND(I372*H372,2)</f>
        <v>0</v>
      </c>
      <c r="K372" s="210" t="s">
        <v>41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0.00023000000000000001</v>
      </c>
      <c r="R372" s="217">
        <f>Q372*H372</f>
        <v>0.00092000000000000003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295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1743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179</v>
      </c>
      <c r="G373" s="238"/>
      <c r="H373" s="241">
        <v>4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80</v>
      </c>
      <c r="AY373" s="247" t="s">
        <v>171</v>
      </c>
    </row>
    <row r="374" s="15" customFormat="1">
      <c r="A374" s="15"/>
      <c r="B374" s="248"/>
      <c r="C374" s="249"/>
      <c r="D374" s="228" t="s">
        <v>183</v>
      </c>
      <c r="E374" s="250" t="s">
        <v>41</v>
      </c>
      <c r="F374" s="251" t="s">
        <v>189</v>
      </c>
      <c r="G374" s="249"/>
      <c r="H374" s="252">
        <v>4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183</v>
      </c>
      <c r="AU374" s="258" t="s">
        <v>90</v>
      </c>
      <c r="AV374" s="15" t="s">
        <v>179</v>
      </c>
      <c r="AW374" s="15" t="s">
        <v>42</v>
      </c>
      <c r="AX374" s="15" t="s">
        <v>88</v>
      </c>
      <c r="AY374" s="258" t="s">
        <v>171</v>
      </c>
    </row>
    <row r="375" s="2" customFormat="1" ht="24.15" customHeight="1">
      <c r="A375" s="42"/>
      <c r="B375" s="43"/>
      <c r="C375" s="208" t="s">
        <v>1028</v>
      </c>
      <c r="D375" s="208" t="s">
        <v>174</v>
      </c>
      <c r="E375" s="209" t="s">
        <v>1600</v>
      </c>
      <c r="F375" s="210" t="s">
        <v>1601</v>
      </c>
      <c r="G375" s="211" t="s">
        <v>264</v>
      </c>
      <c r="H375" s="212">
        <v>0.29499999999999998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1602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1603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2" customFormat="1" ht="37.8" customHeight="1">
      <c r="A377" s="42"/>
      <c r="B377" s="43"/>
      <c r="C377" s="208" t="s">
        <v>1033</v>
      </c>
      <c r="D377" s="208" t="s">
        <v>174</v>
      </c>
      <c r="E377" s="209" t="s">
        <v>1203</v>
      </c>
      <c r="F377" s="210" t="s">
        <v>1204</v>
      </c>
      <c r="G377" s="211" t="s">
        <v>264</v>
      </c>
      <c r="H377" s="212">
        <v>0.29499999999999998</v>
      </c>
      <c r="I377" s="213"/>
      <c r="J377" s="214">
        <f>ROUND(I377*H377,2)</f>
        <v>0</v>
      </c>
      <c r="K377" s="210" t="s">
        <v>178</v>
      </c>
      <c r="L377" s="48"/>
      <c r="M377" s="215" t="s">
        <v>41</v>
      </c>
      <c r="N377" s="216" t="s">
        <v>51</v>
      </c>
      <c r="O377" s="88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295</v>
      </c>
      <c r="AT377" s="219" t="s">
        <v>174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295</v>
      </c>
      <c r="BM377" s="219" t="s">
        <v>1605</v>
      </c>
    </row>
    <row r="378" s="2" customFormat="1">
      <c r="A378" s="42"/>
      <c r="B378" s="43"/>
      <c r="C378" s="44"/>
      <c r="D378" s="221" t="s">
        <v>181</v>
      </c>
      <c r="E378" s="44"/>
      <c r="F378" s="222" t="s">
        <v>1206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181</v>
      </c>
      <c r="AU378" s="20" t="s">
        <v>90</v>
      </c>
    </row>
    <row r="379" s="2" customFormat="1" ht="37.8" customHeight="1">
      <c r="A379" s="42"/>
      <c r="B379" s="43"/>
      <c r="C379" s="208" t="s">
        <v>1038</v>
      </c>
      <c r="D379" s="208" t="s">
        <v>174</v>
      </c>
      <c r="E379" s="209" t="s">
        <v>1207</v>
      </c>
      <c r="F379" s="210" t="s">
        <v>1208</v>
      </c>
      <c r="G379" s="211" t="s">
        <v>264</v>
      </c>
      <c r="H379" s="212">
        <v>0.29499999999999998</v>
      </c>
      <c r="I379" s="213"/>
      <c r="J379" s="214">
        <f>ROUND(I379*H379,2)</f>
        <v>0</v>
      </c>
      <c r="K379" s="210" t="s">
        <v>178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1607</v>
      </c>
    </row>
    <row r="380" s="2" customFormat="1">
      <c r="A380" s="42"/>
      <c r="B380" s="43"/>
      <c r="C380" s="44"/>
      <c r="D380" s="221" t="s">
        <v>181</v>
      </c>
      <c r="E380" s="44"/>
      <c r="F380" s="222" t="s">
        <v>1210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181</v>
      </c>
      <c r="AU380" s="20" t="s">
        <v>90</v>
      </c>
    </row>
    <row r="381" s="12" customFormat="1" ht="22.8" customHeight="1">
      <c r="A381" s="12"/>
      <c r="B381" s="192"/>
      <c r="C381" s="193"/>
      <c r="D381" s="194" t="s">
        <v>79</v>
      </c>
      <c r="E381" s="206" t="s">
        <v>291</v>
      </c>
      <c r="F381" s="206" t="s">
        <v>292</v>
      </c>
      <c r="G381" s="193"/>
      <c r="H381" s="193"/>
      <c r="I381" s="196"/>
      <c r="J381" s="207">
        <f>BK381</f>
        <v>0</v>
      </c>
      <c r="K381" s="193"/>
      <c r="L381" s="198"/>
      <c r="M381" s="199"/>
      <c r="N381" s="200"/>
      <c r="O381" s="200"/>
      <c r="P381" s="201">
        <f>SUM(P382:P455)</f>
        <v>0</v>
      </c>
      <c r="Q381" s="200"/>
      <c r="R381" s="201">
        <f>SUM(R382:R455)</f>
        <v>0.17055000000000001</v>
      </c>
      <c r="S381" s="200"/>
      <c r="T381" s="202">
        <f>SUM(T382:T455)</f>
        <v>0.15627240000000001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3" t="s">
        <v>90</v>
      </c>
      <c r="AT381" s="204" t="s">
        <v>79</v>
      </c>
      <c r="AU381" s="204" t="s">
        <v>88</v>
      </c>
      <c r="AY381" s="203" t="s">
        <v>171</v>
      </c>
      <c r="BK381" s="205">
        <f>SUM(BK382:BK455)</f>
        <v>0</v>
      </c>
    </row>
    <row r="382" s="2" customFormat="1" ht="24.15" customHeight="1">
      <c r="A382" s="42"/>
      <c r="B382" s="43"/>
      <c r="C382" s="208" t="s">
        <v>1532</v>
      </c>
      <c r="D382" s="208" t="s">
        <v>174</v>
      </c>
      <c r="E382" s="209" t="s">
        <v>293</v>
      </c>
      <c r="F382" s="210" t="s">
        <v>294</v>
      </c>
      <c r="G382" s="211" t="s">
        <v>194</v>
      </c>
      <c r="H382" s="212">
        <v>7</v>
      </c>
      <c r="I382" s="213"/>
      <c r="J382" s="214">
        <f>ROUND(I382*H382,2)</f>
        <v>0</v>
      </c>
      <c r="K382" s="210" t="s">
        <v>178</v>
      </c>
      <c r="L382" s="48"/>
      <c r="M382" s="215" t="s">
        <v>41</v>
      </c>
      <c r="N382" s="216" t="s">
        <v>51</v>
      </c>
      <c r="O382" s="88"/>
      <c r="P382" s="217">
        <f>O382*H382</f>
        <v>0</v>
      </c>
      <c r="Q382" s="217">
        <v>0</v>
      </c>
      <c r="R382" s="217">
        <f>Q382*H382</f>
        <v>0</v>
      </c>
      <c r="S382" s="217">
        <v>0.0060000000000000001</v>
      </c>
      <c r="T382" s="218">
        <f>S382*H382</f>
        <v>0.042000000000000003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295</v>
      </c>
      <c r="AT382" s="219" t="s">
        <v>174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295</v>
      </c>
      <c r="BM382" s="219" t="s">
        <v>1609</v>
      </c>
    </row>
    <row r="383" s="2" customFormat="1">
      <c r="A383" s="42"/>
      <c r="B383" s="43"/>
      <c r="C383" s="44"/>
      <c r="D383" s="221" t="s">
        <v>181</v>
      </c>
      <c r="E383" s="44"/>
      <c r="F383" s="222" t="s">
        <v>297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181</v>
      </c>
      <c r="AU383" s="20" t="s">
        <v>90</v>
      </c>
    </row>
    <row r="384" s="13" customFormat="1">
      <c r="A384" s="13"/>
      <c r="B384" s="226"/>
      <c r="C384" s="227"/>
      <c r="D384" s="228" t="s">
        <v>183</v>
      </c>
      <c r="E384" s="229" t="s">
        <v>41</v>
      </c>
      <c r="F384" s="230" t="s">
        <v>346</v>
      </c>
      <c r="G384" s="227"/>
      <c r="H384" s="229" t="s">
        <v>41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183</v>
      </c>
      <c r="AU384" s="236" t="s">
        <v>90</v>
      </c>
      <c r="AV384" s="13" t="s">
        <v>88</v>
      </c>
      <c r="AW384" s="13" t="s">
        <v>42</v>
      </c>
      <c r="AX384" s="13" t="s">
        <v>80</v>
      </c>
      <c r="AY384" s="236" t="s">
        <v>171</v>
      </c>
    </row>
    <row r="385" s="13" customFormat="1">
      <c r="A385" s="13"/>
      <c r="B385" s="226"/>
      <c r="C385" s="227"/>
      <c r="D385" s="228" t="s">
        <v>183</v>
      </c>
      <c r="E385" s="229" t="s">
        <v>41</v>
      </c>
      <c r="F385" s="230" t="s">
        <v>1744</v>
      </c>
      <c r="G385" s="227"/>
      <c r="H385" s="229" t="s">
        <v>41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183</v>
      </c>
      <c r="AU385" s="236" t="s">
        <v>90</v>
      </c>
      <c r="AV385" s="13" t="s">
        <v>88</v>
      </c>
      <c r="AW385" s="13" t="s">
        <v>42</v>
      </c>
      <c r="AX385" s="13" t="s">
        <v>80</v>
      </c>
      <c r="AY385" s="236" t="s">
        <v>171</v>
      </c>
    </row>
    <row r="386" s="14" customFormat="1">
      <c r="A386" s="14"/>
      <c r="B386" s="237"/>
      <c r="C386" s="238"/>
      <c r="D386" s="228" t="s">
        <v>183</v>
      </c>
      <c r="E386" s="239" t="s">
        <v>41</v>
      </c>
      <c r="F386" s="240" t="s">
        <v>253</v>
      </c>
      <c r="G386" s="238"/>
      <c r="H386" s="241">
        <v>7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183</v>
      </c>
      <c r="AU386" s="247" t="s">
        <v>90</v>
      </c>
      <c r="AV386" s="14" t="s">
        <v>90</v>
      </c>
      <c r="AW386" s="14" t="s">
        <v>42</v>
      </c>
      <c r="AX386" s="14" t="s">
        <v>80</v>
      </c>
      <c r="AY386" s="247" t="s">
        <v>171</v>
      </c>
    </row>
    <row r="387" s="15" customFormat="1">
      <c r="A387" s="15"/>
      <c r="B387" s="248"/>
      <c r="C387" s="249"/>
      <c r="D387" s="228" t="s">
        <v>183</v>
      </c>
      <c r="E387" s="250" t="s">
        <v>41</v>
      </c>
      <c r="F387" s="251" t="s">
        <v>189</v>
      </c>
      <c r="G387" s="249"/>
      <c r="H387" s="252">
        <v>7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8" t="s">
        <v>183</v>
      </c>
      <c r="AU387" s="258" t="s">
        <v>90</v>
      </c>
      <c r="AV387" s="15" t="s">
        <v>179</v>
      </c>
      <c r="AW387" s="15" t="s">
        <v>42</v>
      </c>
      <c r="AX387" s="15" t="s">
        <v>88</v>
      </c>
      <c r="AY387" s="258" t="s">
        <v>171</v>
      </c>
    </row>
    <row r="388" s="2" customFormat="1" ht="24.15" customHeight="1">
      <c r="A388" s="42"/>
      <c r="B388" s="43"/>
      <c r="C388" s="208" t="s">
        <v>1534</v>
      </c>
      <c r="D388" s="208" t="s">
        <v>174</v>
      </c>
      <c r="E388" s="209" t="s">
        <v>342</v>
      </c>
      <c r="F388" s="210" t="s">
        <v>343</v>
      </c>
      <c r="G388" s="211" t="s">
        <v>177</v>
      </c>
      <c r="H388" s="212">
        <v>3.5</v>
      </c>
      <c r="I388" s="213"/>
      <c r="J388" s="214">
        <f>ROUND(I388*H388,2)</f>
        <v>0</v>
      </c>
      <c r="K388" s="210" t="s">
        <v>178</v>
      </c>
      <c r="L388" s="48"/>
      <c r="M388" s="215" t="s">
        <v>41</v>
      </c>
      <c r="N388" s="216" t="s">
        <v>51</v>
      </c>
      <c r="O388" s="88"/>
      <c r="P388" s="217">
        <f>O388*H388</f>
        <v>0</v>
      </c>
      <c r="Q388" s="217">
        <v>0.0126</v>
      </c>
      <c r="R388" s="217">
        <f>Q388*H388</f>
        <v>0.0441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295</v>
      </c>
      <c r="AT388" s="219" t="s">
        <v>174</v>
      </c>
      <c r="AU388" s="219" t="s">
        <v>90</v>
      </c>
      <c r="AY388" s="20" t="s">
        <v>171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88</v>
      </c>
      <c r="BK388" s="220">
        <f>ROUND(I388*H388,2)</f>
        <v>0</v>
      </c>
      <c r="BL388" s="20" t="s">
        <v>295</v>
      </c>
      <c r="BM388" s="219" t="s">
        <v>1617</v>
      </c>
    </row>
    <row r="389" s="2" customFormat="1">
      <c r="A389" s="42"/>
      <c r="B389" s="43"/>
      <c r="C389" s="44"/>
      <c r="D389" s="221" t="s">
        <v>181</v>
      </c>
      <c r="E389" s="44"/>
      <c r="F389" s="222" t="s">
        <v>345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181</v>
      </c>
      <c r="AU389" s="20" t="s">
        <v>90</v>
      </c>
    </row>
    <row r="390" s="13" customFormat="1">
      <c r="A390" s="13"/>
      <c r="B390" s="226"/>
      <c r="C390" s="227"/>
      <c r="D390" s="228" t="s">
        <v>183</v>
      </c>
      <c r="E390" s="229" t="s">
        <v>41</v>
      </c>
      <c r="F390" s="230" t="s">
        <v>346</v>
      </c>
      <c r="G390" s="227"/>
      <c r="H390" s="229" t="s">
        <v>41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183</v>
      </c>
      <c r="AU390" s="236" t="s">
        <v>90</v>
      </c>
      <c r="AV390" s="13" t="s">
        <v>88</v>
      </c>
      <c r="AW390" s="13" t="s">
        <v>42</v>
      </c>
      <c r="AX390" s="13" t="s">
        <v>80</v>
      </c>
      <c r="AY390" s="236" t="s">
        <v>171</v>
      </c>
    </row>
    <row r="391" s="14" customFormat="1">
      <c r="A391" s="14"/>
      <c r="B391" s="237"/>
      <c r="C391" s="238"/>
      <c r="D391" s="228" t="s">
        <v>183</v>
      </c>
      <c r="E391" s="239" t="s">
        <v>41</v>
      </c>
      <c r="F391" s="240" t="s">
        <v>1618</v>
      </c>
      <c r="G391" s="238"/>
      <c r="H391" s="241">
        <v>3.5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183</v>
      </c>
      <c r="AU391" s="247" t="s">
        <v>90</v>
      </c>
      <c r="AV391" s="14" t="s">
        <v>90</v>
      </c>
      <c r="AW391" s="14" t="s">
        <v>42</v>
      </c>
      <c r="AX391" s="14" t="s">
        <v>80</v>
      </c>
      <c r="AY391" s="247" t="s">
        <v>171</v>
      </c>
    </row>
    <row r="392" s="15" customFormat="1">
      <c r="A392" s="15"/>
      <c r="B392" s="248"/>
      <c r="C392" s="249"/>
      <c r="D392" s="228" t="s">
        <v>183</v>
      </c>
      <c r="E392" s="250" t="s">
        <v>41</v>
      </c>
      <c r="F392" s="251" t="s">
        <v>189</v>
      </c>
      <c r="G392" s="249"/>
      <c r="H392" s="252">
        <v>3.5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8" t="s">
        <v>183</v>
      </c>
      <c r="AU392" s="258" t="s">
        <v>90</v>
      </c>
      <c r="AV392" s="15" t="s">
        <v>179</v>
      </c>
      <c r="AW392" s="15" t="s">
        <v>42</v>
      </c>
      <c r="AX392" s="15" t="s">
        <v>88</v>
      </c>
      <c r="AY392" s="258" t="s">
        <v>171</v>
      </c>
    </row>
    <row r="393" s="2" customFormat="1" ht="21.75" customHeight="1">
      <c r="A393" s="42"/>
      <c r="B393" s="43"/>
      <c r="C393" s="208" t="s">
        <v>1536</v>
      </c>
      <c r="D393" s="208" t="s">
        <v>174</v>
      </c>
      <c r="E393" s="209" t="s">
        <v>349</v>
      </c>
      <c r="F393" s="210" t="s">
        <v>350</v>
      </c>
      <c r="G393" s="211" t="s">
        <v>177</v>
      </c>
      <c r="H393" s="212">
        <v>5.25</v>
      </c>
      <c r="I393" s="213"/>
      <c r="J393" s="214">
        <f>ROUND(I393*H393,2)</f>
        <v>0</v>
      </c>
      <c r="K393" s="210" t="s">
        <v>178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0.0016000000000000001</v>
      </c>
      <c r="R393" s="217">
        <f>Q393*H393</f>
        <v>0.0084000000000000012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295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295</v>
      </c>
      <c r="BM393" s="219" t="s">
        <v>1620</v>
      </c>
    </row>
    <row r="394" s="2" customFormat="1">
      <c r="A394" s="42"/>
      <c r="B394" s="43"/>
      <c r="C394" s="44"/>
      <c r="D394" s="221" t="s">
        <v>181</v>
      </c>
      <c r="E394" s="44"/>
      <c r="F394" s="222" t="s">
        <v>352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181</v>
      </c>
      <c r="AU394" s="20" t="s">
        <v>90</v>
      </c>
    </row>
    <row r="395" s="13" customFormat="1">
      <c r="A395" s="13"/>
      <c r="B395" s="226"/>
      <c r="C395" s="227"/>
      <c r="D395" s="228" t="s">
        <v>183</v>
      </c>
      <c r="E395" s="229" t="s">
        <v>41</v>
      </c>
      <c r="F395" s="230" t="s">
        <v>346</v>
      </c>
      <c r="G395" s="227"/>
      <c r="H395" s="229" t="s">
        <v>41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183</v>
      </c>
      <c r="AU395" s="236" t="s">
        <v>90</v>
      </c>
      <c r="AV395" s="13" t="s">
        <v>88</v>
      </c>
      <c r="AW395" s="13" t="s">
        <v>42</v>
      </c>
      <c r="AX395" s="13" t="s">
        <v>80</v>
      </c>
      <c r="AY395" s="236" t="s">
        <v>171</v>
      </c>
    </row>
    <row r="396" s="14" customFormat="1">
      <c r="A396" s="14"/>
      <c r="B396" s="237"/>
      <c r="C396" s="238"/>
      <c r="D396" s="228" t="s">
        <v>183</v>
      </c>
      <c r="E396" s="239" t="s">
        <v>41</v>
      </c>
      <c r="F396" s="240" t="s">
        <v>1622</v>
      </c>
      <c r="G396" s="238"/>
      <c r="H396" s="241">
        <v>5.25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183</v>
      </c>
      <c r="AU396" s="247" t="s">
        <v>90</v>
      </c>
      <c r="AV396" s="14" t="s">
        <v>90</v>
      </c>
      <c r="AW396" s="14" t="s">
        <v>42</v>
      </c>
      <c r="AX396" s="14" t="s">
        <v>80</v>
      </c>
      <c r="AY396" s="247" t="s">
        <v>171</v>
      </c>
    </row>
    <row r="397" s="15" customFormat="1">
      <c r="A397" s="15"/>
      <c r="B397" s="248"/>
      <c r="C397" s="249"/>
      <c r="D397" s="228" t="s">
        <v>183</v>
      </c>
      <c r="E397" s="250" t="s">
        <v>41</v>
      </c>
      <c r="F397" s="251" t="s">
        <v>189</v>
      </c>
      <c r="G397" s="249"/>
      <c r="H397" s="252">
        <v>5.25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183</v>
      </c>
      <c r="AU397" s="258" t="s">
        <v>90</v>
      </c>
      <c r="AV397" s="15" t="s">
        <v>179</v>
      </c>
      <c r="AW397" s="15" t="s">
        <v>42</v>
      </c>
      <c r="AX397" s="15" t="s">
        <v>88</v>
      </c>
      <c r="AY397" s="258" t="s">
        <v>171</v>
      </c>
    </row>
    <row r="398" s="2" customFormat="1" ht="24.15" customHeight="1">
      <c r="A398" s="42"/>
      <c r="B398" s="43"/>
      <c r="C398" s="208" t="s">
        <v>1541</v>
      </c>
      <c r="D398" s="208" t="s">
        <v>174</v>
      </c>
      <c r="E398" s="209" t="s">
        <v>354</v>
      </c>
      <c r="F398" s="210" t="s">
        <v>355</v>
      </c>
      <c r="G398" s="211" t="s">
        <v>177</v>
      </c>
      <c r="H398" s="212">
        <v>94.439999999999998</v>
      </c>
      <c r="I398" s="213"/>
      <c r="J398" s="214">
        <f>ROUND(I398*H398,2)</f>
        <v>0</v>
      </c>
      <c r="K398" s="210" t="s">
        <v>178</v>
      </c>
      <c r="L398" s="48"/>
      <c r="M398" s="215" t="s">
        <v>41</v>
      </c>
      <c r="N398" s="216" t="s">
        <v>51</v>
      </c>
      <c r="O398" s="88"/>
      <c r="P398" s="217">
        <f>O398*H398</f>
        <v>0</v>
      </c>
      <c r="Q398" s="217">
        <v>0.00125</v>
      </c>
      <c r="R398" s="217">
        <f>Q398*H398</f>
        <v>0.11805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295</v>
      </c>
      <c r="AT398" s="219" t="s">
        <v>174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295</v>
      </c>
      <c r="BM398" s="219" t="s">
        <v>1624</v>
      </c>
    </row>
    <row r="399" s="2" customFormat="1">
      <c r="A399" s="42"/>
      <c r="B399" s="43"/>
      <c r="C399" s="44"/>
      <c r="D399" s="221" t="s">
        <v>181</v>
      </c>
      <c r="E399" s="44"/>
      <c r="F399" s="222" t="s">
        <v>357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181</v>
      </c>
      <c r="AU399" s="20" t="s">
        <v>90</v>
      </c>
    </row>
    <row r="400" s="13" customFormat="1">
      <c r="A400" s="13"/>
      <c r="B400" s="226"/>
      <c r="C400" s="227"/>
      <c r="D400" s="228" t="s">
        <v>183</v>
      </c>
      <c r="E400" s="229" t="s">
        <v>41</v>
      </c>
      <c r="F400" s="230" t="s">
        <v>1625</v>
      </c>
      <c r="G400" s="227"/>
      <c r="H400" s="229" t="s">
        <v>41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183</v>
      </c>
      <c r="AU400" s="236" t="s">
        <v>90</v>
      </c>
      <c r="AV400" s="13" t="s">
        <v>88</v>
      </c>
      <c r="AW400" s="13" t="s">
        <v>42</v>
      </c>
      <c r="AX400" s="13" t="s">
        <v>80</v>
      </c>
      <c r="AY400" s="236" t="s">
        <v>171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359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4" customFormat="1">
      <c r="A402" s="14"/>
      <c r="B402" s="237"/>
      <c r="C402" s="238"/>
      <c r="D402" s="228" t="s">
        <v>183</v>
      </c>
      <c r="E402" s="239" t="s">
        <v>41</v>
      </c>
      <c r="F402" s="240" t="s">
        <v>1745</v>
      </c>
      <c r="G402" s="238"/>
      <c r="H402" s="241">
        <v>21.359999999999999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183</v>
      </c>
      <c r="AU402" s="247" t="s">
        <v>90</v>
      </c>
      <c r="AV402" s="14" t="s">
        <v>90</v>
      </c>
      <c r="AW402" s="14" t="s">
        <v>42</v>
      </c>
      <c r="AX402" s="14" t="s">
        <v>80</v>
      </c>
      <c r="AY402" s="247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1746</v>
      </c>
      <c r="G403" s="238"/>
      <c r="H403" s="241">
        <v>0.90000000000000002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4" customFormat="1">
      <c r="A404" s="14"/>
      <c r="B404" s="237"/>
      <c r="C404" s="238"/>
      <c r="D404" s="228" t="s">
        <v>183</v>
      </c>
      <c r="E404" s="239" t="s">
        <v>41</v>
      </c>
      <c r="F404" s="240" t="s">
        <v>1747</v>
      </c>
      <c r="G404" s="238"/>
      <c r="H404" s="241">
        <v>8.8800000000000008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183</v>
      </c>
      <c r="AU404" s="247" t="s">
        <v>90</v>
      </c>
      <c r="AV404" s="14" t="s">
        <v>90</v>
      </c>
      <c r="AW404" s="14" t="s">
        <v>42</v>
      </c>
      <c r="AX404" s="14" t="s">
        <v>80</v>
      </c>
      <c r="AY404" s="247" t="s">
        <v>171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1748</v>
      </c>
      <c r="G405" s="238"/>
      <c r="H405" s="241">
        <v>5.9400000000000004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4" customFormat="1">
      <c r="A406" s="14"/>
      <c r="B406" s="237"/>
      <c r="C406" s="238"/>
      <c r="D406" s="228" t="s">
        <v>183</v>
      </c>
      <c r="E406" s="239" t="s">
        <v>41</v>
      </c>
      <c r="F406" s="240" t="s">
        <v>1634</v>
      </c>
      <c r="G406" s="238"/>
      <c r="H406" s="241">
        <v>0.71999999999999997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183</v>
      </c>
      <c r="AU406" s="247" t="s">
        <v>90</v>
      </c>
      <c r="AV406" s="14" t="s">
        <v>90</v>
      </c>
      <c r="AW406" s="14" t="s">
        <v>42</v>
      </c>
      <c r="AX406" s="14" t="s">
        <v>80</v>
      </c>
      <c r="AY406" s="247" t="s">
        <v>171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1749</v>
      </c>
      <c r="G407" s="238"/>
      <c r="H407" s="241">
        <v>5.1600000000000001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4" customFormat="1">
      <c r="A408" s="14"/>
      <c r="B408" s="237"/>
      <c r="C408" s="238"/>
      <c r="D408" s="228" t="s">
        <v>183</v>
      </c>
      <c r="E408" s="239" t="s">
        <v>41</v>
      </c>
      <c r="F408" s="240" t="s">
        <v>1750</v>
      </c>
      <c r="G408" s="238"/>
      <c r="H408" s="241">
        <v>0.66000000000000003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183</v>
      </c>
      <c r="AU408" s="247" t="s">
        <v>90</v>
      </c>
      <c r="AV408" s="14" t="s">
        <v>90</v>
      </c>
      <c r="AW408" s="14" t="s">
        <v>42</v>
      </c>
      <c r="AX408" s="14" t="s">
        <v>80</v>
      </c>
      <c r="AY408" s="247" t="s">
        <v>171</v>
      </c>
    </row>
    <row r="409" s="14" customFormat="1">
      <c r="A409" s="14"/>
      <c r="B409" s="237"/>
      <c r="C409" s="238"/>
      <c r="D409" s="228" t="s">
        <v>183</v>
      </c>
      <c r="E409" s="239" t="s">
        <v>41</v>
      </c>
      <c r="F409" s="240" t="s">
        <v>1751</v>
      </c>
      <c r="G409" s="238"/>
      <c r="H409" s="241">
        <v>4.5599999999999996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183</v>
      </c>
      <c r="AU409" s="247" t="s">
        <v>90</v>
      </c>
      <c r="AV409" s="14" t="s">
        <v>90</v>
      </c>
      <c r="AW409" s="14" t="s">
        <v>42</v>
      </c>
      <c r="AX409" s="14" t="s">
        <v>80</v>
      </c>
      <c r="AY409" s="247" t="s">
        <v>171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1752</v>
      </c>
      <c r="G410" s="238"/>
      <c r="H410" s="241">
        <v>6.2999999999999998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4" customFormat="1">
      <c r="A411" s="14"/>
      <c r="B411" s="237"/>
      <c r="C411" s="238"/>
      <c r="D411" s="228" t="s">
        <v>183</v>
      </c>
      <c r="E411" s="239" t="s">
        <v>41</v>
      </c>
      <c r="F411" s="240" t="s">
        <v>1753</v>
      </c>
      <c r="G411" s="238"/>
      <c r="H411" s="241">
        <v>7.5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183</v>
      </c>
      <c r="AU411" s="247" t="s">
        <v>90</v>
      </c>
      <c r="AV411" s="14" t="s">
        <v>90</v>
      </c>
      <c r="AW411" s="14" t="s">
        <v>42</v>
      </c>
      <c r="AX411" s="14" t="s">
        <v>80</v>
      </c>
      <c r="AY411" s="247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1754</v>
      </c>
      <c r="G412" s="238"/>
      <c r="H412" s="241">
        <v>3.1200000000000001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4" customFormat="1">
      <c r="A413" s="14"/>
      <c r="B413" s="237"/>
      <c r="C413" s="238"/>
      <c r="D413" s="228" t="s">
        <v>183</v>
      </c>
      <c r="E413" s="239" t="s">
        <v>41</v>
      </c>
      <c r="F413" s="240" t="s">
        <v>1755</v>
      </c>
      <c r="G413" s="238"/>
      <c r="H413" s="241">
        <v>4.7999999999999998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183</v>
      </c>
      <c r="AU413" s="247" t="s">
        <v>90</v>
      </c>
      <c r="AV413" s="14" t="s">
        <v>90</v>
      </c>
      <c r="AW413" s="14" t="s">
        <v>42</v>
      </c>
      <c r="AX413" s="14" t="s">
        <v>80</v>
      </c>
      <c r="AY413" s="247" t="s">
        <v>171</v>
      </c>
    </row>
    <row r="414" s="14" customFormat="1">
      <c r="A414" s="14"/>
      <c r="B414" s="237"/>
      <c r="C414" s="238"/>
      <c r="D414" s="228" t="s">
        <v>183</v>
      </c>
      <c r="E414" s="239" t="s">
        <v>41</v>
      </c>
      <c r="F414" s="240" t="s">
        <v>1756</v>
      </c>
      <c r="G414" s="238"/>
      <c r="H414" s="241">
        <v>4.9800000000000004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183</v>
      </c>
      <c r="AU414" s="247" t="s">
        <v>90</v>
      </c>
      <c r="AV414" s="14" t="s">
        <v>90</v>
      </c>
      <c r="AW414" s="14" t="s">
        <v>42</v>
      </c>
      <c r="AX414" s="14" t="s">
        <v>80</v>
      </c>
      <c r="AY414" s="247" t="s">
        <v>171</v>
      </c>
    </row>
    <row r="415" s="14" customFormat="1">
      <c r="A415" s="14"/>
      <c r="B415" s="237"/>
      <c r="C415" s="238"/>
      <c r="D415" s="228" t="s">
        <v>183</v>
      </c>
      <c r="E415" s="239" t="s">
        <v>41</v>
      </c>
      <c r="F415" s="240" t="s">
        <v>1757</v>
      </c>
      <c r="G415" s="238"/>
      <c r="H415" s="241">
        <v>3.96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183</v>
      </c>
      <c r="AU415" s="247" t="s">
        <v>90</v>
      </c>
      <c r="AV415" s="14" t="s">
        <v>90</v>
      </c>
      <c r="AW415" s="14" t="s">
        <v>42</v>
      </c>
      <c r="AX415" s="14" t="s">
        <v>80</v>
      </c>
      <c r="AY415" s="247" t="s">
        <v>171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1758</v>
      </c>
      <c r="G416" s="238"/>
      <c r="H416" s="241">
        <v>4.2599999999999998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4" customFormat="1">
      <c r="A417" s="14"/>
      <c r="B417" s="237"/>
      <c r="C417" s="238"/>
      <c r="D417" s="228" t="s">
        <v>183</v>
      </c>
      <c r="E417" s="239" t="s">
        <v>41</v>
      </c>
      <c r="F417" s="240" t="s">
        <v>1759</v>
      </c>
      <c r="G417" s="238"/>
      <c r="H417" s="241">
        <v>4.9199999999999999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90</v>
      </c>
      <c r="AV417" s="14" t="s">
        <v>90</v>
      </c>
      <c r="AW417" s="14" t="s">
        <v>42</v>
      </c>
      <c r="AX417" s="14" t="s">
        <v>80</v>
      </c>
      <c r="AY417" s="247" t="s">
        <v>171</v>
      </c>
    </row>
    <row r="418" s="14" customFormat="1">
      <c r="A418" s="14"/>
      <c r="B418" s="237"/>
      <c r="C418" s="238"/>
      <c r="D418" s="228" t="s">
        <v>183</v>
      </c>
      <c r="E418" s="239" t="s">
        <v>41</v>
      </c>
      <c r="F418" s="240" t="s">
        <v>1760</v>
      </c>
      <c r="G418" s="238"/>
      <c r="H418" s="241">
        <v>2.1000000000000001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183</v>
      </c>
      <c r="AU418" s="247" t="s">
        <v>90</v>
      </c>
      <c r="AV418" s="14" t="s">
        <v>90</v>
      </c>
      <c r="AW418" s="14" t="s">
        <v>42</v>
      </c>
      <c r="AX418" s="14" t="s">
        <v>80</v>
      </c>
      <c r="AY418" s="247" t="s">
        <v>171</v>
      </c>
    </row>
    <row r="419" s="14" customFormat="1">
      <c r="A419" s="14"/>
      <c r="B419" s="237"/>
      <c r="C419" s="238"/>
      <c r="D419" s="228" t="s">
        <v>183</v>
      </c>
      <c r="E419" s="239" t="s">
        <v>41</v>
      </c>
      <c r="F419" s="240" t="s">
        <v>1628</v>
      </c>
      <c r="G419" s="238"/>
      <c r="H419" s="241">
        <v>1.44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183</v>
      </c>
      <c r="AU419" s="247" t="s">
        <v>90</v>
      </c>
      <c r="AV419" s="14" t="s">
        <v>90</v>
      </c>
      <c r="AW419" s="14" t="s">
        <v>42</v>
      </c>
      <c r="AX419" s="14" t="s">
        <v>80</v>
      </c>
      <c r="AY419" s="247" t="s">
        <v>171</v>
      </c>
    </row>
    <row r="420" s="14" customFormat="1">
      <c r="A420" s="14"/>
      <c r="B420" s="237"/>
      <c r="C420" s="238"/>
      <c r="D420" s="228" t="s">
        <v>183</v>
      </c>
      <c r="E420" s="239" t="s">
        <v>41</v>
      </c>
      <c r="F420" s="240" t="s">
        <v>1761</v>
      </c>
      <c r="G420" s="238"/>
      <c r="H420" s="241">
        <v>1.98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183</v>
      </c>
      <c r="AU420" s="247" t="s">
        <v>90</v>
      </c>
      <c r="AV420" s="14" t="s">
        <v>90</v>
      </c>
      <c r="AW420" s="14" t="s">
        <v>42</v>
      </c>
      <c r="AX420" s="14" t="s">
        <v>80</v>
      </c>
      <c r="AY420" s="247" t="s">
        <v>171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1746</v>
      </c>
      <c r="G421" s="238"/>
      <c r="H421" s="241">
        <v>0.90000000000000002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94.439999999999998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08" t="s">
        <v>1546</v>
      </c>
      <c r="D423" s="208" t="s">
        <v>174</v>
      </c>
      <c r="E423" s="209" t="s">
        <v>362</v>
      </c>
      <c r="F423" s="210" t="s">
        <v>363</v>
      </c>
      <c r="G423" s="211" t="s">
        <v>177</v>
      </c>
      <c r="H423" s="212">
        <v>94.439999999999998</v>
      </c>
      <c r="I423" s="213"/>
      <c r="J423" s="214">
        <f>ROUND(I423*H423,2)</f>
        <v>0</v>
      </c>
      <c r="K423" s="210" t="s">
        <v>178</v>
      </c>
      <c r="L423" s="48"/>
      <c r="M423" s="215" t="s">
        <v>41</v>
      </c>
      <c r="N423" s="216" t="s">
        <v>51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0.0012099999999999999</v>
      </c>
      <c r="T423" s="218">
        <f>S423*H423</f>
        <v>0.1142724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295</v>
      </c>
      <c r="AT423" s="219" t="s">
        <v>174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1640</v>
      </c>
    </row>
    <row r="424" s="2" customFormat="1">
      <c r="A424" s="42"/>
      <c r="B424" s="43"/>
      <c r="C424" s="44"/>
      <c r="D424" s="221" t="s">
        <v>181</v>
      </c>
      <c r="E424" s="44"/>
      <c r="F424" s="222" t="s">
        <v>365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181</v>
      </c>
      <c r="AU424" s="20" t="s">
        <v>90</v>
      </c>
    </row>
    <row r="425" s="13" customFormat="1">
      <c r="A425" s="13"/>
      <c r="B425" s="226"/>
      <c r="C425" s="227"/>
      <c r="D425" s="228" t="s">
        <v>183</v>
      </c>
      <c r="E425" s="229" t="s">
        <v>41</v>
      </c>
      <c r="F425" s="230" t="s">
        <v>1625</v>
      </c>
      <c r="G425" s="227"/>
      <c r="H425" s="229" t="s">
        <v>41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183</v>
      </c>
      <c r="AU425" s="236" t="s">
        <v>90</v>
      </c>
      <c r="AV425" s="13" t="s">
        <v>88</v>
      </c>
      <c r="AW425" s="13" t="s">
        <v>42</v>
      </c>
      <c r="AX425" s="13" t="s">
        <v>80</v>
      </c>
      <c r="AY425" s="236" t="s">
        <v>171</v>
      </c>
    </row>
    <row r="426" s="13" customFormat="1">
      <c r="A426" s="13"/>
      <c r="B426" s="226"/>
      <c r="C426" s="227"/>
      <c r="D426" s="228" t="s">
        <v>183</v>
      </c>
      <c r="E426" s="229" t="s">
        <v>41</v>
      </c>
      <c r="F426" s="230" t="s">
        <v>359</v>
      </c>
      <c r="G426" s="227"/>
      <c r="H426" s="229" t="s">
        <v>41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183</v>
      </c>
      <c r="AU426" s="236" t="s">
        <v>90</v>
      </c>
      <c r="AV426" s="13" t="s">
        <v>88</v>
      </c>
      <c r="AW426" s="13" t="s">
        <v>42</v>
      </c>
      <c r="AX426" s="13" t="s">
        <v>80</v>
      </c>
      <c r="AY426" s="236" t="s">
        <v>171</v>
      </c>
    </row>
    <row r="427" s="14" customFormat="1">
      <c r="A427" s="14"/>
      <c r="B427" s="237"/>
      <c r="C427" s="238"/>
      <c r="D427" s="228" t="s">
        <v>183</v>
      </c>
      <c r="E427" s="239" t="s">
        <v>41</v>
      </c>
      <c r="F427" s="240" t="s">
        <v>1745</v>
      </c>
      <c r="G427" s="238"/>
      <c r="H427" s="241">
        <v>21.359999999999999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183</v>
      </c>
      <c r="AU427" s="247" t="s">
        <v>90</v>
      </c>
      <c r="AV427" s="14" t="s">
        <v>90</v>
      </c>
      <c r="AW427" s="14" t="s">
        <v>42</v>
      </c>
      <c r="AX427" s="14" t="s">
        <v>80</v>
      </c>
      <c r="AY427" s="247" t="s">
        <v>171</v>
      </c>
    </row>
    <row r="428" s="14" customFormat="1">
      <c r="A428" s="14"/>
      <c r="B428" s="237"/>
      <c r="C428" s="238"/>
      <c r="D428" s="228" t="s">
        <v>183</v>
      </c>
      <c r="E428" s="239" t="s">
        <v>41</v>
      </c>
      <c r="F428" s="240" t="s">
        <v>1746</v>
      </c>
      <c r="G428" s="238"/>
      <c r="H428" s="241">
        <v>0.90000000000000002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183</v>
      </c>
      <c r="AU428" s="247" t="s">
        <v>90</v>
      </c>
      <c r="AV428" s="14" t="s">
        <v>90</v>
      </c>
      <c r="AW428" s="14" t="s">
        <v>42</v>
      </c>
      <c r="AX428" s="14" t="s">
        <v>80</v>
      </c>
      <c r="AY428" s="247" t="s">
        <v>171</v>
      </c>
    </row>
    <row r="429" s="14" customFormat="1">
      <c r="A429" s="14"/>
      <c r="B429" s="237"/>
      <c r="C429" s="238"/>
      <c r="D429" s="228" t="s">
        <v>183</v>
      </c>
      <c r="E429" s="239" t="s">
        <v>41</v>
      </c>
      <c r="F429" s="240" t="s">
        <v>1747</v>
      </c>
      <c r="G429" s="238"/>
      <c r="H429" s="241">
        <v>8.8800000000000008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183</v>
      </c>
      <c r="AU429" s="247" t="s">
        <v>90</v>
      </c>
      <c r="AV429" s="14" t="s">
        <v>90</v>
      </c>
      <c r="AW429" s="14" t="s">
        <v>42</v>
      </c>
      <c r="AX429" s="14" t="s">
        <v>80</v>
      </c>
      <c r="AY429" s="247" t="s">
        <v>171</v>
      </c>
    </row>
    <row r="430" s="14" customFormat="1">
      <c r="A430" s="14"/>
      <c r="B430" s="237"/>
      <c r="C430" s="238"/>
      <c r="D430" s="228" t="s">
        <v>183</v>
      </c>
      <c r="E430" s="239" t="s">
        <v>41</v>
      </c>
      <c r="F430" s="240" t="s">
        <v>1748</v>
      </c>
      <c r="G430" s="238"/>
      <c r="H430" s="241">
        <v>5.9400000000000004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42</v>
      </c>
      <c r="AX430" s="14" t="s">
        <v>80</v>
      </c>
      <c r="AY430" s="247" t="s">
        <v>171</v>
      </c>
    </row>
    <row r="431" s="14" customFormat="1">
      <c r="A431" s="14"/>
      <c r="B431" s="237"/>
      <c r="C431" s="238"/>
      <c r="D431" s="228" t="s">
        <v>183</v>
      </c>
      <c r="E431" s="239" t="s">
        <v>41</v>
      </c>
      <c r="F431" s="240" t="s">
        <v>1634</v>
      </c>
      <c r="G431" s="238"/>
      <c r="H431" s="241">
        <v>0.71999999999999997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183</v>
      </c>
      <c r="AU431" s="247" t="s">
        <v>90</v>
      </c>
      <c r="AV431" s="14" t="s">
        <v>90</v>
      </c>
      <c r="AW431" s="14" t="s">
        <v>42</v>
      </c>
      <c r="AX431" s="14" t="s">
        <v>80</v>
      </c>
      <c r="AY431" s="247" t="s">
        <v>171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1749</v>
      </c>
      <c r="G432" s="238"/>
      <c r="H432" s="241">
        <v>5.1600000000000001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80</v>
      </c>
      <c r="AY432" s="247" t="s">
        <v>171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1750</v>
      </c>
      <c r="G433" s="238"/>
      <c r="H433" s="241">
        <v>0.66000000000000003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4" customFormat="1">
      <c r="A434" s="14"/>
      <c r="B434" s="237"/>
      <c r="C434" s="238"/>
      <c r="D434" s="228" t="s">
        <v>183</v>
      </c>
      <c r="E434" s="239" t="s">
        <v>41</v>
      </c>
      <c r="F434" s="240" t="s">
        <v>1751</v>
      </c>
      <c r="G434" s="238"/>
      <c r="H434" s="241">
        <v>4.5599999999999996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183</v>
      </c>
      <c r="AU434" s="247" t="s">
        <v>90</v>
      </c>
      <c r="AV434" s="14" t="s">
        <v>90</v>
      </c>
      <c r="AW434" s="14" t="s">
        <v>42</v>
      </c>
      <c r="AX434" s="14" t="s">
        <v>80</v>
      </c>
      <c r="AY434" s="247" t="s">
        <v>171</v>
      </c>
    </row>
    <row r="435" s="14" customFormat="1">
      <c r="A435" s="14"/>
      <c r="B435" s="237"/>
      <c r="C435" s="238"/>
      <c r="D435" s="228" t="s">
        <v>183</v>
      </c>
      <c r="E435" s="239" t="s">
        <v>41</v>
      </c>
      <c r="F435" s="240" t="s">
        <v>1752</v>
      </c>
      <c r="G435" s="238"/>
      <c r="H435" s="241">
        <v>6.2999999999999998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42</v>
      </c>
      <c r="AX435" s="14" t="s">
        <v>80</v>
      </c>
      <c r="AY435" s="247" t="s">
        <v>171</v>
      </c>
    </row>
    <row r="436" s="14" customFormat="1">
      <c r="A436" s="14"/>
      <c r="B436" s="237"/>
      <c r="C436" s="238"/>
      <c r="D436" s="228" t="s">
        <v>183</v>
      </c>
      <c r="E436" s="239" t="s">
        <v>41</v>
      </c>
      <c r="F436" s="240" t="s">
        <v>1753</v>
      </c>
      <c r="G436" s="238"/>
      <c r="H436" s="241">
        <v>7.5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183</v>
      </c>
      <c r="AU436" s="247" t="s">
        <v>90</v>
      </c>
      <c r="AV436" s="14" t="s">
        <v>90</v>
      </c>
      <c r="AW436" s="14" t="s">
        <v>42</v>
      </c>
      <c r="AX436" s="14" t="s">
        <v>80</v>
      </c>
      <c r="AY436" s="247" t="s">
        <v>171</v>
      </c>
    </row>
    <row r="437" s="14" customFormat="1">
      <c r="A437" s="14"/>
      <c r="B437" s="237"/>
      <c r="C437" s="238"/>
      <c r="D437" s="228" t="s">
        <v>183</v>
      </c>
      <c r="E437" s="239" t="s">
        <v>41</v>
      </c>
      <c r="F437" s="240" t="s">
        <v>1754</v>
      </c>
      <c r="G437" s="238"/>
      <c r="H437" s="241">
        <v>3.1200000000000001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183</v>
      </c>
      <c r="AU437" s="247" t="s">
        <v>90</v>
      </c>
      <c r="AV437" s="14" t="s">
        <v>90</v>
      </c>
      <c r="AW437" s="14" t="s">
        <v>42</v>
      </c>
      <c r="AX437" s="14" t="s">
        <v>80</v>
      </c>
      <c r="AY437" s="247" t="s">
        <v>171</v>
      </c>
    </row>
    <row r="438" s="14" customFormat="1">
      <c r="A438" s="14"/>
      <c r="B438" s="237"/>
      <c r="C438" s="238"/>
      <c r="D438" s="228" t="s">
        <v>183</v>
      </c>
      <c r="E438" s="239" t="s">
        <v>41</v>
      </c>
      <c r="F438" s="240" t="s">
        <v>1755</v>
      </c>
      <c r="G438" s="238"/>
      <c r="H438" s="241">
        <v>4.7999999999999998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42</v>
      </c>
      <c r="AX438" s="14" t="s">
        <v>80</v>
      </c>
      <c r="AY438" s="247" t="s">
        <v>171</v>
      </c>
    </row>
    <row r="439" s="14" customFormat="1">
      <c r="A439" s="14"/>
      <c r="B439" s="237"/>
      <c r="C439" s="238"/>
      <c r="D439" s="228" t="s">
        <v>183</v>
      </c>
      <c r="E439" s="239" t="s">
        <v>41</v>
      </c>
      <c r="F439" s="240" t="s">
        <v>1756</v>
      </c>
      <c r="G439" s="238"/>
      <c r="H439" s="241">
        <v>4.9800000000000004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183</v>
      </c>
      <c r="AU439" s="247" t="s">
        <v>90</v>
      </c>
      <c r="AV439" s="14" t="s">
        <v>90</v>
      </c>
      <c r="AW439" s="14" t="s">
        <v>42</v>
      </c>
      <c r="AX439" s="14" t="s">
        <v>80</v>
      </c>
      <c r="AY439" s="247" t="s">
        <v>171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1757</v>
      </c>
      <c r="G440" s="238"/>
      <c r="H440" s="241">
        <v>3.96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4" customFormat="1">
      <c r="A441" s="14"/>
      <c r="B441" s="237"/>
      <c r="C441" s="238"/>
      <c r="D441" s="228" t="s">
        <v>183</v>
      </c>
      <c r="E441" s="239" t="s">
        <v>41</v>
      </c>
      <c r="F441" s="240" t="s">
        <v>1758</v>
      </c>
      <c r="G441" s="238"/>
      <c r="H441" s="241">
        <v>4.2599999999999998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183</v>
      </c>
      <c r="AU441" s="247" t="s">
        <v>90</v>
      </c>
      <c r="AV441" s="14" t="s">
        <v>90</v>
      </c>
      <c r="AW441" s="14" t="s">
        <v>42</v>
      </c>
      <c r="AX441" s="14" t="s">
        <v>80</v>
      </c>
      <c r="AY441" s="247" t="s">
        <v>171</v>
      </c>
    </row>
    <row r="442" s="14" customFormat="1">
      <c r="A442" s="14"/>
      <c r="B442" s="237"/>
      <c r="C442" s="238"/>
      <c r="D442" s="228" t="s">
        <v>183</v>
      </c>
      <c r="E442" s="239" t="s">
        <v>41</v>
      </c>
      <c r="F442" s="240" t="s">
        <v>1759</v>
      </c>
      <c r="G442" s="238"/>
      <c r="H442" s="241">
        <v>4.9199999999999999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42</v>
      </c>
      <c r="AX442" s="14" t="s">
        <v>80</v>
      </c>
      <c r="AY442" s="247" t="s">
        <v>171</v>
      </c>
    </row>
    <row r="443" s="14" customFormat="1">
      <c r="A443" s="14"/>
      <c r="B443" s="237"/>
      <c r="C443" s="238"/>
      <c r="D443" s="228" t="s">
        <v>183</v>
      </c>
      <c r="E443" s="239" t="s">
        <v>41</v>
      </c>
      <c r="F443" s="240" t="s">
        <v>1760</v>
      </c>
      <c r="G443" s="238"/>
      <c r="H443" s="241">
        <v>2.1000000000000001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42</v>
      </c>
      <c r="AX443" s="14" t="s">
        <v>80</v>
      </c>
      <c r="AY443" s="247" t="s">
        <v>171</v>
      </c>
    </row>
    <row r="444" s="14" customFormat="1">
      <c r="A444" s="14"/>
      <c r="B444" s="237"/>
      <c r="C444" s="238"/>
      <c r="D444" s="228" t="s">
        <v>183</v>
      </c>
      <c r="E444" s="239" t="s">
        <v>41</v>
      </c>
      <c r="F444" s="240" t="s">
        <v>1628</v>
      </c>
      <c r="G444" s="238"/>
      <c r="H444" s="241">
        <v>1.44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183</v>
      </c>
      <c r="AU444" s="247" t="s">
        <v>90</v>
      </c>
      <c r="AV444" s="14" t="s">
        <v>90</v>
      </c>
      <c r="AW444" s="14" t="s">
        <v>42</v>
      </c>
      <c r="AX444" s="14" t="s">
        <v>80</v>
      </c>
      <c r="AY444" s="247" t="s">
        <v>171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1761</v>
      </c>
      <c r="G445" s="238"/>
      <c r="H445" s="241">
        <v>1.98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1746</v>
      </c>
      <c r="G446" s="238"/>
      <c r="H446" s="241">
        <v>0.90000000000000002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5" customFormat="1">
      <c r="A447" s="15"/>
      <c r="B447" s="248"/>
      <c r="C447" s="249"/>
      <c r="D447" s="228" t="s">
        <v>183</v>
      </c>
      <c r="E447" s="250" t="s">
        <v>41</v>
      </c>
      <c r="F447" s="251" t="s">
        <v>189</v>
      </c>
      <c r="G447" s="249"/>
      <c r="H447" s="252">
        <v>94.439999999999998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8" t="s">
        <v>183</v>
      </c>
      <c r="AU447" s="258" t="s">
        <v>90</v>
      </c>
      <c r="AV447" s="15" t="s">
        <v>179</v>
      </c>
      <c r="AW447" s="15" t="s">
        <v>42</v>
      </c>
      <c r="AX447" s="15" t="s">
        <v>88</v>
      </c>
      <c r="AY447" s="258" t="s">
        <v>171</v>
      </c>
    </row>
    <row r="448" s="2" customFormat="1" ht="37.8" customHeight="1">
      <c r="A448" s="42"/>
      <c r="B448" s="43"/>
      <c r="C448" s="208" t="s">
        <v>1551</v>
      </c>
      <c r="D448" s="208" t="s">
        <v>174</v>
      </c>
      <c r="E448" s="209" t="s">
        <v>1643</v>
      </c>
      <c r="F448" s="210" t="s">
        <v>1644</v>
      </c>
      <c r="G448" s="211" t="s">
        <v>264</v>
      </c>
      <c r="H448" s="212">
        <v>0.17100000000000001</v>
      </c>
      <c r="I448" s="213"/>
      <c r="J448" s="214">
        <f>ROUND(I448*H448,2)</f>
        <v>0</v>
      </c>
      <c r="K448" s="210" t="s">
        <v>178</v>
      </c>
      <c r="L448" s="48"/>
      <c r="M448" s="215" t="s">
        <v>41</v>
      </c>
      <c r="N448" s="216" t="s">
        <v>51</v>
      </c>
      <c r="O448" s="88"/>
      <c r="P448" s="217">
        <f>O448*H448</f>
        <v>0</v>
      </c>
      <c r="Q448" s="217">
        <v>0</v>
      </c>
      <c r="R448" s="217">
        <f>Q448*H448</f>
        <v>0</v>
      </c>
      <c r="S448" s="217">
        <v>0</v>
      </c>
      <c r="T448" s="21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19" t="s">
        <v>295</v>
      </c>
      <c r="AT448" s="219" t="s">
        <v>174</v>
      </c>
      <c r="AU448" s="219" t="s">
        <v>90</v>
      </c>
      <c r="AY448" s="20" t="s">
        <v>171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20" t="s">
        <v>88</v>
      </c>
      <c r="BK448" s="220">
        <f>ROUND(I448*H448,2)</f>
        <v>0</v>
      </c>
      <c r="BL448" s="20" t="s">
        <v>295</v>
      </c>
      <c r="BM448" s="219" t="s">
        <v>1645</v>
      </c>
    </row>
    <row r="449" s="2" customFormat="1">
      <c r="A449" s="42"/>
      <c r="B449" s="43"/>
      <c r="C449" s="44"/>
      <c r="D449" s="221" t="s">
        <v>181</v>
      </c>
      <c r="E449" s="44"/>
      <c r="F449" s="222" t="s">
        <v>1646</v>
      </c>
      <c r="G449" s="44"/>
      <c r="H449" s="44"/>
      <c r="I449" s="223"/>
      <c r="J449" s="44"/>
      <c r="K449" s="44"/>
      <c r="L449" s="48"/>
      <c r="M449" s="224"/>
      <c r="N449" s="22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181</v>
      </c>
      <c r="AU449" s="20" t="s">
        <v>90</v>
      </c>
    </row>
    <row r="450" s="2" customFormat="1" ht="49.05" customHeight="1">
      <c r="A450" s="42"/>
      <c r="B450" s="43"/>
      <c r="C450" s="208" t="s">
        <v>1555</v>
      </c>
      <c r="D450" s="208" t="s">
        <v>174</v>
      </c>
      <c r="E450" s="209" t="s">
        <v>372</v>
      </c>
      <c r="F450" s="210" t="s">
        <v>373</v>
      </c>
      <c r="G450" s="211" t="s">
        <v>264</v>
      </c>
      <c r="H450" s="212">
        <v>0.17100000000000001</v>
      </c>
      <c r="I450" s="213"/>
      <c r="J450" s="214">
        <f>ROUND(I450*H450,2)</f>
        <v>0</v>
      </c>
      <c r="K450" s="210" t="s">
        <v>178</v>
      </c>
      <c r="L450" s="48"/>
      <c r="M450" s="215" t="s">
        <v>41</v>
      </c>
      <c r="N450" s="216" t="s">
        <v>51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295</v>
      </c>
      <c r="AT450" s="219" t="s">
        <v>174</v>
      </c>
      <c r="AU450" s="219" t="s">
        <v>90</v>
      </c>
      <c r="AY450" s="20" t="s">
        <v>171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88</v>
      </c>
      <c r="BK450" s="220">
        <f>ROUND(I450*H450,2)</f>
        <v>0</v>
      </c>
      <c r="BL450" s="20" t="s">
        <v>295</v>
      </c>
      <c r="BM450" s="219" t="s">
        <v>1648</v>
      </c>
    </row>
    <row r="451" s="2" customFormat="1">
      <c r="A451" s="42"/>
      <c r="B451" s="43"/>
      <c r="C451" s="44"/>
      <c r="D451" s="221" t="s">
        <v>181</v>
      </c>
      <c r="E451" s="44"/>
      <c r="F451" s="222" t="s">
        <v>375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181</v>
      </c>
      <c r="AU451" s="20" t="s">
        <v>90</v>
      </c>
    </row>
    <row r="452" s="2" customFormat="1" ht="44.25" customHeight="1">
      <c r="A452" s="42"/>
      <c r="B452" s="43"/>
      <c r="C452" s="208" t="s">
        <v>1560</v>
      </c>
      <c r="D452" s="208" t="s">
        <v>174</v>
      </c>
      <c r="E452" s="209" t="s">
        <v>377</v>
      </c>
      <c r="F452" s="210" t="s">
        <v>378</v>
      </c>
      <c r="G452" s="211" t="s">
        <v>264</v>
      </c>
      <c r="H452" s="212">
        <v>0.17100000000000001</v>
      </c>
      <c r="I452" s="213"/>
      <c r="J452" s="214">
        <f>ROUND(I452*H452,2)</f>
        <v>0</v>
      </c>
      <c r="K452" s="210" t="s">
        <v>178</v>
      </c>
      <c r="L452" s="48"/>
      <c r="M452" s="215" t="s">
        <v>41</v>
      </c>
      <c r="N452" s="216" t="s">
        <v>51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295</v>
      </c>
      <c r="AT452" s="219" t="s">
        <v>174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295</v>
      </c>
      <c r="BM452" s="219" t="s">
        <v>1650</v>
      </c>
    </row>
    <row r="453" s="2" customFormat="1">
      <c r="A453" s="42"/>
      <c r="B453" s="43"/>
      <c r="C453" s="44"/>
      <c r="D453" s="221" t="s">
        <v>181</v>
      </c>
      <c r="E453" s="44"/>
      <c r="F453" s="222" t="s">
        <v>380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181</v>
      </c>
      <c r="AU453" s="20" t="s">
        <v>90</v>
      </c>
    </row>
    <row r="454" s="2" customFormat="1" ht="49.05" customHeight="1">
      <c r="A454" s="42"/>
      <c r="B454" s="43"/>
      <c r="C454" s="208" t="s">
        <v>1564</v>
      </c>
      <c r="D454" s="208" t="s">
        <v>174</v>
      </c>
      <c r="E454" s="209" t="s">
        <v>382</v>
      </c>
      <c r="F454" s="210" t="s">
        <v>383</v>
      </c>
      <c r="G454" s="211" t="s">
        <v>264</v>
      </c>
      <c r="H454" s="212">
        <v>0.17100000000000001</v>
      </c>
      <c r="I454" s="213"/>
      <c r="J454" s="214">
        <f>ROUND(I454*H454,2)</f>
        <v>0</v>
      </c>
      <c r="K454" s="210" t="s">
        <v>178</v>
      </c>
      <c r="L454" s="48"/>
      <c r="M454" s="215" t="s">
        <v>41</v>
      </c>
      <c r="N454" s="216" t="s">
        <v>51</v>
      </c>
      <c r="O454" s="88"/>
      <c r="P454" s="217">
        <f>O454*H454</f>
        <v>0</v>
      </c>
      <c r="Q454" s="217">
        <v>0</v>
      </c>
      <c r="R454" s="217">
        <f>Q454*H454</f>
        <v>0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295</v>
      </c>
      <c r="AT454" s="219" t="s">
        <v>174</v>
      </c>
      <c r="AU454" s="219" t="s">
        <v>90</v>
      </c>
      <c r="AY454" s="20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88</v>
      </c>
      <c r="BK454" s="220">
        <f>ROUND(I454*H454,2)</f>
        <v>0</v>
      </c>
      <c r="BL454" s="20" t="s">
        <v>295</v>
      </c>
      <c r="BM454" s="219" t="s">
        <v>1652</v>
      </c>
    </row>
    <row r="455" s="2" customFormat="1">
      <c r="A455" s="42"/>
      <c r="B455" s="43"/>
      <c r="C455" s="44"/>
      <c r="D455" s="221" t="s">
        <v>181</v>
      </c>
      <c r="E455" s="44"/>
      <c r="F455" s="222" t="s">
        <v>385</v>
      </c>
      <c r="G455" s="44"/>
      <c r="H455" s="44"/>
      <c r="I455" s="223"/>
      <c r="J455" s="44"/>
      <c r="K455" s="44"/>
      <c r="L455" s="48"/>
      <c r="M455" s="224"/>
      <c r="N455" s="22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0" t="s">
        <v>181</v>
      </c>
      <c r="AU455" s="20" t="s">
        <v>90</v>
      </c>
    </row>
    <row r="456" s="12" customFormat="1" ht="22.8" customHeight="1">
      <c r="A456" s="12"/>
      <c r="B456" s="192"/>
      <c r="C456" s="193"/>
      <c r="D456" s="194" t="s">
        <v>79</v>
      </c>
      <c r="E456" s="206" t="s">
        <v>458</v>
      </c>
      <c r="F456" s="206" t="s">
        <v>459</v>
      </c>
      <c r="G456" s="193"/>
      <c r="H456" s="193"/>
      <c r="I456" s="196"/>
      <c r="J456" s="207">
        <f>BK456</f>
        <v>0</v>
      </c>
      <c r="K456" s="193"/>
      <c r="L456" s="198"/>
      <c r="M456" s="199"/>
      <c r="N456" s="200"/>
      <c r="O456" s="200"/>
      <c r="P456" s="201">
        <f>SUM(P457:P477)</f>
        <v>0</v>
      </c>
      <c r="Q456" s="200"/>
      <c r="R456" s="201">
        <f>SUM(R457:R477)</f>
        <v>0.012750000000000001</v>
      </c>
      <c r="S456" s="200"/>
      <c r="T456" s="202">
        <f>SUM(T457:T477)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03" t="s">
        <v>90</v>
      </c>
      <c r="AT456" s="204" t="s">
        <v>79</v>
      </c>
      <c r="AU456" s="204" t="s">
        <v>88</v>
      </c>
      <c r="AY456" s="203" t="s">
        <v>171</v>
      </c>
      <c r="BK456" s="205">
        <f>SUM(BK457:BK477)</f>
        <v>0</v>
      </c>
    </row>
    <row r="457" s="2" customFormat="1" ht="16.5" customHeight="1">
      <c r="A457" s="42"/>
      <c r="B457" s="43"/>
      <c r="C457" s="208" t="s">
        <v>1568</v>
      </c>
      <c r="D457" s="208" t="s">
        <v>174</v>
      </c>
      <c r="E457" s="209" t="s">
        <v>461</v>
      </c>
      <c r="F457" s="210" t="s">
        <v>462</v>
      </c>
      <c r="G457" s="211" t="s">
        <v>177</v>
      </c>
      <c r="H457" s="212">
        <v>2.5</v>
      </c>
      <c r="I457" s="213"/>
      <c r="J457" s="214">
        <f>ROUND(I457*H457,2)</f>
        <v>0</v>
      </c>
      <c r="K457" s="210" t="s">
        <v>178</v>
      </c>
      <c r="L457" s="48"/>
      <c r="M457" s="215" t="s">
        <v>41</v>
      </c>
      <c r="N457" s="216" t="s">
        <v>51</v>
      </c>
      <c r="O457" s="88"/>
      <c r="P457" s="217">
        <f>O457*H457</f>
        <v>0</v>
      </c>
      <c r="Q457" s="217">
        <v>0.00029999999999999997</v>
      </c>
      <c r="R457" s="217">
        <f>Q457*H457</f>
        <v>0.00074999999999999991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295</v>
      </c>
      <c r="AT457" s="219" t="s">
        <v>174</v>
      </c>
      <c r="AU457" s="219" t="s">
        <v>90</v>
      </c>
      <c r="AY457" s="20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88</v>
      </c>
      <c r="BK457" s="220">
        <f>ROUND(I457*H457,2)</f>
        <v>0</v>
      </c>
      <c r="BL457" s="20" t="s">
        <v>295</v>
      </c>
      <c r="BM457" s="219" t="s">
        <v>1762</v>
      </c>
    </row>
    <row r="458" s="2" customFormat="1">
      <c r="A458" s="42"/>
      <c r="B458" s="43"/>
      <c r="C458" s="44"/>
      <c r="D458" s="221" t="s">
        <v>181</v>
      </c>
      <c r="E458" s="44"/>
      <c r="F458" s="222" t="s">
        <v>464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181</v>
      </c>
      <c r="AU458" s="20" t="s">
        <v>90</v>
      </c>
    </row>
    <row r="459" s="13" customFormat="1">
      <c r="A459" s="13"/>
      <c r="B459" s="226"/>
      <c r="C459" s="227"/>
      <c r="D459" s="228" t="s">
        <v>183</v>
      </c>
      <c r="E459" s="229" t="s">
        <v>41</v>
      </c>
      <c r="F459" s="230" t="s">
        <v>1763</v>
      </c>
      <c r="G459" s="227"/>
      <c r="H459" s="229" t="s">
        <v>41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183</v>
      </c>
      <c r="AU459" s="236" t="s">
        <v>90</v>
      </c>
      <c r="AV459" s="13" t="s">
        <v>88</v>
      </c>
      <c r="AW459" s="13" t="s">
        <v>42</v>
      </c>
      <c r="AX459" s="13" t="s">
        <v>80</v>
      </c>
      <c r="AY459" s="236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1764</v>
      </c>
      <c r="G460" s="238"/>
      <c r="H460" s="241">
        <v>2.5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5" customFormat="1">
      <c r="A461" s="15"/>
      <c r="B461" s="248"/>
      <c r="C461" s="249"/>
      <c r="D461" s="228" t="s">
        <v>183</v>
      </c>
      <c r="E461" s="250" t="s">
        <v>41</v>
      </c>
      <c r="F461" s="251" t="s">
        <v>189</v>
      </c>
      <c r="G461" s="249"/>
      <c r="H461" s="252">
        <v>2.5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8" t="s">
        <v>183</v>
      </c>
      <c r="AU461" s="258" t="s">
        <v>90</v>
      </c>
      <c r="AV461" s="15" t="s">
        <v>179</v>
      </c>
      <c r="AW461" s="15" t="s">
        <v>42</v>
      </c>
      <c r="AX461" s="15" t="s">
        <v>88</v>
      </c>
      <c r="AY461" s="258" t="s">
        <v>171</v>
      </c>
    </row>
    <row r="462" s="2" customFormat="1" ht="24.15" customHeight="1">
      <c r="A462" s="42"/>
      <c r="B462" s="43"/>
      <c r="C462" s="208" t="s">
        <v>1573</v>
      </c>
      <c r="D462" s="208" t="s">
        <v>174</v>
      </c>
      <c r="E462" s="209" t="s">
        <v>1765</v>
      </c>
      <c r="F462" s="210" t="s">
        <v>469</v>
      </c>
      <c r="G462" s="211" t="s">
        <v>177</v>
      </c>
      <c r="H462" s="212">
        <v>2</v>
      </c>
      <c r="I462" s="213"/>
      <c r="J462" s="214">
        <f>ROUND(I462*H462,2)</f>
        <v>0</v>
      </c>
      <c r="K462" s="210" t="s">
        <v>41</v>
      </c>
      <c r="L462" s="48"/>
      <c r="M462" s="215" t="s">
        <v>41</v>
      </c>
      <c r="N462" s="216" t="s">
        <v>51</v>
      </c>
      <c r="O462" s="88"/>
      <c r="P462" s="217">
        <f>O462*H462</f>
        <v>0</v>
      </c>
      <c r="Q462" s="217">
        <v>0.0060000000000000001</v>
      </c>
      <c r="R462" s="217">
        <f>Q462*H462</f>
        <v>0.012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295</v>
      </c>
      <c r="AT462" s="219" t="s">
        <v>174</v>
      </c>
      <c r="AU462" s="219" t="s">
        <v>90</v>
      </c>
      <c r="AY462" s="20" t="s">
        <v>171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88</v>
      </c>
      <c r="BK462" s="220">
        <f>ROUND(I462*H462,2)</f>
        <v>0</v>
      </c>
      <c r="BL462" s="20" t="s">
        <v>295</v>
      </c>
      <c r="BM462" s="219" t="s">
        <v>1766</v>
      </c>
    </row>
    <row r="463" s="13" customFormat="1">
      <c r="A463" s="13"/>
      <c r="B463" s="226"/>
      <c r="C463" s="227"/>
      <c r="D463" s="228" t="s">
        <v>183</v>
      </c>
      <c r="E463" s="229" t="s">
        <v>41</v>
      </c>
      <c r="F463" s="230" t="s">
        <v>1763</v>
      </c>
      <c r="G463" s="227"/>
      <c r="H463" s="229" t="s">
        <v>41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183</v>
      </c>
      <c r="AU463" s="236" t="s">
        <v>90</v>
      </c>
      <c r="AV463" s="13" t="s">
        <v>88</v>
      </c>
      <c r="AW463" s="13" t="s">
        <v>42</v>
      </c>
      <c r="AX463" s="13" t="s">
        <v>80</v>
      </c>
      <c r="AY463" s="236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1767</v>
      </c>
      <c r="G464" s="238"/>
      <c r="H464" s="241">
        <v>2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5" customFormat="1">
      <c r="A465" s="15"/>
      <c r="B465" s="248"/>
      <c r="C465" s="249"/>
      <c r="D465" s="228" t="s">
        <v>183</v>
      </c>
      <c r="E465" s="250" t="s">
        <v>41</v>
      </c>
      <c r="F465" s="251" t="s">
        <v>189</v>
      </c>
      <c r="G465" s="249"/>
      <c r="H465" s="252">
        <v>2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8" t="s">
        <v>183</v>
      </c>
      <c r="AU465" s="258" t="s">
        <v>90</v>
      </c>
      <c r="AV465" s="15" t="s">
        <v>179</v>
      </c>
      <c r="AW465" s="15" t="s">
        <v>42</v>
      </c>
      <c r="AX465" s="15" t="s">
        <v>88</v>
      </c>
      <c r="AY465" s="258" t="s">
        <v>171</v>
      </c>
    </row>
    <row r="466" s="2" customFormat="1" ht="24.15" customHeight="1">
      <c r="A466" s="42"/>
      <c r="B466" s="43"/>
      <c r="C466" s="208" t="s">
        <v>1584</v>
      </c>
      <c r="D466" s="208" t="s">
        <v>174</v>
      </c>
      <c r="E466" s="209" t="s">
        <v>1768</v>
      </c>
      <c r="F466" s="210" t="s">
        <v>1769</v>
      </c>
      <c r="G466" s="211" t="s">
        <v>177</v>
      </c>
      <c r="H466" s="212">
        <v>2</v>
      </c>
      <c r="I466" s="213"/>
      <c r="J466" s="214">
        <f>ROUND(I466*H466,2)</f>
        <v>0</v>
      </c>
      <c r="K466" s="210" t="s">
        <v>178</v>
      </c>
      <c r="L466" s="48"/>
      <c r="M466" s="215" t="s">
        <v>41</v>
      </c>
      <c r="N466" s="216" t="s">
        <v>51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295</v>
      </c>
      <c r="AT466" s="219" t="s">
        <v>174</v>
      </c>
      <c r="AU466" s="219" t="s">
        <v>90</v>
      </c>
      <c r="AY466" s="20" t="s">
        <v>171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88</v>
      </c>
      <c r="BK466" s="220">
        <f>ROUND(I466*H466,2)</f>
        <v>0</v>
      </c>
      <c r="BL466" s="20" t="s">
        <v>295</v>
      </c>
      <c r="BM466" s="219" t="s">
        <v>1770</v>
      </c>
    </row>
    <row r="467" s="2" customFormat="1">
      <c r="A467" s="42"/>
      <c r="B467" s="43"/>
      <c r="C467" s="44"/>
      <c r="D467" s="221" t="s">
        <v>181</v>
      </c>
      <c r="E467" s="44"/>
      <c r="F467" s="222" t="s">
        <v>1771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181</v>
      </c>
      <c r="AU467" s="20" t="s">
        <v>90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90</v>
      </c>
      <c r="G468" s="238"/>
      <c r="H468" s="241">
        <v>2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5" customFormat="1">
      <c r="A469" s="15"/>
      <c r="B469" s="248"/>
      <c r="C469" s="249"/>
      <c r="D469" s="228" t="s">
        <v>183</v>
      </c>
      <c r="E469" s="250" t="s">
        <v>41</v>
      </c>
      <c r="F469" s="251" t="s">
        <v>189</v>
      </c>
      <c r="G469" s="249"/>
      <c r="H469" s="252">
        <v>2</v>
      </c>
      <c r="I469" s="253"/>
      <c r="J469" s="249"/>
      <c r="K469" s="249"/>
      <c r="L469" s="254"/>
      <c r="M469" s="255"/>
      <c r="N469" s="256"/>
      <c r="O469" s="256"/>
      <c r="P469" s="256"/>
      <c r="Q469" s="256"/>
      <c r="R469" s="256"/>
      <c r="S469" s="256"/>
      <c r="T469" s="257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8" t="s">
        <v>183</v>
      </c>
      <c r="AU469" s="258" t="s">
        <v>90</v>
      </c>
      <c r="AV469" s="15" t="s">
        <v>179</v>
      </c>
      <c r="AW469" s="15" t="s">
        <v>42</v>
      </c>
      <c r="AX469" s="15" t="s">
        <v>88</v>
      </c>
      <c r="AY469" s="258" t="s">
        <v>171</v>
      </c>
    </row>
    <row r="470" s="2" customFormat="1" ht="24.15" customHeight="1">
      <c r="A470" s="42"/>
      <c r="B470" s="43"/>
      <c r="C470" s="208" t="s">
        <v>1589</v>
      </c>
      <c r="D470" s="208" t="s">
        <v>174</v>
      </c>
      <c r="E470" s="209" t="s">
        <v>1772</v>
      </c>
      <c r="F470" s="210" t="s">
        <v>1773</v>
      </c>
      <c r="G470" s="211" t="s">
        <v>264</v>
      </c>
      <c r="H470" s="212">
        <v>0.012999999999999999</v>
      </c>
      <c r="I470" s="213"/>
      <c r="J470" s="214">
        <f>ROUND(I470*H470,2)</f>
        <v>0</v>
      </c>
      <c r="K470" s="210" t="s">
        <v>178</v>
      </c>
      <c r="L470" s="48"/>
      <c r="M470" s="215" t="s">
        <v>41</v>
      </c>
      <c r="N470" s="216" t="s">
        <v>51</v>
      </c>
      <c r="O470" s="88"/>
      <c r="P470" s="217">
        <f>O470*H470</f>
        <v>0</v>
      </c>
      <c r="Q470" s="217">
        <v>0</v>
      </c>
      <c r="R470" s="217">
        <f>Q470*H470</f>
        <v>0</v>
      </c>
      <c r="S470" s="217">
        <v>0</v>
      </c>
      <c r="T470" s="218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19" t="s">
        <v>295</v>
      </c>
      <c r="AT470" s="219" t="s">
        <v>174</v>
      </c>
      <c r="AU470" s="219" t="s">
        <v>90</v>
      </c>
      <c r="AY470" s="20" t="s">
        <v>171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20" t="s">
        <v>88</v>
      </c>
      <c r="BK470" s="220">
        <f>ROUND(I470*H470,2)</f>
        <v>0</v>
      </c>
      <c r="BL470" s="20" t="s">
        <v>295</v>
      </c>
      <c r="BM470" s="219" t="s">
        <v>1774</v>
      </c>
    </row>
    <row r="471" s="2" customFormat="1">
      <c r="A471" s="42"/>
      <c r="B471" s="43"/>
      <c r="C471" s="44"/>
      <c r="D471" s="221" t="s">
        <v>181</v>
      </c>
      <c r="E471" s="44"/>
      <c r="F471" s="222" t="s">
        <v>1775</v>
      </c>
      <c r="G471" s="44"/>
      <c r="H471" s="44"/>
      <c r="I471" s="223"/>
      <c r="J471" s="44"/>
      <c r="K471" s="44"/>
      <c r="L471" s="48"/>
      <c r="M471" s="224"/>
      <c r="N471" s="225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0" t="s">
        <v>181</v>
      </c>
      <c r="AU471" s="20" t="s">
        <v>90</v>
      </c>
    </row>
    <row r="472" s="2" customFormat="1" ht="37.8" customHeight="1">
      <c r="A472" s="42"/>
      <c r="B472" s="43"/>
      <c r="C472" s="208" t="s">
        <v>1593</v>
      </c>
      <c r="D472" s="208" t="s">
        <v>174</v>
      </c>
      <c r="E472" s="209" t="s">
        <v>477</v>
      </c>
      <c r="F472" s="210" t="s">
        <v>478</v>
      </c>
      <c r="G472" s="211" t="s">
        <v>264</v>
      </c>
      <c r="H472" s="212">
        <v>0.012999999999999999</v>
      </c>
      <c r="I472" s="213"/>
      <c r="J472" s="214">
        <f>ROUND(I472*H472,2)</f>
        <v>0</v>
      </c>
      <c r="K472" s="210" t="s">
        <v>178</v>
      </c>
      <c r="L472" s="48"/>
      <c r="M472" s="215" t="s">
        <v>41</v>
      </c>
      <c r="N472" s="216" t="s">
        <v>51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295</v>
      </c>
      <c r="AT472" s="219" t="s">
        <v>174</v>
      </c>
      <c r="AU472" s="219" t="s">
        <v>90</v>
      </c>
      <c r="AY472" s="20" t="s">
        <v>171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88</v>
      </c>
      <c r="BK472" s="220">
        <f>ROUND(I472*H472,2)</f>
        <v>0</v>
      </c>
      <c r="BL472" s="20" t="s">
        <v>295</v>
      </c>
      <c r="BM472" s="219" t="s">
        <v>1776</v>
      </c>
    </row>
    <row r="473" s="2" customFormat="1">
      <c r="A473" s="42"/>
      <c r="B473" s="43"/>
      <c r="C473" s="44"/>
      <c r="D473" s="221" t="s">
        <v>181</v>
      </c>
      <c r="E473" s="44"/>
      <c r="F473" s="222" t="s">
        <v>480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181</v>
      </c>
      <c r="AU473" s="20" t="s">
        <v>90</v>
      </c>
    </row>
    <row r="474" s="2" customFormat="1" ht="37.8" customHeight="1">
      <c r="A474" s="42"/>
      <c r="B474" s="43"/>
      <c r="C474" s="208" t="s">
        <v>1597</v>
      </c>
      <c r="D474" s="208" t="s">
        <v>174</v>
      </c>
      <c r="E474" s="209" t="s">
        <v>482</v>
      </c>
      <c r="F474" s="210" t="s">
        <v>483</v>
      </c>
      <c r="G474" s="211" t="s">
        <v>264</v>
      </c>
      <c r="H474" s="212">
        <v>0.012999999999999999</v>
      </c>
      <c r="I474" s="213"/>
      <c r="J474" s="214">
        <f>ROUND(I474*H474,2)</f>
        <v>0</v>
      </c>
      <c r="K474" s="210" t="s">
        <v>178</v>
      </c>
      <c r="L474" s="48"/>
      <c r="M474" s="215" t="s">
        <v>41</v>
      </c>
      <c r="N474" s="216" t="s">
        <v>51</v>
      </c>
      <c r="O474" s="88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295</v>
      </c>
      <c r="AT474" s="219" t="s">
        <v>174</v>
      </c>
      <c r="AU474" s="219" t="s">
        <v>90</v>
      </c>
      <c r="AY474" s="20" t="s">
        <v>171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88</v>
      </c>
      <c r="BK474" s="220">
        <f>ROUND(I474*H474,2)</f>
        <v>0</v>
      </c>
      <c r="BL474" s="20" t="s">
        <v>295</v>
      </c>
      <c r="BM474" s="219" t="s">
        <v>1777</v>
      </c>
    </row>
    <row r="475" s="2" customFormat="1">
      <c r="A475" s="42"/>
      <c r="B475" s="43"/>
      <c r="C475" s="44"/>
      <c r="D475" s="221" t="s">
        <v>181</v>
      </c>
      <c r="E475" s="44"/>
      <c r="F475" s="222" t="s">
        <v>485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181</v>
      </c>
      <c r="AU475" s="20" t="s">
        <v>90</v>
      </c>
    </row>
    <row r="476" s="2" customFormat="1" ht="37.8" customHeight="1">
      <c r="A476" s="42"/>
      <c r="B476" s="43"/>
      <c r="C476" s="208" t="s">
        <v>1599</v>
      </c>
      <c r="D476" s="208" t="s">
        <v>174</v>
      </c>
      <c r="E476" s="209" t="s">
        <v>487</v>
      </c>
      <c r="F476" s="210" t="s">
        <v>488</v>
      </c>
      <c r="G476" s="211" t="s">
        <v>264</v>
      </c>
      <c r="H476" s="212">
        <v>0.012999999999999999</v>
      </c>
      <c r="I476" s="213"/>
      <c r="J476" s="214">
        <f>ROUND(I476*H476,2)</f>
        <v>0</v>
      </c>
      <c r="K476" s="210" t="s">
        <v>178</v>
      </c>
      <c r="L476" s="48"/>
      <c r="M476" s="215" t="s">
        <v>41</v>
      </c>
      <c r="N476" s="216" t="s">
        <v>51</v>
      </c>
      <c r="O476" s="88"/>
      <c r="P476" s="217">
        <f>O476*H476</f>
        <v>0</v>
      </c>
      <c r="Q476" s="217">
        <v>0</v>
      </c>
      <c r="R476" s="217">
        <f>Q476*H476</f>
        <v>0</v>
      </c>
      <c r="S476" s="217">
        <v>0</v>
      </c>
      <c r="T476" s="21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19" t="s">
        <v>295</v>
      </c>
      <c r="AT476" s="219" t="s">
        <v>174</v>
      </c>
      <c r="AU476" s="219" t="s">
        <v>90</v>
      </c>
      <c r="AY476" s="20" t="s">
        <v>171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88</v>
      </c>
      <c r="BK476" s="220">
        <f>ROUND(I476*H476,2)</f>
        <v>0</v>
      </c>
      <c r="BL476" s="20" t="s">
        <v>295</v>
      </c>
      <c r="BM476" s="219" t="s">
        <v>1778</v>
      </c>
    </row>
    <row r="477" s="2" customFormat="1">
      <c r="A477" s="42"/>
      <c r="B477" s="43"/>
      <c r="C477" s="44"/>
      <c r="D477" s="221" t="s">
        <v>181</v>
      </c>
      <c r="E477" s="44"/>
      <c r="F477" s="222" t="s">
        <v>490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181</v>
      </c>
      <c r="AU477" s="20" t="s">
        <v>90</v>
      </c>
    </row>
    <row r="478" s="12" customFormat="1" ht="22.8" customHeight="1">
      <c r="A478" s="12"/>
      <c r="B478" s="192"/>
      <c r="C478" s="193"/>
      <c r="D478" s="194" t="s">
        <v>79</v>
      </c>
      <c r="E478" s="206" t="s">
        <v>491</v>
      </c>
      <c r="F478" s="206" t="s">
        <v>492</v>
      </c>
      <c r="G478" s="193"/>
      <c r="H478" s="193"/>
      <c r="I478" s="196"/>
      <c r="J478" s="207">
        <f>BK478</f>
        <v>0</v>
      </c>
      <c r="K478" s="193"/>
      <c r="L478" s="198"/>
      <c r="M478" s="199"/>
      <c r="N478" s="200"/>
      <c r="O478" s="200"/>
      <c r="P478" s="201">
        <f>SUM(P479:P535)</f>
        <v>0</v>
      </c>
      <c r="Q478" s="200"/>
      <c r="R478" s="201">
        <f>SUM(R479:R535)</f>
        <v>0.0163138</v>
      </c>
      <c r="S478" s="200"/>
      <c r="T478" s="202">
        <f>SUM(T479:T535)</f>
        <v>0.0012534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03" t="s">
        <v>90</v>
      </c>
      <c r="AT478" s="204" t="s">
        <v>79</v>
      </c>
      <c r="AU478" s="204" t="s">
        <v>88</v>
      </c>
      <c r="AY478" s="203" t="s">
        <v>171</v>
      </c>
      <c r="BK478" s="205">
        <f>SUM(BK479:BK535)</f>
        <v>0</v>
      </c>
    </row>
    <row r="479" s="2" customFormat="1" ht="16.5" customHeight="1">
      <c r="A479" s="42"/>
      <c r="B479" s="43"/>
      <c r="C479" s="208" t="s">
        <v>1604</v>
      </c>
      <c r="D479" s="208" t="s">
        <v>174</v>
      </c>
      <c r="E479" s="209" t="s">
        <v>494</v>
      </c>
      <c r="F479" s="210" t="s">
        <v>495</v>
      </c>
      <c r="G479" s="211" t="s">
        <v>177</v>
      </c>
      <c r="H479" s="212">
        <v>5.25</v>
      </c>
      <c r="I479" s="213"/>
      <c r="J479" s="214">
        <f>ROUND(I479*H479,2)</f>
        <v>0</v>
      </c>
      <c r="K479" s="210" t="s">
        <v>178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1.0000000000000001E-05</v>
      </c>
      <c r="R479" s="217">
        <f>Q479*H479</f>
        <v>5.2500000000000002E-05</v>
      </c>
      <c r="S479" s="217">
        <v>0.00012</v>
      </c>
      <c r="T479" s="218">
        <f>S479*H479</f>
        <v>0.00063000000000000003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295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295</v>
      </c>
      <c r="BM479" s="219" t="s">
        <v>1654</v>
      </c>
    </row>
    <row r="480" s="2" customFormat="1">
      <c r="A480" s="42"/>
      <c r="B480" s="43"/>
      <c r="C480" s="44"/>
      <c r="D480" s="221" t="s">
        <v>181</v>
      </c>
      <c r="E480" s="44"/>
      <c r="F480" s="222" t="s">
        <v>497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181</v>
      </c>
      <c r="AU480" s="20" t="s">
        <v>90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346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3" customFormat="1">
      <c r="A482" s="13"/>
      <c r="B482" s="226"/>
      <c r="C482" s="227"/>
      <c r="D482" s="228" t="s">
        <v>183</v>
      </c>
      <c r="E482" s="229" t="s">
        <v>41</v>
      </c>
      <c r="F482" s="230" t="s">
        <v>1610</v>
      </c>
      <c r="G482" s="227"/>
      <c r="H482" s="229" t="s">
        <v>41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183</v>
      </c>
      <c r="AU482" s="236" t="s">
        <v>90</v>
      </c>
      <c r="AV482" s="13" t="s">
        <v>88</v>
      </c>
      <c r="AW482" s="13" t="s">
        <v>42</v>
      </c>
      <c r="AX482" s="13" t="s">
        <v>80</v>
      </c>
      <c r="AY482" s="236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1622</v>
      </c>
      <c r="G483" s="238"/>
      <c r="H483" s="241">
        <v>5.25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5" customFormat="1">
      <c r="A484" s="15"/>
      <c r="B484" s="248"/>
      <c r="C484" s="249"/>
      <c r="D484" s="228" t="s">
        <v>183</v>
      </c>
      <c r="E484" s="250" t="s">
        <v>41</v>
      </c>
      <c r="F484" s="251" t="s">
        <v>189</v>
      </c>
      <c r="G484" s="249"/>
      <c r="H484" s="252">
        <v>5.25</v>
      </c>
      <c r="I484" s="253"/>
      <c r="J484" s="249"/>
      <c r="K484" s="249"/>
      <c r="L484" s="254"/>
      <c r="M484" s="255"/>
      <c r="N484" s="256"/>
      <c r="O484" s="256"/>
      <c r="P484" s="256"/>
      <c r="Q484" s="256"/>
      <c r="R484" s="256"/>
      <c r="S484" s="256"/>
      <c r="T484" s="25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8" t="s">
        <v>183</v>
      </c>
      <c r="AU484" s="258" t="s">
        <v>90</v>
      </c>
      <c r="AV484" s="15" t="s">
        <v>179</v>
      </c>
      <c r="AW484" s="15" t="s">
        <v>42</v>
      </c>
      <c r="AX484" s="15" t="s">
        <v>88</v>
      </c>
      <c r="AY484" s="258" t="s">
        <v>171</v>
      </c>
    </row>
    <row r="485" s="2" customFormat="1" ht="16.5" customHeight="1">
      <c r="A485" s="42"/>
      <c r="B485" s="43"/>
      <c r="C485" s="208" t="s">
        <v>1606</v>
      </c>
      <c r="D485" s="208" t="s">
        <v>174</v>
      </c>
      <c r="E485" s="209" t="s">
        <v>504</v>
      </c>
      <c r="F485" s="210" t="s">
        <v>505</v>
      </c>
      <c r="G485" s="211" t="s">
        <v>202</v>
      </c>
      <c r="H485" s="212">
        <v>15</v>
      </c>
      <c r="I485" s="213"/>
      <c r="J485" s="214">
        <f>ROUND(I485*H485,2)</f>
        <v>0</v>
      </c>
      <c r="K485" s="210" t="s">
        <v>178</v>
      </c>
      <c r="L485" s="48"/>
      <c r="M485" s="215" t="s">
        <v>41</v>
      </c>
      <c r="N485" s="216" t="s">
        <v>51</v>
      </c>
      <c r="O485" s="88"/>
      <c r="P485" s="217">
        <f>O485*H485</f>
        <v>0</v>
      </c>
      <c r="Q485" s="217">
        <v>1.0000000000000001E-05</v>
      </c>
      <c r="R485" s="217">
        <f>Q485*H485</f>
        <v>0.00015000000000000001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295</v>
      </c>
      <c r="AT485" s="219" t="s">
        <v>174</v>
      </c>
      <c r="AU485" s="219" t="s">
        <v>90</v>
      </c>
      <c r="AY485" s="20" t="s">
        <v>171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88</v>
      </c>
      <c r="BK485" s="220">
        <f>ROUND(I485*H485,2)</f>
        <v>0</v>
      </c>
      <c r="BL485" s="20" t="s">
        <v>295</v>
      </c>
      <c r="BM485" s="219" t="s">
        <v>1656</v>
      </c>
    </row>
    <row r="486" s="2" customFormat="1">
      <c r="A486" s="42"/>
      <c r="B486" s="43"/>
      <c r="C486" s="44"/>
      <c r="D486" s="221" t="s">
        <v>181</v>
      </c>
      <c r="E486" s="44"/>
      <c r="F486" s="222" t="s">
        <v>507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181</v>
      </c>
      <c r="AU486" s="20" t="s">
        <v>90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135</v>
      </c>
      <c r="G487" s="238"/>
      <c r="H487" s="241">
        <v>15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5" customFormat="1">
      <c r="A488" s="15"/>
      <c r="B488" s="248"/>
      <c r="C488" s="249"/>
      <c r="D488" s="228" t="s">
        <v>183</v>
      </c>
      <c r="E488" s="250" t="s">
        <v>41</v>
      </c>
      <c r="F488" s="251" t="s">
        <v>189</v>
      </c>
      <c r="G488" s="249"/>
      <c r="H488" s="252">
        <v>15</v>
      </c>
      <c r="I488" s="253"/>
      <c r="J488" s="249"/>
      <c r="K488" s="249"/>
      <c r="L488" s="254"/>
      <c r="M488" s="255"/>
      <c r="N488" s="256"/>
      <c r="O488" s="256"/>
      <c r="P488" s="256"/>
      <c r="Q488" s="256"/>
      <c r="R488" s="256"/>
      <c r="S488" s="256"/>
      <c r="T488" s="257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8" t="s">
        <v>183</v>
      </c>
      <c r="AU488" s="258" t="s">
        <v>90</v>
      </c>
      <c r="AV488" s="15" t="s">
        <v>179</v>
      </c>
      <c r="AW488" s="15" t="s">
        <v>42</v>
      </c>
      <c r="AX488" s="15" t="s">
        <v>88</v>
      </c>
      <c r="AY488" s="258" t="s">
        <v>171</v>
      </c>
    </row>
    <row r="489" s="2" customFormat="1" ht="16.5" customHeight="1">
      <c r="A489" s="42"/>
      <c r="B489" s="43"/>
      <c r="C489" s="208" t="s">
        <v>1608</v>
      </c>
      <c r="D489" s="208" t="s">
        <v>174</v>
      </c>
      <c r="E489" s="209" t="s">
        <v>521</v>
      </c>
      <c r="F489" s="210" t="s">
        <v>522</v>
      </c>
      <c r="G489" s="211" t="s">
        <v>202</v>
      </c>
      <c r="H489" s="212">
        <v>15</v>
      </c>
      <c r="I489" s="213"/>
      <c r="J489" s="214">
        <f>ROUND(I489*H489,2)</f>
        <v>0</v>
      </c>
      <c r="K489" s="210" t="s">
        <v>178</v>
      </c>
      <c r="L489" s="48"/>
      <c r="M489" s="215" t="s">
        <v>41</v>
      </c>
      <c r="N489" s="216" t="s">
        <v>51</v>
      </c>
      <c r="O489" s="88"/>
      <c r="P489" s="217">
        <f>O489*H489</f>
        <v>0</v>
      </c>
      <c r="Q489" s="217">
        <v>8.0000000000000007E-05</v>
      </c>
      <c r="R489" s="217">
        <f>Q489*H489</f>
        <v>0.0012000000000000001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295</v>
      </c>
      <c r="AT489" s="219" t="s">
        <v>174</v>
      </c>
      <c r="AU489" s="219" t="s">
        <v>90</v>
      </c>
      <c r="AY489" s="20" t="s">
        <v>171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88</v>
      </c>
      <c r="BK489" s="220">
        <f>ROUND(I489*H489,2)</f>
        <v>0</v>
      </c>
      <c r="BL489" s="20" t="s">
        <v>295</v>
      </c>
      <c r="BM489" s="219" t="s">
        <v>1661</v>
      </c>
    </row>
    <row r="490" s="2" customFormat="1">
      <c r="A490" s="42"/>
      <c r="B490" s="43"/>
      <c r="C490" s="44"/>
      <c r="D490" s="221" t="s">
        <v>181</v>
      </c>
      <c r="E490" s="44"/>
      <c r="F490" s="222" t="s">
        <v>524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181</v>
      </c>
      <c r="AU490" s="20" t="s">
        <v>90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135</v>
      </c>
      <c r="G491" s="238"/>
      <c r="H491" s="241">
        <v>15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5" customFormat="1">
      <c r="A492" s="15"/>
      <c r="B492" s="248"/>
      <c r="C492" s="249"/>
      <c r="D492" s="228" t="s">
        <v>183</v>
      </c>
      <c r="E492" s="250" t="s">
        <v>41</v>
      </c>
      <c r="F492" s="251" t="s">
        <v>189</v>
      </c>
      <c r="G492" s="249"/>
      <c r="H492" s="252">
        <v>15</v>
      </c>
      <c r="I492" s="253"/>
      <c r="J492" s="249"/>
      <c r="K492" s="249"/>
      <c r="L492" s="254"/>
      <c r="M492" s="255"/>
      <c r="N492" s="256"/>
      <c r="O492" s="256"/>
      <c r="P492" s="256"/>
      <c r="Q492" s="256"/>
      <c r="R492" s="256"/>
      <c r="S492" s="256"/>
      <c r="T492" s="257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8" t="s">
        <v>183</v>
      </c>
      <c r="AU492" s="258" t="s">
        <v>90</v>
      </c>
      <c r="AV492" s="15" t="s">
        <v>179</v>
      </c>
      <c r="AW492" s="15" t="s">
        <v>42</v>
      </c>
      <c r="AX492" s="15" t="s">
        <v>88</v>
      </c>
      <c r="AY492" s="258" t="s">
        <v>171</v>
      </c>
    </row>
    <row r="493" s="2" customFormat="1" ht="16.5" customHeight="1">
      <c r="A493" s="42"/>
      <c r="B493" s="43"/>
      <c r="C493" s="270" t="s">
        <v>1611</v>
      </c>
      <c r="D493" s="270" t="s">
        <v>403</v>
      </c>
      <c r="E493" s="271" t="s">
        <v>537</v>
      </c>
      <c r="F493" s="272" t="s">
        <v>538</v>
      </c>
      <c r="G493" s="273" t="s">
        <v>202</v>
      </c>
      <c r="H493" s="274">
        <v>15.75</v>
      </c>
      <c r="I493" s="275"/>
      <c r="J493" s="276">
        <f>ROUND(I493*H493,2)</f>
        <v>0</v>
      </c>
      <c r="K493" s="272" t="s">
        <v>178</v>
      </c>
      <c r="L493" s="277"/>
      <c r="M493" s="278" t="s">
        <v>41</v>
      </c>
      <c r="N493" s="279" t="s">
        <v>51</v>
      </c>
      <c r="O493" s="88"/>
      <c r="P493" s="217">
        <f>O493*H493</f>
        <v>0</v>
      </c>
      <c r="Q493" s="217">
        <v>1.0000000000000001E-05</v>
      </c>
      <c r="R493" s="217">
        <f>Q493*H493</f>
        <v>0.00015750000000000001</v>
      </c>
      <c r="S493" s="217">
        <v>0</v>
      </c>
      <c r="T493" s="21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19" t="s">
        <v>406</v>
      </c>
      <c r="AT493" s="219" t="s">
        <v>403</v>
      </c>
      <c r="AU493" s="219" t="s">
        <v>90</v>
      </c>
      <c r="AY493" s="20" t="s">
        <v>171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88</v>
      </c>
      <c r="BK493" s="220">
        <f>ROUND(I493*H493,2)</f>
        <v>0</v>
      </c>
      <c r="BL493" s="20" t="s">
        <v>295</v>
      </c>
      <c r="BM493" s="219" t="s">
        <v>1663</v>
      </c>
    </row>
    <row r="494" s="14" customFormat="1">
      <c r="A494" s="14"/>
      <c r="B494" s="237"/>
      <c r="C494" s="238"/>
      <c r="D494" s="228" t="s">
        <v>183</v>
      </c>
      <c r="E494" s="238"/>
      <c r="F494" s="240" t="s">
        <v>1779</v>
      </c>
      <c r="G494" s="238"/>
      <c r="H494" s="241">
        <v>15.75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</v>
      </c>
      <c r="AX494" s="14" t="s">
        <v>88</v>
      </c>
      <c r="AY494" s="247" t="s">
        <v>171</v>
      </c>
    </row>
    <row r="495" s="2" customFormat="1" ht="16.5" customHeight="1">
      <c r="A495" s="42"/>
      <c r="B495" s="43"/>
      <c r="C495" s="208" t="s">
        <v>1613</v>
      </c>
      <c r="D495" s="208" t="s">
        <v>174</v>
      </c>
      <c r="E495" s="209" t="s">
        <v>542</v>
      </c>
      <c r="F495" s="210" t="s">
        <v>543</v>
      </c>
      <c r="G495" s="211" t="s">
        <v>177</v>
      </c>
      <c r="H495" s="212">
        <v>20.780000000000001</v>
      </c>
      <c r="I495" s="213"/>
      <c r="J495" s="214">
        <f>ROUND(I495*H495,2)</f>
        <v>0</v>
      </c>
      <c r="K495" s="210" t="s">
        <v>178</v>
      </c>
      <c r="L495" s="48"/>
      <c r="M495" s="215" t="s">
        <v>41</v>
      </c>
      <c r="N495" s="216" t="s">
        <v>51</v>
      </c>
      <c r="O495" s="88"/>
      <c r="P495" s="217">
        <f>O495*H495</f>
        <v>0</v>
      </c>
      <c r="Q495" s="217">
        <v>0</v>
      </c>
      <c r="R495" s="217">
        <f>Q495*H495</f>
        <v>0</v>
      </c>
      <c r="S495" s="217">
        <v>3.0000000000000001E-05</v>
      </c>
      <c r="T495" s="218">
        <f>S495*H495</f>
        <v>0.00062340000000000008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19" t="s">
        <v>295</v>
      </c>
      <c r="AT495" s="219" t="s">
        <v>174</v>
      </c>
      <c r="AU495" s="219" t="s">
        <v>90</v>
      </c>
      <c r="AY495" s="20" t="s">
        <v>171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0" t="s">
        <v>88</v>
      </c>
      <c r="BK495" s="220">
        <f>ROUND(I495*H495,2)</f>
        <v>0</v>
      </c>
      <c r="BL495" s="20" t="s">
        <v>295</v>
      </c>
      <c r="BM495" s="219" t="s">
        <v>1780</v>
      </c>
    </row>
    <row r="496" s="2" customFormat="1">
      <c r="A496" s="42"/>
      <c r="B496" s="43"/>
      <c r="C496" s="44"/>
      <c r="D496" s="221" t="s">
        <v>181</v>
      </c>
      <c r="E496" s="44"/>
      <c r="F496" s="222" t="s">
        <v>545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181</v>
      </c>
      <c r="AU496" s="20" t="s">
        <v>90</v>
      </c>
    </row>
    <row r="497" s="13" customFormat="1">
      <c r="A497" s="13"/>
      <c r="B497" s="226"/>
      <c r="C497" s="227"/>
      <c r="D497" s="228" t="s">
        <v>183</v>
      </c>
      <c r="E497" s="229" t="s">
        <v>41</v>
      </c>
      <c r="F497" s="230" t="s">
        <v>546</v>
      </c>
      <c r="G497" s="227"/>
      <c r="H497" s="229" t="s">
        <v>41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183</v>
      </c>
      <c r="AU497" s="236" t="s">
        <v>90</v>
      </c>
      <c r="AV497" s="13" t="s">
        <v>88</v>
      </c>
      <c r="AW497" s="13" t="s">
        <v>42</v>
      </c>
      <c r="AX497" s="13" t="s">
        <v>80</v>
      </c>
      <c r="AY497" s="236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1781</v>
      </c>
      <c r="G498" s="238"/>
      <c r="H498" s="241">
        <v>6.9100000000000001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554</v>
      </c>
      <c r="G499" s="238"/>
      <c r="H499" s="241">
        <v>2.2599999999999998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1782</v>
      </c>
      <c r="G500" s="238"/>
      <c r="H500" s="241">
        <v>3.3999999999999999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1783</v>
      </c>
      <c r="G501" s="238"/>
      <c r="H501" s="241">
        <v>1.05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1784</v>
      </c>
      <c r="G502" s="238"/>
      <c r="H502" s="241">
        <v>1.23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1785</v>
      </c>
      <c r="G503" s="238"/>
      <c r="H503" s="241">
        <v>1.7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1784</v>
      </c>
      <c r="G504" s="238"/>
      <c r="H504" s="241">
        <v>1.23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3" customFormat="1">
      <c r="A505" s="13"/>
      <c r="B505" s="226"/>
      <c r="C505" s="227"/>
      <c r="D505" s="228" t="s">
        <v>183</v>
      </c>
      <c r="E505" s="229" t="s">
        <v>41</v>
      </c>
      <c r="F505" s="230" t="s">
        <v>1786</v>
      </c>
      <c r="G505" s="227"/>
      <c r="H505" s="229" t="s">
        <v>41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183</v>
      </c>
      <c r="AU505" s="236" t="s">
        <v>90</v>
      </c>
      <c r="AV505" s="13" t="s">
        <v>88</v>
      </c>
      <c r="AW505" s="13" t="s">
        <v>42</v>
      </c>
      <c r="AX505" s="13" t="s">
        <v>80</v>
      </c>
      <c r="AY505" s="236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199</v>
      </c>
      <c r="G506" s="238"/>
      <c r="H506" s="241">
        <v>3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5" customFormat="1">
      <c r="A507" s="15"/>
      <c r="B507" s="248"/>
      <c r="C507" s="249"/>
      <c r="D507" s="228" t="s">
        <v>183</v>
      </c>
      <c r="E507" s="250" t="s">
        <v>41</v>
      </c>
      <c r="F507" s="251" t="s">
        <v>189</v>
      </c>
      <c r="G507" s="249"/>
      <c r="H507" s="252">
        <v>20.780000000000001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8" t="s">
        <v>183</v>
      </c>
      <c r="AU507" s="258" t="s">
        <v>90</v>
      </c>
      <c r="AV507" s="15" t="s">
        <v>179</v>
      </c>
      <c r="AW507" s="15" t="s">
        <v>42</v>
      </c>
      <c r="AX507" s="15" t="s">
        <v>88</v>
      </c>
      <c r="AY507" s="258" t="s">
        <v>171</v>
      </c>
    </row>
    <row r="508" s="2" customFormat="1" ht="16.5" customHeight="1">
      <c r="A508" s="42"/>
      <c r="B508" s="43"/>
      <c r="C508" s="270" t="s">
        <v>1616</v>
      </c>
      <c r="D508" s="270" t="s">
        <v>403</v>
      </c>
      <c r="E508" s="271" t="s">
        <v>561</v>
      </c>
      <c r="F508" s="272" t="s">
        <v>562</v>
      </c>
      <c r="G508" s="273" t="s">
        <v>177</v>
      </c>
      <c r="H508" s="274">
        <v>21.818999999999999</v>
      </c>
      <c r="I508" s="275"/>
      <c r="J508" s="276">
        <f>ROUND(I508*H508,2)</f>
        <v>0</v>
      </c>
      <c r="K508" s="272" t="s">
        <v>178</v>
      </c>
      <c r="L508" s="277"/>
      <c r="M508" s="278" t="s">
        <v>41</v>
      </c>
      <c r="N508" s="279" t="s">
        <v>51</v>
      </c>
      <c r="O508" s="88"/>
      <c r="P508" s="217">
        <f>O508*H508</f>
        <v>0</v>
      </c>
      <c r="Q508" s="217">
        <v>0.00020000000000000001</v>
      </c>
      <c r="R508" s="217">
        <f>Q508*H508</f>
        <v>0.0043638000000000001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406</v>
      </c>
      <c r="AT508" s="219" t="s">
        <v>403</v>
      </c>
      <c r="AU508" s="219" t="s">
        <v>90</v>
      </c>
      <c r="AY508" s="20" t="s">
        <v>171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88</v>
      </c>
      <c r="BK508" s="220">
        <f>ROUND(I508*H508,2)</f>
        <v>0</v>
      </c>
      <c r="BL508" s="20" t="s">
        <v>295</v>
      </c>
      <c r="BM508" s="219" t="s">
        <v>1787</v>
      </c>
    </row>
    <row r="509" s="14" customFormat="1">
      <c r="A509" s="14"/>
      <c r="B509" s="237"/>
      <c r="C509" s="238"/>
      <c r="D509" s="228" t="s">
        <v>183</v>
      </c>
      <c r="E509" s="238"/>
      <c r="F509" s="240" t="s">
        <v>1788</v>
      </c>
      <c r="G509" s="238"/>
      <c r="H509" s="241">
        <v>21.818999999999999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</v>
      </c>
      <c r="AX509" s="14" t="s">
        <v>88</v>
      </c>
      <c r="AY509" s="247" t="s">
        <v>171</v>
      </c>
    </row>
    <row r="510" s="2" customFormat="1" ht="16.5" customHeight="1">
      <c r="A510" s="42"/>
      <c r="B510" s="43"/>
      <c r="C510" s="208" t="s">
        <v>1619</v>
      </c>
      <c r="D510" s="208" t="s">
        <v>174</v>
      </c>
      <c r="E510" s="209" t="s">
        <v>566</v>
      </c>
      <c r="F510" s="210" t="s">
        <v>567</v>
      </c>
      <c r="G510" s="211" t="s">
        <v>177</v>
      </c>
      <c r="H510" s="212">
        <v>20.780000000000001</v>
      </c>
      <c r="I510" s="213"/>
      <c r="J510" s="214">
        <f>ROUND(I510*H510,2)</f>
        <v>0</v>
      </c>
      <c r="K510" s="210" t="s">
        <v>178</v>
      </c>
      <c r="L510" s="48"/>
      <c r="M510" s="215" t="s">
        <v>41</v>
      </c>
      <c r="N510" s="216" t="s">
        <v>51</v>
      </c>
      <c r="O510" s="88"/>
      <c r="P510" s="217">
        <f>O510*H510</f>
        <v>0</v>
      </c>
      <c r="Q510" s="217">
        <v>0.00021000000000000001</v>
      </c>
      <c r="R510" s="217">
        <f>Q510*H510</f>
        <v>0.0043638000000000001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295</v>
      </c>
      <c r="AT510" s="219" t="s">
        <v>174</v>
      </c>
      <c r="AU510" s="219" t="s">
        <v>90</v>
      </c>
      <c r="AY510" s="20" t="s">
        <v>171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88</v>
      </c>
      <c r="BK510" s="220">
        <f>ROUND(I510*H510,2)</f>
        <v>0</v>
      </c>
      <c r="BL510" s="20" t="s">
        <v>295</v>
      </c>
      <c r="BM510" s="219" t="s">
        <v>1672</v>
      </c>
    </row>
    <row r="511" s="2" customFormat="1">
      <c r="A511" s="42"/>
      <c r="B511" s="43"/>
      <c r="C511" s="44"/>
      <c r="D511" s="221" t="s">
        <v>181</v>
      </c>
      <c r="E511" s="44"/>
      <c r="F511" s="222" t="s">
        <v>569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181</v>
      </c>
      <c r="AU511" s="20" t="s">
        <v>90</v>
      </c>
    </row>
    <row r="512" s="13" customFormat="1">
      <c r="A512" s="13"/>
      <c r="B512" s="226"/>
      <c r="C512" s="227"/>
      <c r="D512" s="228" t="s">
        <v>183</v>
      </c>
      <c r="E512" s="229" t="s">
        <v>41</v>
      </c>
      <c r="F512" s="230" t="s">
        <v>546</v>
      </c>
      <c r="G512" s="227"/>
      <c r="H512" s="229" t="s">
        <v>41</v>
      </c>
      <c r="I512" s="231"/>
      <c r="J512" s="227"/>
      <c r="K512" s="227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183</v>
      </c>
      <c r="AU512" s="236" t="s">
        <v>90</v>
      </c>
      <c r="AV512" s="13" t="s">
        <v>88</v>
      </c>
      <c r="AW512" s="13" t="s">
        <v>42</v>
      </c>
      <c r="AX512" s="13" t="s">
        <v>80</v>
      </c>
      <c r="AY512" s="236" t="s">
        <v>171</v>
      </c>
    </row>
    <row r="513" s="14" customFormat="1">
      <c r="A513" s="14"/>
      <c r="B513" s="237"/>
      <c r="C513" s="238"/>
      <c r="D513" s="228" t="s">
        <v>183</v>
      </c>
      <c r="E513" s="239" t="s">
        <v>41</v>
      </c>
      <c r="F513" s="240" t="s">
        <v>1781</v>
      </c>
      <c r="G513" s="238"/>
      <c r="H513" s="241">
        <v>6.9100000000000001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90</v>
      </c>
      <c r="AV513" s="14" t="s">
        <v>90</v>
      </c>
      <c r="AW513" s="14" t="s">
        <v>42</v>
      </c>
      <c r="AX513" s="14" t="s">
        <v>80</v>
      </c>
      <c r="AY513" s="247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554</v>
      </c>
      <c r="G514" s="238"/>
      <c r="H514" s="241">
        <v>2.2599999999999998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4" customFormat="1">
      <c r="A515" s="14"/>
      <c r="B515" s="237"/>
      <c r="C515" s="238"/>
      <c r="D515" s="228" t="s">
        <v>183</v>
      </c>
      <c r="E515" s="239" t="s">
        <v>41</v>
      </c>
      <c r="F515" s="240" t="s">
        <v>1782</v>
      </c>
      <c r="G515" s="238"/>
      <c r="H515" s="241">
        <v>3.3999999999999999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183</v>
      </c>
      <c r="AU515" s="247" t="s">
        <v>90</v>
      </c>
      <c r="AV515" s="14" t="s">
        <v>90</v>
      </c>
      <c r="AW515" s="14" t="s">
        <v>42</v>
      </c>
      <c r="AX515" s="14" t="s">
        <v>80</v>
      </c>
      <c r="AY515" s="247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1783</v>
      </c>
      <c r="G516" s="238"/>
      <c r="H516" s="241">
        <v>1.05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4" customFormat="1">
      <c r="A517" s="14"/>
      <c r="B517" s="237"/>
      <c r="C517" s="238"/>
      <c r="D517" s="228" t="s">
        <v>183</v>
      </c>
      <c r="E517" s="239" t="s">
        <v>41</v>
      </c>
      <c r="F517" s="240" t="s">
        <v>1784</v>
      </c>
      <c r="G517" s="238"/>
      <c r="H517" s="241">
        <v>1.23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183</v>
      </c>
      <c r="AU517" s="247" t="s">
        <v>90</v>
      </c>
      <c r="AV517" s="14" t="s">
        <v>90</v>
      </c>
      <c r="AW517" s="14" t="s">
        <v>42</v>
      </c>
      <c r="AX517" s="14" t="s">
        <v>80</v>
      </c>
      <c r="AY517" s="247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1785</v>
      </c>
      <c r="G518" s="238"/>
      <c r="H518" s="241">
        <v>1.7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4" customFormat="1">
      <c r="A519" s="14"/>
      <c r="B519" s="237"/>
      <c r="C519" s="238"/>
      <c r="D519" s="228" t="s">
        <v>183</v>
      </c>
      <c r="E519" s="239" t="s">
        <v>41</v>
      </c>
      <c r="F519" s="240" t="s">
        <v>1784</v>
      </c>
      <c r="G519" s="238"/>
      <c r="H519" s="241">
        <v>1.23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42</v>
      </c>
      <c r="AX519" s="14" t="s">
        <v>80</v>
      </c>
      <c r="AY519" s="247" t="s">
        <v>171</v>
      </c>
    </row>
    <row r="520" s="13" customFormat="1">
      <c r="A520" s="13"/>
      <c r="B520" s="226"/>
      <c r="C520" s="227"/>
      <c r="D520" s="228" t="s">
        <v>183</v>
      </c>
      <c r="E520" s="229" t="s">
        <v>41</v>
      </c>
      <c r="F520" s="230" t="s">
        <v>1786</v>
      </c>
      <c r="G520" s="227"/>
      <c r="H520" s="229" t="s">
        <v>41</v>
      </c>
      <c r="I520" s="231"/>
      <c r="J520" s="227"/>
      <c r="K520" s="227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183</v>
      </c>
      <c r="AU520" s="236" t="s">
        <v>90</v>
      </c>
      <c r="AV520" s="13" t="s">
        <v>88</v>
      </c>
      <c r="AW520" s="13" t="s">
        <v>42</v>
      </c>
      <c r="AX520" s="13" t="s">
        <v>80</v>
      </c>
      <c r="AY520" s="236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199</v>
      </c>
      <c r="G521" s="238"/>
      <c r="H521" s="241">
        <v>3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5" customFormat="1">
      <c r="A522" s="15"/>
      <c r="B522" s="248"/>
      <c r="C522" s="249"/>
      <c r="D522" s="228" t="s">
        <v>183</v>
      </c>
      <c r="E522" s="250" t="s">
        <v>41</v>
      </c>
      <c r="F522" s="251" t="s">
        <v>189</v>
      </c>
      <c r="G522" s="249"/>
      <c r="H522" s="252">
        <v>20.780000000000001</v>
      </c>
      <c r="I522" s="253"/>
      <c r="J522" s="249"/>
      <c r="K522" s="249"/>
      <c r="L522" s="254"/>
      <c r="M522" s="255"/>
      <c r="N522" s="256"/>
      <c r="O522" s="256"/>
      <c r="P522" s="256"/>
      <c r="Q522" s="256"/>
      <c r="R522" s="256"/>
      <c r="S522" s="256"/>
      <c r="T522" s="257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8" t="s">
        <v>183</v>
      </c>
      <c r="AU522" s="258" t="s">
        <v>90</v>
      </c>
      <c r="AV522" s="15" t="s">
        <v>179</v>
      </c>
      <c r="AW522" s="15" t="s">
        <v>42</v>
      </c>
      <c r="AX522" s="15" t="s">
        <v>88</v>
      </c>
      <c r="AY522" s="258" t="s">
        <v>171</v>
      </c>
    </row>
    <row r="523" s="2" customFormat="1" ht="24.15" customHeight="1">
      <c r="A523" s="42"/>
      <c r="B523" s="43"/>
      <c r="C523" s="208" t="s">
        <v>1623</v>
      </c>
      <c r="D523" s="208" t="s">
        <v>174</v>
      </c>
      <c r="E523" s="209" t="s">
        <v>574</v>
      </c>
      <c r="F523" s="210" t="s">
        <v>1674</v>
      </c>
      <c r="G523" s="211" t="s">
        <v>177</v>
      </c>
      <c r="H523" s="212">
        <v>20.780000000000001</v>
      </c>
      <c r="I523" s="213"/>
      <c r="J523" s="214">
        <f>ROUND(I523*H523,2)</f>
        <v>0</v>
      </c>
      <c r="K523" s="210" t="s">
        <v>178</v>
      </c>
      <c r="L523" s="48"/>
      <c r="M523" s="215" t="s">
        <v>41</v>
      </c>
      <c r="N523" s="216" t="s">
        <v>51</v>
      </c>
      <c r="O523" s="88"/>
      <c r="P523" s="217">
        <f>O523*H523</f>
        <v>0</v>
      </c>
      <c r="Q523" s="217">
        <v>0.00029</v>
      </c>
      <c r="R523" s="217">
        <f>Q523*H523</f>
        <v>0.0060262000000000007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295</v>
      </c>
      <c r="AT523" s="219" t="s">
        <v>174</v>
      </c>
      <c r="AU523" s="219" t="s">
        <v>90</v>
      </c>
      <c r="AY523" s="20" t="s">
        <v>171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88</v>
      </c>
      <c r="BK523" s="220">
        <f>ROUND(I523*H523,2)</f>
        <v>0</v>
      </c>
      <c r="BL523" s="20" t="s">
        <v>295</v>
      </c>
      <c r="BM523" s="219" t="s">
        <v>1675</v>
      </c>
    </row>
    <row r="524" s="2" customFormat="1">
      <c r="A524" s="42"/>
      <c r="B524" s="43"/>
      <c r="C524" s="44"/>
      <c r="D524" s="221" t="s">
        <v>181</v>
      </c>
      <c r="E524" s="44"/>
      <c r="F524" s="222" t="s">
        <v>577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181</v>
      </c>
      <c r="AU524" s="20" t="s">
        <v>90</v>
      </c>
    </row>
    <row r="525" s="13" customFormat="1">
      <c r="A525" s="13"/>
      <c r="B525" s="226"/>
      <c r="C525" s="227"/>
      <c r="D525" s="228" t="s">
        <v>183</v>
      </c>
      <c r="E525" s="229" t="s">
        <v>41</v>
      </c>
      <c r="F525" s="230" t="s">
        <v>546</v>
      </c>
      <c r="G525" s="227"/>
      <c r="H525" s="229" t="s">
        <v>41</v>
      </c>
      <c r="I525" s="231"/>
      <c r="J525" s="227"/>
      <c r="K525" s="227"/>
      <c r="L525" s="232"/>
      <c r="M525" s="233"/>
      <c r="N525" s="234"/>
      <c r="O525" s="234"/>
      <c r="P525" s="234"/>
      <c r="Q525" s="234"/>
      <c r="R525" s="234"/>
      <c r="S525" s="234"/>
      <c r="T525" s="23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6" t="s">
        <v>183</v>
      </c>
      <c r="AU525" s="236" t="s">
        <v>90</v>
      </c>
      <c r="AV525" s="13" t="s">
        <v>88</v>
      </c>
      <c r="AW525" s="13" t="s">
        <v>42</v>
      </c>
      <c r="AX525" s="13" t="s">
        <v>80</v>
      </c>
      <c r="AY525" s="236" t="s">
        <v>171</v>
      </c>
    </row>
    <row r="526" s="14" customFormat="1">
      <c r="A526" s="14"/>
      <c r="B526" s="237"/>
      <c r="C526" s="238"/>
      <c r="D526" s="228" t="s">
        <v>183</v>
      </c>
      <c r="E526" s="239" t="s">
        <v>41</v>
      </c>
      <c r="F526" s="240" t="s">
        <v>1781</v>
      </c>
      <c r="G526" s="238"/>
      <c r="H526" s="241">
        <v>6.9100000000000001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183</v>
      </c>
      <c r="AU526" s="247" t="s">
        <v>90</v>
      </c>
      <c r="AV526" s="14" t="s">
        <v>90</v>
      </c>
      <c r="AW526" s="14" t="s">
        <v>42</v>
      </c>
      <c r="AX526" s="14" t="s">
        <v>80</v>
      </c>
      <c r="AY526" s="247" t="s">
        <v>171</v>
      </c>
    </row>
    <row r="527" s="14" customFormat="1">
      <c r="A527" s="14"/>
      <c r="B527" s="237"/>
      <c r="C527" s="238"/>
      <c r="D527" s="228" t="s">
        <v>183</v>
      </c>
      <c r="E527" s="239" t="s">
        <v>41</v>
      </c>
      <c r="F527" s="240" t="s">
        <v>554</v>
      </c>
      <c r="G527" s="238"/>
      <c r="H527" s="241">
        <v>2.2599999999999998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183</v>
      </c>
      <c r="AU527" s="247" t="s">
        <v>90</v>
      </c>
      <c r="AV527" s="14" t="s">
        <v>90</v>
      </c>
      <c r="AW527" s="14" t="s">
        <v>42</v>
      </c>
      <c r="AX527" s="14" t="s">
        <v>80</v>
      </c>
      <c r="AY527" s="247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1782</v>
      </c>
      <c r="G528" s="238"/>
      <c r="H528" s="241">
        <v>3.3999999999999999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4" customFormat="1">
      <c r="A529" s="14"/>
      <c r="B529" s="237"/>
      <c r="C529" s="238"/>
      <c r="D529" s="228" t="s">
        <v>183</v>
      </c>
      <c r="E529" s="239" t="s">
        <v>41</v>
      </c>
      <c r="F529" s="240" t="s">
        <v>1783</v>
      </c>
      <c r="G529" s="238"/>
      <c r="H529" s="241">
        <v>1.05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183</v>
      </c>
      <c r="AU529" s="247" t="s">
        <v>90</v>
      </c>
      <c r="AV529" s="14" t="s">
        <v>90</v>
      </c>
      <c r="AW529" s="14" t="s">
        <v>42</v>
      </c>
      <c r="AX529" s="14" t="s">
        <v>80</v>
      </c>
      <c r="AY529" s="247" t="s">
        <v>171</v>
      </c>
    </row>
    <row r="530" s="14" customFormat="1">
      <c r="A530" s="14"/>
      <c r="B530" s="237"/>
      <c r="C530" s="238"/>
      <c r="D530" s="228" t="s">
        <v>183</v>
      </c>
      <c r="E530" s="239" t="s">
        <v>41</v>
      </c>
      <c r="F530" s="240" t="s">
        <v>1784</v>
      </c>
      <c r="G530" s="238"/>
      <c r="H530" s="241">
        <v>1.23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183</v>
      </c>
      <c r="AU530" s="247" t="s">
        <v>90</v>
      </c>
      <c r="AV530" s="14" t="s">
        <v>90</v>
      </c>
      <c r="AW530" s="14" t="s">
        <v>42</v>
      </c>
      <c r="AX530" s="14" t="s">
        <v>80</v>
      </c>
      <c r="AY530" s="247" t="s">
        <v>171</v>
      </c>
    </row>
    <row r="531" s="14" customFormat="1">
      <c r="A531" s="14"/>
      <c r="B531" s="237"/>
      <c r="C531" s="238"/>
      <c r="D531" s="228" t="s">
        <v>183</v>
      </c>
      <c r="E531" s="239" t="s">
        <v>41</v>
      </c>
      <c r="F531" s="240" t="s">
        <v>1785</v>
      </c>
      <c r="G531" s="238"/>
      <c r="H531" s="241">
        <v>1.7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183</v>
      </c>
      <c r="AU531" s="247" t="s">
        <v>90</v>
      </c>
      <c r="AV531" s="14" t="s">
        <v>90</v>
      </c>
      <c r="AW531" s="14" t="s">
        <v>42</v>
      </c>
      <c r="AX531" s="14" t="s">
        <v>80</v>
      </c>
      <c r="AY531" s="247" t="s">
        <v>171</v>
      </c>
    </row>
    <row r="532" s="14" customFormat="1">
      <c r="A532" s="14"/>
      <c r="B532" s="237"/>
      <c r="C532" s="238"/>
      <c r="D532" s="228" t="s">
        <v>183</v>
      </c>
      <c r="E532" s="239" t="s">
        <v>41</v>
      </c>
      <c r="F532" s="240" t="s">
        <v>1784</v>
      </c>
      <c r="G532" s="238"/>
      <c r="H532" s="241">
        <v>1.23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183</v>
      </c>
      <c r="AU532" s="247" t="s">
        <v>90</v>
      </c>
      <c r="AV532" s="14" t="s">
        <v>90</v>
      </c>
      <c r="AW532" s="14" t="s">
        <v>42</v>
      </c>
      <c r="AX532" s="14" t="s">
        <v>80</v>
      </c>
      <c r="AY532" s="247" t="s">
        <v>171</v>
      </c>
    </row>
    <row r="533" s="13" customFormat="1">
      <c r="A533" s="13"/>
      <c r="B533" s="226"/>
      <c r="C533" s="227"/>
      <c r="D533" s="228" t="s">
        <v>183</v>
      </c>
      <c r="E533" s="229" t="s">
        <v>41</v>
      </c>
      <c r="F533" s="230" t="s">
        <v>1786</v>
      </c>
      <c r="G533" s="227"/>
      <c r="H533" s="229" t="s">
        <v>41</v>
      </c>
      <c r="I533" s="231"/>
      <c r="J533" s="227"/>
      <c r="K533" s="227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183</v>
      </c>
      <c r="AU533" s="236" t="s">
        <v>90</v>
      </c>
      <c r="AV533" s="13" t="s">
        <v>88</v>
      </c>
      <c r="AW533" s="13" t="s">
        <v>42</v>
      </c>
      <c r="AX533" s="13" t="s">
        <v>80</v>
      </c>
      <c r="AY533" s="236" t="s">
        <v>171</v>
      </c>
    </row>
    <row r="534" s="14" customFormat="1">
      <c r="A534" s="14"/>
      <c r="B534" s="237"/>
      <c r="C534" s="238"/>
      <c r="D534" s="228" t="s">
        <v>183</v>
      </c>
      <c r="E534" s="239" t="s">
        <v>41</v>
      </c>
      <c r="F534" s="240" t="s">
        <v>199</v>
      </c>
      <c r="G534" s="238"/>
      <c r="H534" s="241">
        <v>3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183</v>
      </c>
      <c r="AU534" s="247" t="s">
        <v>90</v>
      </c>
      <c r="AV534" s="14" t="s">
        <v>90</v>
      </c>
      <c r="AW534" s="14" t="s">
        <v>42</v>
      </c>
      <c r="AX534" s="14" t="s">
        <v>80</v>
      </c>
      <c r="AY534" s="247" t="s">
        <v>171</v>
      </c>
    </row>
    <row r="535" s="15" customFormat="1">
      <c r="A535" s="15"/>
      <c r="B535" s="248"/>
      <c r="C535" s="249"/>
      <c r="D535" s="228" t="s">
        <v>183</v>
      </c>
      <c r="E535" s="250" t="s">
        <v>41</v>
      </c>
      <c r="F535" s="251" t="s">
        <v>189</v>
      </c>
      <c r="G535" s="249"/>
      <c r="H535" s="252">
        <v>20.780000000000001</v>
      </c>
      <c r="I535" s="253"/>
      <c r="J535" s="249"/>
      <c r="K535" s="249"/>
      <c r="L535" s="254"/>
      <c r="M535" s="288"/>
      <c r="N535" s="289"/>
      <c r="O535" s="289"/>
      <c r="P535" s="289"/>
      <c r="Q535" s="289"/>
      <c r="R535" s="289"/>
      <c r="S535" s="289"/>
      <c r="T535" s="290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8" t="s">
        <v>183</v>
      </c>
      <c r="AU535" s="258" t="s">
        <v>90</v>
      </c>
      <c r="AV535" s="15" t="s">
        <v>179</v>
      </c>
      <c r="AW535" s="15" t="s">
        <v>42</v>
      </c>
      <c r="AX535" s="15" t="s">
        <v>88</v>
      </c>
      <c r="AY535" s="258" t="s">
        <v>171</v>
      </c>
    </row>
    <row r="536" s="2" customFormat="1" ht="6.96" customHeight="1">
      <c r="A536" s="42"/>
      <c r="B536" s="63"/>
      <c r="C536" s="64"/>
      <c r="D536" s="64"/>
      <c r="E536" s="64"/>
      <c r="F536" s="64"/>
      <c r="G536" s="64"/>
      <c r="H536" s="64"/>
      <c r="I536" s="64"/>
      <c r="J536" s="64"/>
      <c r="K536" s="64"/>
      <c r="L536" s="48"/>
      <c r="M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</row>
  </sheetData>
  <sheetProtection sheet="1" autoFilter="0" formatColumns="0" formatRows="0" objects="1" scenarios="1" spinCount="100000" saltValue="df212Sb09cobwTMdXZDeTy1TOGAY+FbUUN6jsg1kgkm+qiHc0jPYJsVmRCHxeUAxI3UcrfUFlZPnHCZZqlUsYw==" hashValue="CtTCQ/L9+ulkyToOM/BXS+KaPKW7vum/qxRO460+l16rtIPBJ2z2yQy5NYpq95H9RTnMZoOAWcHP2USzWNxBxg==" algorithmName="SHA-512" password="CC35"/>
  <autoFilter ref="C91:K53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3"/>
    <hyperlink ref="F123" r:id="rId6" display="https://podminky.urs.cz/item/CS_URS_2024_02/977151115"/>
    <hyperlink ref="F128" r:id="rId7" display="https://podminky.urs.cz/item/CS_URS_2024_02/977151911"/>
    <hyperlink ref="F134" r:id="rId8" display="https://podminky.urs.cz/item/CS_URS_2024_02/997013211"/>
    <hyperlink ref="F136" r:id="rId9" display="https://podminky.urs.cz/item/CS_URS_2024_02/997013219"/>
    <hyperlink ref="F138" r:id="rId10" display="https://podminky.urs.cz/item/CS_URS_2024_02/997013501"/>
    <hyperlink ref="F140" r:id="rId11" display="https://podminky.urs.cz/item/CS_URS_2024_02/997013509"/>
    <hyperlink ref="F142" r:id="rId12" display="https://podminky.urs.cz/item/CS_URS_2024_02/997013609"/>
    <hyperlink ref="F145" r:id="rId13" display="https://podminky.urs.cz/item/CS_URS_2024_02/998011018"/>
    <hyperlink ref="F147" r:id="rId14" display="https://podminky.urs.cz/item/CS_URS_2024_02/998018001"/>
    <hyperlink ref="F151" r:id="rId15" display="https://podminky.urs.cz/item/CS_URS_2024_02/721194104"/>
    <hyperlink ref="F156" r:id="rId16" display="https://podminky.urs.cz/item/CS_URS_2024_02/721194104RMONT004"/>
    <hyperlink ref="F160" r:id="rId17" display="https://podminky.urs.cz/item/CS_URS_2024_02/998721201"/>
    <hyperlink ref="F162" r:id="rId18" display="https://podminky.urs.cz/item/CS_URS_2024_02/998721294"/>
    <hyperlink ref="F164" r:id="rId19" display="https://podminky.urs.cz/item/CS_URS_2024_02/998721299"/>
    <hyperlink ref="F167" r:id="rId20" display="https://podminky.urs.cz/item/CS_URS_2024_02/741110441"/>
    <hyperlink ref="F174" r:id="rId21" display="https://podminky.urs.cz/item/CS_URS_2024_02/741112111"/>
    <hyperlink ref="F180" r:id="rId22" display="https://podminky.urs.cz/item/CS_URS_2024_02/741122015"/>
    <hyperlink ref="F192" r:id="rId23" display="https://podminky.urs.cz/item/CS_URS_2024_02/741130001"/>
    <hyperlink ref="F203" r:id="rId24" display="https://podminky.urs.cz/item/CS_URS_2024_02/741130021"/>
    <hyperlink ref="F210" r:id="rId25" display="https://podminky.urs.cz/item/CS_URS_2024_02/741810003"/>
    <hyperlink ref="F213" r:id="rId26" display="https://podminky.urs.cz/item/CS_URS_2024_02/741920301"/>
    <hyperlink ref="F217" r:id="rId27" display="https://podminky.urs.cz/item/CS_URS_2024_02/741920371"/>
    <hyperlink ref="F221" r:id="rId28" display="https://podminky.urs.cz/item/CS_URS_2024_02/741920382"/>
    <hyperlink ref="F225" r:id="rId29" display="https://podminky.urs.cz/item/CS_URS_2024_02/741920395"/>
    <hyperlink ref="F229" r:id="rId30" display="https://podminky.urs.cz/item/CS_URS_2024_02/998741121"/>
    <hyperlink ref="F231" r:id="rId31" display="https://podminky.urs.cz/item/CS_URS_2024_02/998741129"/>
    <hyperlink ref="F233" r:id="rId32" display="https://podminky.urs.cz/item/CS_URS_2024_02/998741194"/>
    <hyperlink ref="F235" r:id="rId33" display="https://podminky.urs.cz/item/CS_URS_2024_02/998741199"/>
    <hyperlink ref="F238" r:id="rId34" display="https://podminky.urs.cz/item/CS_URS_2024_02/742110003"/>
    <hyperlink ref="F249" r:id="rId35" display="https://podminky.urs.cz/item/CS_URS_2024_02/742121001"/>
    <hyperlink ref="F259" r:id="rId36" display="https://podminky.urs.cz/item/CS_URS_2024_02/742190002"/>
    <hyperlink ref="F263" r:id="rId37" display="https://podminky.urs.cz/item/CS_URS_2024_02/998742121"/>
    <hyperlink ref="F265" r:id="rId38" display="https://podminky.urs.cz/item/CS_URS_2024_02/998742129"/>
    <hyperlink ref="F267" r:id="rId39" display="https://podminky.urs.cz/item/CS_URS_2024_02/998742194"/>
    <hyperlink ref="F269" r:id="rId40" display="https://podminky.urs.cz/item/CS_URS_2024_02/998742199"/>
    <hyperlink ref="F272" r:id="rId41" display="https://podminky.urs.cz/item/CS_URS_2024_02/751791111"/>
    <hyperlink ref="F278" r:id="rId42" display="https://podminky.urs.cz/item/CS_URS_2024_02/751791112"/>
    <hyperlink ref="F284" r:id="rId43" display="https://podminky.urs.cz/item/CS_URS_2024_02/751791113"/>
    <hyperlink ref="F290" r:id="rId44" display="https://podminky.urs.cz/item/CS_URS_2024_02/751791114"/>
    <hyperlink ref="F296" r:id="rId45" display="https://podminky.urs.cz/item/CS_URS_2024_02/751791116"/>
    <hyperlink ref="F302" r:id="rId46" display="https://podminky.urs.cz/item/CS_URS_2024_02/751791151"/>
    <hyperlink ref="F306" r:id="rId47" display="https://podminky.urs.cz/item/CS_URS_2024_02/751791153"/>
    <hyperlink ref="F310" r:id="rId48" display="https://podminky.urs.cz/item/CS_URS_2024_02/751791154"/>
    <hyperlink ref="F314" r:id="rId49" display="https://podminky.urs.cz/item/CS_URS_2024_02/751791155"/>
    <hyperlink ref="F331" r:id="rId50" display="https://podminky.urs.cz/item/CS_URS_2024_02/751791301"/>
    <hyperlink ref="F338" r:id="rId51" display="https://podminky.urs.cz/item/CS_URS_2024_02/751791401"/>
    <hyperlink ref="F345" r:id="rId52" display="https://podminky.urs.cz/item/CS_URS_2024_02/751792004"/>
    <hyperlink ref="F349" r:id="rId53" display="https://podminky.urs.cz/item/CS_URS_2024_02/751792007"/>
    <hyperlink ref="F354" r:id="rId54" display="https://podminky.urs.cz/item/CS_URS_2024_02/751792007RMONT003"/>
    <hyperlink ref="F356" r:id="rId55" display="https://podminky.urs.cz/item/CS_URS_2024_02/751792008"/>
    <hyperlink ref="F376" r:id="rId56" display="https://podminky.urs.cz/item/CS_URS_2024_02/998751121"/>
    <hyperlink ref="F378" r:id="rId57" display="https://podminky.urs.cz/item/CS_URS_2024_02/998751192"/>
    <hyperlink ref="F380" r:id="rId58" display="https://podminky.urs.cz/item/CS_URS_2024_02/998751199"/>
    <hyperlink ref="F383" r:id="rId59" display="https://podminky.urs.cz/item/CS_URS_2024_02/763101856"/>
    <hyperlink ref="F389" r:id="rId60" display="https://podminky.urs.cz/item/CS_URS_2024_02/763131451"/>
    <hyperlink ref="F394" r:id="rId61" display="https://podminky.urs.cz/item/CS_URS_2024_02/763131772"/>
    <hyperlink ref="F399" r:id="rId62" display="https://podminky.urs.cz/item/CS_URS_2024_02/763135102"/>
    <hyperlink ref="F424" r:id="rId63" display="https://podminky.urs.cz/item/CS_URS_2024_02/763431871"/>
    <hyperlink ref="F449" r:id="rId64" display="https://podminky.urs.cz/item/CS_URS_2024_02/998763331"/>
    <hyperlink ref="F451" r:id="rId65" display="https://podminky.urs.cz/item/CS_URS_2024_02/998763339"/>
    <hyperlink ref="F453" r:id="rId66" display="https://podminky.urs.cz/item/CS_URS_2024_02/998763393"/>
    <hyperlink ref="F455" r:id="rId67" display="https://podminky.urs.cz/item/CS_URS_2024_02/998763399"/>
    <hyperlink ref="F458" r:id="rId68" display="https://podminky.urs.cz/item/CS_URS_2024_02/781121011"/>
    <hyperlink ref="F467" r:id="rId69" display="https://podminky.urs.cz/item/CS_URS_2024_02/781472291"/>
    <hyperlink ref="F471" r:id="rId70" display="https://podminky.urs.cz/item/CS_URS_2024_02/998781121"/>
    <hyperlink ref="F473" r:id="rId71" display="https://podminky.urs.cz/item/CS_URS_2024_02/998781129"/>
    <hyperlink ref="F475" r:id="rId72" display="https://podminky.urs.cz/item/CS_URS_2024_02/998781194"/>
    <hyperlink ref="F477" r:id="rId73" display="https://podminky.urs.cz/item/CS_URS_2024_02/998781199"/>
    <hyperlink ref="F480" r:id="rId74" display="https://podminky.urs.cz/item/CS_URS_2024_02/784111021"/>
    <hyperlink ref="F486" r:id="rId75" display="https://podminky.urs.cz/item/CS_URS_2024_02/784161001"/>
    <hyperlink ref="F490" r:id="rId76" display="https://podminky.urs.cz/item/CS_URS_2024_02/784161111"/>
    <hyperlink ref="F496" r:id="rId77" display="https://podminky.urs.cz/item/CS_URS_2024_02/784171101"/>
    <hyperlink ref="F511" r:id="rId78" display="https://podminky.urs.cz/item/CS_URS_2024_02/784181101"/>
    <hyperlink ref="F524" r:id="rId79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1789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ROUND((SUM(BE92:BE571)),  2)</f>
        <v>0</v>
      </c>
      <c r="G33" s="42"/>
      <c r="H33" s="42"/>
      <c r="I33" s="152">
        <v>0.20999999999999999</v>
      </c>
      <c r="J33" s="151">
        <f>ROUND(((SUM(BE92:BE571))*I33),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ROUND((SUM(BF92:BF571)),  2)</f>
        <v>0</v>
      </c>
      <c r="G34" s="42"/>
      <c r="H34" s="42"/>
      <c r="I34" s="152">
        <v>0.12</v>
      </c>
      <c r="J34" s="151">
        <f>ROUND(((SUM(BF92:BF571))*I34),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ROUND((SUM(BG92:BG571)),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ROUND((SUM(BH92:BH571)),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ROUND((SUM(BI92:BI571)),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04 - ETAPA 4 - OKRUH 1.PP S VENKOVNÍ JEDNOTKOU VJ3-1.PP-B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J139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J140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J156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J231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J265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J437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J510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J532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04 - ETAPA 4 - OKRUH 1.PP S VENKOVNÍ JEDNOTKOU VJ3-1.PP-B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P93+P139</f>
        <v>0</v>
      </c>
      <c r="Q92" s="100"/>
      <c r="R92" s="189">
        <f>R93+R139</f>
        <v>1.0819751200000001</v>
      </c>
      <c r="S92" s="100"/>
      <c r="T92" s="190">
        <f>T93+T139</f>
        <v>0.10159399999999999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BK93+BK139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P94+P100+P123+P134</f>
        <v>0</v>
      </c>
      <c r="Q93" s="200"/>
      <c r="R93" s="201">
        <f>R94+R100+R123+R134</f>
        <v>0.55995625000000004</v>
      </c>
      <c r="S93" s="200"/>
      <c r="T93" s="202">
        <f>T94+T100+T123+T134</f>
        <v>0.037999999999999999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BK94+BK100+BK123+BK134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SUM(P95:P99)</f>
        <v>0</v>
      </c>
      <c r="Q94" s="200"/>
      <c r="R94" s="201">
        <f>SUM(R95:R99)</f>
        <v>0.55208000000000002</v>
      </c>
      <c r="S94" s="200"/>
      <c r="T94" s="202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SUM(BK95:BK99)</f>
        <v>0</v>
      </c>
    </row>
    <row r="95" s="2" customFormat="1" ht="16.5" customHeight="1">
      <c r="A95" s="42"/>
      <c r="B95" s="43"/>
      <c r="C95" s="208" t="s">
        <v>88</v>
      </c>
      <c r="D95" s="208" t="s">
        <v>174</v>
      </c>
      <c r="E95" s="209" t="s">
        <v>1213</v>
      </c>
      <c r="F95" s="210" t="s">
        <v>1214</v>
      </c>
      <c r="G95" s="211" t="s">
        <v>177</v>
      </c>
      <c r="H95" s="212">
        <v>13.4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0.041200000000000001</v>
      </c>
      <c r="R95" s="217">
        <f>Q95*H95</f>
        <v>0.55208000000000002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1215</v>
      </c>
    </row>
    <row r="96" s="2" customFormat="1">
      <c r="A96" s="42"/>
      <c r="B96" s="43"/>
      <c r="C96" s="44"/>
      <c r="D96" s="221" t="s">
        <v>181</v>
      </c>
      <c r="E96" s="44"/>
      <c r="F96" s="222" t="s">
        <v>1216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1217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1790</v>
      </c>
      <c r="G98" s="238"/>
      <c r="H98" s="241">
        <v>13.4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5" customFormat="1">
      <c r="A99" s="15"/>
      <c r="B99" s="248"/>
      <c r="C99" s="249"/>
      <c r="D99" s="228" t="s">
        <v>183</v>
      </c>
      <c r="E99" s="250" t="s">
        <v>41</v>
      </c>
      <c r="F99" s="251" t="s">
        <v>189</v>
      </c>
      <c r="G99" s="249"/>
      <c r="H99" s="252">
        <v>13.4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183</v>
      </c>
      <c r="AU99" s="258" t="s">
        <v>90</v>
      </c>
      <c r="AV99" s="15" t="s">
        <v>179</v>
      </c>
      <c r="AW99" s="15" t="s">
        <v>42</v>
      </c>
      <c r="AX99" s="15" t="s">
        <v>88</v>
      </c>
      <c r="AY99" s="258" t="s">
        <v>171</v>
      </c>
    </row>
    <row r="100" s="12" customFormat="1" ht="22.8" customHeight="1">
      <c r="A100" s="12"/>
      <c r="B100" s="192"/>
      <c r="C100" s="193"/>
      <c r="D100" s="194" t="s">
        <v>79</v>
      </c>
      <c r="E100" s="206" t="s">
        <v>190</v>
      </c>
      <c r="F100" s="206" t="s">
        <v>191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SUM(P101:P122)</f>
        <v>0</v>
      </c>
      <c r="Q100" s="200"/>
      <c r="R100" s="201">
        <f>SUM(R101:R122)</f>
        <v>0.0078762499999999996</v>
      </c>
      <c r="S100" s="200"/>
      <c r="T100" s="202">
        <f>SUM(T101:T122)</f>
        <v>0.037999999999999999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79</v>
      </c>
      <c r="AU100" s="204" t="s">
        <v>88</v>
      </c>
      <c r="AY100" s="203" t="s">
        <v>171</v>
      </c>
      <c r="BK100" s="205">
        <f>SUM(BK101:BK122)</f>
        <v>0</v>
      </c>
    </row>
    <row r="101" s="2" customFormat="1" ht="16.5" customHeight="1">
      <c r="A101" s="42"/>
      <c r="B101" s="43"/>
      <c r="C101" s="208" t="s">
        <v>90</v>
      </c>
      <c r="D101" s="208" t="s">
        <v>174</v>
      </c>
      <c r="E101" s="209" t="s">
        <v>200</v>
      </c>
      <c r="F101" s="210" t="s">
        <v>201</v>
      </c>
      <c r="G101" s="211" t="s">
        <v>202</v>
      </c>
      <c r="H101" s="212">
        <v>0.375</v>
      </c>
      <c r="I101" s="213"/>
      <c r="J101" s="214">
        <f>ROUND(I101*H101,2)</f>
        <v>0</v>
      </c>
      <c r="K101" s="210" t="s">
        <v>178</v>
      </c>
      <c r="L101" s="48"/>
      <c r="M101" s="215" t="s">
        <v>41</v>
      </c>
      <c r="N101" s="216" t="s">
        <v>51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0.016</v>
      </c>
      <c r="T101" s="218">
        <f>S101*H101</f>
        <v>0.0060000000000000001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179</v>
      </c>
      <c r="AT101" s="219" t="s">
        <v>174</v>
      </c>
      <c r="AU101" s="219" t="s">
        <v>90</v>
      </c>
      <c r="AY101" s="20" t="s">
        <v>171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88</v>
      </c>
      <c r="BK101" s="220">
        <f>ROUND(I101*H101,2)</f>
        <v>0</v>
      </c>
      <c r="BL101" s="20" t="s">
        <v>179</v>
      </c>
      <c r="BM101" s="219" t="s">
        <v>1791</v>
      </c>
    </row>
    <row r="102" s="2" customFormat="1">
      <c r="A102" s="42"/>
      <c r="B102" s="43"/>
      <c r="C102" s="44"/>
      <c r="D102" s="221" t="s">
        <v>181</v>
      </c>
      <c r="E102" s="44"/>
      <c r="F102" s="222" t="s">
        <v>204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181</v>
      </c>
      <c r="AU102" s="20" t="s">
        <v>90</v>
      </c>
    </row>
    <row r="103" s="13" customFormat="1">
      <c r="A103" s="13"/>
      <c r="B103" s="226"/>
      <c r="C103" s="227"/>
      <c r="D103" s="228" t="s">
        <v>183</v>
      </c>
      <c r="E103" s="229" t="s">
        <v>41</v>
      </c>
      <c r="F103" s="230" t="s">
        <v>205</v>
      </c>
      <c r="G103" s="227"/>
      <c r="H103" s="229" t="s">
        <v>41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183</v>
      </c>
      <c r="AU103" s="236" t="s">
        <v>90</v>
      </c>
      <c r="AV103" s="13" t="s">
        <v>88</v>
      </c>
      <c r="AW103" s="13" t="s">
        <v>42</v>
      </c>
      <c r="AX103" s="13" t="s">
        <v>80</v>
      </c>
      <c r="AY103" s="236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1792</v>
      </c>
      <c r="G104" s="238"/>
      <c r="H104" s="241">
        <v>0.375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5" customFormat="1">
      <c r="A105" s="15"/>
      <c r="B105" s="248"/>
      <c r="C105" s="249"/>
      <c r="D105" s="228" t="s">
        <v>183</v>
      </c>
      <c r="E105" s="250" t="s">
        <v>41</v>
      </c>
      <c r="F105" s="251" t="s">
        <v>189</v>
      </c>
      <c r="G105" s="249"/>
      <c r="H105" s="252">
        <v>0.375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183</v>
      </c>
      <c r="AU105" s="258" t="s">
        <v>90</v>
      </c>
      <c r="AV105" s="15" t="s">
        <v>179</v>
      </c>
      <c r="AW105" s="15" t="s">
        <v>42</v>
      </c>
      <c r="AX105" s="15" t="s">
        <v>88</v>
      </c>
      <c r="AY105" s="258" t="s">
        <v>171</v>
      </c>
    </row>
    <row r="106" s="2" customFormat="1" ht="24.15" customHeight="1">
      <c r="A106" s="42"/>
      <c r="B106" s="43"/>
      <c r="C106" s="208" t="s">
        <v>199</v>
      </c>
      <c r="D106" s="208" t="s">
        <v>174</v>
      </c>
      <c r="E106" s="209" t="s">
        <v>1219</v>
      </c>
      <c r="F106" s="210" t="s">
        <v>1220</v>
      </c>
      <c r="G106" s="211" t="s">
        <v>202</v>
      </c>
      <c r="H106" s="212">
        <v>6.875</v>
      </c>
      <c r="I106" s="213"/>
      <c r="J106" s="214">
        <f>ROUND(I106*H106,2)</f>
        <v>0</v>
      </c>
      <c r="K106" s="210" t="s">
        <v>178</v>
      </c>
      <c r="L106" s="48"/>
      <c r="M106" s="215" t="s">
        <v>41</v>
      </c>
      <c r="N106" s="216" t="s">
        <v>51</v>
      </c>
      <c r="O106" s="88"/>
      <c r="P106" s="217">
        <f>O106*H106</f>
        <v>0</v>
      </c>
      <c r="Q106" s="217">
        <v>0.00091</v>
      </c>
      <c r="R106" s="217">
        <f>Q106*H106</f>
        <v>0.0062562499999999997</v>
      </c>
      <c r="S106" s="217">
        <v>0.0028</v>
      </c>
      <c r="T106" s="218">
        <f>S106*H106</f>
        <v>0.01925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179</v>
      </c>
      <c r="AT106" s="219" t="s">
        <v>174</v>
      </c>
      <c r="AU106" s="219" t="s">
        <v>90</v>
      </c>
      <c r="AY106" s="20" t="s">
        <v>171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88</v>
      </c>
      <c r="BK106" s="220">
        <f>ROUND(I106*H106,2)</f>
        <v>0</v>
      </c>
      <c r="BL106" s="20" t="s">
        <v>179</v>
      </c>
      <c r="BM106" s="219" t="s">
        <v>1221</v>
      </c>
    </row>
    <row r="107" s="2" customFormat="1">
      <c r="A107" s="42"/>
      <c r="B107" s="43"/>
      <c r="C107" s="44"/>
      <c r="D107" s="221" t="s">
        <v>181</v>
      </c>
      <c r="E107" s="44"/>
      <c r="F107" s="222" t="s">
        <v>1222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181</v>
      </c>
      <c r="AU107" s="20" t="s">
        <v>90</v>
      </c>
    </row>
    <row r="108" s="13" customFormat="1">
      <c r="A108" s="13"/>
      <c r="B108" s="226"/>
      <c r="C108" s="227"/>
      <c r="D108" s="228" t="s">
        <v>183</v>
      </c>
      <c r="E108" s="229" t="s">
        <v>41</v>
      </c>
      <c r="F108" s="230" t="s">
        <v>1685</v>
      </c>
      <c r="G108" s="227"/>
      <c r="H108" s="229" t="s">
        <v>41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183</v>
      </c>
      <c r="AU108" s="236" t="s">
        <v>90</v>
      </c>
      <c r="AV108" s="13" t="s">
        <v>88</v>
      </c>
      <c r="AW108" s="13" t="s">
        <v>42</v>
      </c>
      <c r="AX108" s="13" t="s">
        <v>80</v>
      </c>
      <c r="AY108" s="236" t="s">
        <v>171</v>
      </c>
    </row>
    <row r="109" s="14" customFormat="1">
      <c r="A109" s="14"/>
      <c r="B109" s="237"/>
      <c r="C109" s="238"/>
      <c r="D109" s="228" t="s">
        <v>183</v>
      </c>
      <c r="E109" s="239" t="s">
        <v>41</v>
      </c>
      <c r="F109" s="240" t="s">
        <v>1793</v>
      </c>
      <c r="G109" s="238"/>
      <c r="H109" s="241">
        <v>2.7000000000000002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183</v>
      </c>
      <c r="AU109" s="247" t="s">
        <v>90</v>
      </c>
      <c r="AV109" s="14" t="s">
        <v>90</v>
      </c>
      <c r="AW109" s="14" t="s">
        <v>42</v>
      </c>
      <c r="AX109" s="14" t="s">
        <v>80</v>
      </c>
      <c r="AY109" s="247" t="s">
        <v>171</v>
      </c>
    </row>
    <row r="110" s="13" customFormat="1">
      <c r="A110" s="13"/>
      <c r="B110" s="226"/>
      <c r="C110" s="227"/>
      <c r="D110" s="228" t="s">
        <v>183</v>
      </c>
      <c r="E110" s="229" t="s">
        <v>41</v>
      </c>
      <c r="F110" s="230" t="s">
        <v>1687</v>
      </c>
      <c r="G110" s="227"/>
      <c r="H110" s="229" t="s">
        <v>41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183</v>
      </c>
      <c r="AU110" s="236" t="s">
        <v>90</v>
      </c>
      <c r="AV110" s="13" t="s">
        <v>88</v>
      </c>
      <c r="AW110" s="13" t="s">
        <v>42</v>
      </c>
      <c r="AX110" s="13" t="s">
        <v>80</v>
      </c>
      <c r="AY110" s="236" t="s">
        <v>171</v>
      </c>
    </row>
    <row r="111" s="14" customFormat="1">
      <c r="A111" s="14"/>
      <c r="B111" s="237"/>
      <c r="C111" s="238"/>
      <c r="D111" s="228" t="s">
        <v>183</v>
      </c>
      <c r="E111" s="239" t="s">
        <v>41</v>
      </c>
      <c r="F111" s="240" t="s">
        <v>1794</v>
      </c>
      <c r="G111" s="238"/>
      <c r="H111" s="241">
        <v>4.1749999999999998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183</v>
      </c>
      <c r="AU111" s="247" t="s">
        <v>90</v>
      </c>
      <c r="AV111" s="14" t="s">
        <v>90</v>
      </c>
      <c r="AW111" s="14" t="s">
        <v>42</v>
      </c>
      <c r="AX111" s="14" t="s">
        <v>80</v>
      </c>
      <c r="AY111" s="247" t="s">
        <v>171</v>
      </c>
    </row>
    <row r="112" s="15" customFormat="1">
      <c r="A112" s="15"/>
      <c r="B112" s="248"/>
      <c r="C112" s="249"/>
      <c r="D112" s="228" t="s">
        <v>183</v>
      </c>
      <c r="E112" s="250" t="s">
        <v>41</v>
      </c>
      <c r="F112" s="251" t="s">
        <v>189</v>
      </c>
      <c r="G112" s="249"/>
      <c r="H112" s="252">
        <v>6.875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183</v>
      </c>
      <c r="AU112" s="258" t="s">
        <v>90</v>
      </c>
      <c r="AV112" s="15" t="s">
        <v>179</v>
      </c>
      <c r="AW112" s="15" t="s">
        <v>42</v>
      </c>
      <c r="AX112" s="15" t="s">
        <v>88</v>
      </c>
      <c r="AY112" s="258" t="s">
        <v>171</v>
      </c>
    </row>
    <row r="113" s="2" customFormat="1" ht="24.15" customHeight="1">
      <c r="A113" s="42"/>
      <c r="B113" s="43"/>
      <c r="C113" s="208" t="s">
        <v>179</v>
      </c>
      <c r="D113" s="208" t="s">
        <v>174</v>
      </c>
      <c r="E113" s="209" t="s">
        <v>1234</v>
      </c>
      <c r="F113" s="210" t="s">
        <v>1235</v>
      </c>
      <c r="G113" s="211" t="s">
        <v>202</v>
      </c>
      <c r="H113" s="212">
        <v>1.5</v>
      </c>
      <c r="I113" s="213"/>
      <c r="J113" s="214">
        <f>ROUND(I113*H113,2)</f>
        <v>0</v>
      </c>
      <c r="K113" s="210" t="s">
        <v>178</v>
      </c>
      <c r="L113" s="48"/>
      <c r="M113" s="215" t="s">
        <v>41</v>
      </c>
      <c r="N113" s="216" t="s">
        <v>51</v>
      </c>
      <c r="O113" s="88"/>
      <c r="P113" s="217">
        <f>O113*H113</f>
        <v>0</v>
      </c>
      <c r="Q113" s="217">
        <v>0.00108</v>
      </c>
      <c r="R113" s="217">
        <f>Q113*H113</f>
        <v>0.0016199999999999999</v>
      </c>
      <c r="S113" s="217">
        <v>0.0085000000000000006</v>
      </c>
      <c r="T113" s="218">
        <f>S113*H113</f>
        <v>0.012750000000000001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179</v>
      </c>
      <c r="AT113" s="219" t="s">
        <v>174</v>
      </c>
      <c r="AU113" s="219" t="s">
        <v>90</v>
      </c>
      <c r="AY113" s="20" t="s">
        <v>171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88</v>
      </c>
      <c r="BK113" s="220">
        <f>ROUND(I113*H113,2)</f>
        <v>0</v>
      </c>
      <c r="BL113" s="20" t="s">
        <v>179</v>
      </c>
      <c r="BM113" s="219" t="s">
        <v>1236</v>
      </c>
    </row>
    <row r="114" s="2" customFormat="1">
      <c r="A114" s="42"/>
      <c r="B114" s="43"/>
      <c r="C114" s="44"/>
      <c r="D114" s="221" t="s">
        <v>181</v>
      </c>
      <c r="E114" s="44"/>
      <c r="F114" s="222" t="s">
        <v>1237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181</v>
      </c>
      <c r="AU114" s="20" t="s">
        <v>90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1688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1795</v>
      </c>
      <c r="G116" s="238"/>
      <c r="H116" s="241">
        <v>1.5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5" customFormat="1">
      <c r="A117" s="15"/>
      <c r="B117" s="248"/>
      <c r="C117" s="249"/>
      <c r="D117" s="228" t="s">
        <v>183</v>
      </c>
      <c r="E117" s="250" t="s">
        <v>41</v>
      </c>
      <c r="F117" s="251" t="s">
        <v>189</v>
      </c>
      <c r="G117" s="249"/>
      <c r="H117" s="252">
        <v>1.5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183</v>
      </c>
      <c r="AU117" s="258" t="s">
        <v>90</v>
      </c>
      <c r="AV117" s="15" t="s">
        <v>179</v>
      </c>
      <c r="AW117" s="15" t="s">
        <v>42</v>
      </c>
      <c r="AX117" s="15" t="s">
        <v>88</v>
      </c>
      <c r="AY117" s="258" t="s">
        <v>171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248</v>
      </c>
      <c r="F118" s="210" t="s">
        <v>249</v>
      </c>
      <c r="G118" s="211" t="s">
        <v>202</v>
      </c>
      <c r="H118" s="212">
        <v>8.375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1242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251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13" customFormat="1">
      <c r="A120" s="13"/>
      <c r="B120" s="226"/>
      <c r="C120" s="227"/>
      <c r="D120" s="228" t="s">
        <v>183</v>
      </c>
      <c r="E120" s="229" t="s">
        <v>41</v>
      </c>
      <c r="F120" s="230" t="s">
        <v>1243</v>
      </c>
      <c r="G120" s="227"/>
      <c r="H120" s="229" t="s">
        <v>41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183</v>
      </c>
      <c r="AU120" s="236" t="s">
        <v>90</v>
      </c>
      <c r="AV120" s="13" t="s">
        <v>88</v>
      </c>
      <c r="AW120" s="13" t="s">
        <v>42</v>
      </c>
      <c r="AX120" s="13" t="s">
        <v>80</v>
      </c>
      <c r="AY120" s="236" t="s">
        <v>171</v>
      </c>
    </row>
    <row r="121" s="14" customFormat="1">
      <c r="A121" s="14"/>
      <c r="B121" s="237"/>
      <c r="C121" s="238"/>
      <c r="D121" s="228" t="s">
        <v>183</v>
      </c>
      <c r="E121" s="239" t="s">
        <v>41</v>
      </c>
      <c r="F121" s="240" t="s">
        <v>1796</v>
      </c>
      <c r="G121" s="238"/>
      <c r="H121" s="241">
        <v>8.375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42</v>
      </c>
      <c r="AX121" s="14" t="s">
        <v>80</v>
      </c>
      <c r="AY121" s="247" t="s">
        <v>171</v>
      </c>
    </row>
    <row r="122" s="15" customFormat="1">
      <c r="A122" s="15"/>
      <c r="B122" s="248"/>
      <c r="C122" s="249"/>
      <c r="D122" s="228" t="s">
        <v>183</v>
      </c>
      <c r="E122" s="250" t="s">
        <v>41</v>
      </c>
      <c r="F122" s="251" t="s">
        <v>189</v>
      </c>
      <c r="G122" s="249"/>
      <c r="H122" s="252">
        <v>8.375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183</v>
      </c>
      <c r="AU122" s="258" t="s">
        <v>90</v>
      </c>
      <c r="AV122" s="15" t="s">
        <v>179</v>
      </c>
      <c r="AW122" s="15" t="s">
        <v>42</v>
      </c>
      <c r="AX122" s="15" t="s">
        <v>88</v>
      </c>
      <c r="AY122" s="258" t="s">
        <v>171</v>
      </c>
    </row>
    <row r="123" s="12" customFormat="1" ht="22.8" customHeight="1">
      <c r="A123" s="12"/>
      <c r="B123" s="192"/>
      <c r="C123" s="193"/>
      <c r="D123" s="194" t="s">
        <v>79</v>
      </c>
      <c r="E123" s="206" t="s">
        <v>260</v>
      </c>
      <c r="F123" s="206" t="s">
        <v>261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SUM(P124:P133)</f>
        <v>0</v>
      </c>
      <c r="Q123" s="200"/>
      <c r="R123" s="201">
        <f>SUM(R124:R133)</f>
        <v>0</v>
      </c>
      <c r="S123" s="200"/>
      <c r="T123" s="202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88</v>
      </c>
      <c r="AT123" s="204" t="s">
        <v>79</v>
      </c>
      <c r="AU123" s="204" t="s">
        <v>88</v>
      </c>
      <c r="AY123" s="203" t="s">
        <v>171</v>
      </c>
      <c r="BK123" s="205">
        <f>SUM(BK124:BK133)</f>
        <v>0</v>
      </c>
    </row>
    <row r="124" s="2" customFormat="1" ht="24.15" customHeight="1">
      <c r="A124" s="42"/>
      <c r="B124" s="43"/>
      <c r="C124" s="208" t="s">
        <v>172</v>
      </c>
      <c r="D124" s="208" t="s">
        <v>174</v>
      </c>
      <c r="E124" s="209" t="s">
        <v>1245</v>
      </c>
      <c r="F124" s="210" t="s">
        <v>1246</v>
      </c>
      <c r="G124" s="211" t="s">
        <v>264</v>
      </c>
      <c r="H124" s="212">
        <v>0.10199999999999999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1247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1248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37.8" customHeight="1">
      <c r="A126" s="42"/>
      <c r="B126" s="43"/>
      <c r="C126" s="208" t="s">
        <v>253</v>
      </c>
      <c r="D126" s="208" t="s">
        <v>174</v>
      </c>
      <c r="E126" s="209" t="s">
        <v>1249</v>
      </c>
      <c r="F126" s="210" t="s">
        <v>1250</v>
      </c>
      <c r="G126" s="211" t="s">
        <v>264</v>
      </c>
      <c r="H126" s="212">
        <v>0.10199999999999999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1251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1252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2" customFormat="1" ht="21.75" customHeight="1">
      <c r="A128" s="42"/>
      <c r="B128" s="43"/>
      <c r="C128" s="208" t="s">
        <v>259</v>
      </c>
      <c r="D128" s="208" t="s">
        <v>174</v>
      </c>
      <c r="E128" s="209" t="s">
        <v>267</v>
      </c>
      <c r="F128" s="210" t="s">
        <v>268</v>
      </c>
      <c r="G128" s="211" t="s">
        <v>264</v>
      </c>
      <c r="H128" s="212">
        <v>0.10199999999999999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1253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270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24.15" customHeight="1">
      <c r="A130" s="42"/>
      <c r="B130" s="43"/>
      <c r="C130" s="208" t="s">
        <v>190</v>
      </c>
      <c r="D130" s="208" t="s">
        <v>174</v>
      </c>
      <c r="E130" s="209" t="s">
        <v>271</v>
      </c>
      <c r="F130" s="210" t="s">
        <v>272</v>
      </c>
      <c r="G130" s="211" t="s">
        <v>264</v>
      </c>
      <c r="H130" s="212">
        <v>0.10199999999999999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1254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274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4.15" customHeight="1">
      <c r="A132" s="42"/>
      <c r="B132" s="43"/>
      <c r="C132" s="208" t="s">
        <v>121</v>
      </c>
      <c r="D132" s="208" t="s">
        <v>174</v>
      </c>
      <c r="E132" s="209" t="s">
        <v>275</v>
      </c>
      <c r="F132" s="210" t="s">
        <v>276</v>
      </c>
      <c r="G132" s="211" t="s">
        <v>264</v>
      </c>
      <c r="H132" s="212">
        <v>0.10199999999999999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1255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278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279</v>
      </c>
      <c r="F134" s="206" t="s">
        <v>280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SUM(P135:P138)</f>
        <v>0</v>
      </c>
      <c r="Q134" s="200"/>
      <c r="R134" s="201">
        <f>SUM(R135:R138)</f>
        <v>0</v>
      </c>
      <c r="S134" s="200"/>
      <c r="T134" s="20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88</v>
      </c>
      <c r="AT134" s="204" t="s">
        <v>79</v>
      </c>
      <c r="AU134" s="204" t="s">
        <v>88</v>
      </c>
      <c r="AY134" s="203" t="s">
        <v>171</v>
      </c>
      <c r="BK134" s="205">
        <f>SUM(BK135:BK138)</f>
        <v>0</v>
      </c>
    </row>
    <row r="135" s="2" customFormat="1" ht="37.8" customHeight="1">
      <c r="A135" s="42"/>
      <c r="B135" s="43"/>
      <c r="C135" s="208" t="s">
        <v>124</v>
      </c>
      <c r="D135" s="208" t="s">
        <v>174</v>
      </c>
      <c r="E135" s="209" t="s">
        <v>1256</v>
      </c>
      <c r="F135" s="210" t="s">
        <v>1257</v>
      </c>
      <c r="G135" s="211" t="s">
        <v>264</v>
      </c>
      <c r="H135" s="212">
        <v>0.56000000000000005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179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179</v>
      </c>
      <c r="BM135" s="219" t="s">
        <v>1258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1259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2" customFormat="1" ht="33" customHeight="1">
      <c r="A137" s="42"/>
      <c r="B137" s="43"/>
      <c r="C137" s="208" t="s">
        <v>8</v>
      </c>
      <c r="D137" s="208" t="s">
        <v>174</v>
      </c>
      <c r="E137" s="209" t="s">
        <v>1260</v>
      </c>
      <c r="F137" s="210" t="s">
        <v>1261</v>
      </c>
      <c r="G137" s="211" t="s">
        <v>264</v>
      </c>
      <c r="H137" s="212">
        <v>0.56000000000000005</v>
      </c>
      <c r="I137" s="213"/>
      <c r="J137" s="214">
        <f>ROUND(I137*H137,2)</f>
        <v>0</v>
      </c>
      <c r="K137" s="210" t="s">
        <v>178</v>
      </c>
      <c r="L137" s="48"/>
      <c r="M137" s="215" t="s">
        <v>41</v>
      </c>
      <c r="N137" s="216" t="s">
        <v>51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179</v>
      </c>
      <c r="AT137" s="219" t="s">
        <v>174</v>
      </c>
      <c r="AU137" s="219" t="s">
        <v>90</v>
      </c>
      <c r="AY137" s="20" t="s">
        <v>171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88</v>
      </c>
      <c r="BK137" s="220">
        <f>ROUND(I137*H137,2)</f>
        <v>0</v>
      </c>
      <c r="BL137" s="20" t="s">
        <v>179</v>
      </c>
      <c r="BM137" s="219" t="s">
        <v>1262</v>
      </c>
    </row>
    <row r="138" s="2" customFormat="1">
      <c r="A138" s="42"/>
      <c r="B138" s="43"/>
      <c r="C138" s="44"/>
      <c r="D138" s="221" t="s">
        <v>181</v>
      </c>
      <c r="E138" s="44"/>
      <c r="F138" s="222" t="s">
        <v>1263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181</v>
      </c>
      <c r="AU138" s="20" t="s">
        <v>90</v>
      </c>
    </row>
    <row r="139" s="12" customFormat="1" ht="25.92" customHeight="1">
      <c r="A139" s="12"/>
      <c r="B139" s="192"/>
      <c r="C139" s="193"/>
      <c r="D139" s="194" t="s">
        <v>79</v>
      </c>
      <c r="E139" s="195" t="s">
        <v>289</v>
      </c>
      <c r="F139" s="195" t="s">
        <v>290</v>
      </c>
      <c r="G139" s="193"/>
      <c r="H139" s="193"/>
      <c r="I139" s="196"/>
      <c r="J139" s="197">
        <f>BK139</f>
        <v>0</v>
      </c>
      <c r="K139" s="193"/>
      <c r="L139" s="198"/>
      <c r="M139" s="199"/>
      <c r="N139" s="200"/>
      <c r="O139" s="200"/>
      <c r="P139" s="201">
        <f>P140+P156+P231+P265+P437+P510+P532</f>
        <v>0</v>
      </c>
      <c r="Q139" s="200"/>
      <c r="R139" s="201">
        <f>R140+R156+R231+R265+R437+R510+R532</f>
        <v>0.52201886999999991</v>
      </c>
      <c r="S139" s="200"/>
      <c r="T139" s="202">
        <f>T140+T156+T231+T265+T437+T510+T532</f>
        <v>0.063593999999999998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90</v>
      </c>
      <c r="AT139" s="204" t="s">
        <v>79</v>
      </c>
      <c r="AU139" s="204" t="s">
        <v>80</v>
      </c>
      <c r="AY139" s="203" t="s">
        <v>171</v>
      </c>
      <c r="BK139" s="205">
        <f>BK140+BK156+BK231+BK265+BK437+BK510+BK532</f>
        <v>0</v>
      </c>
    </row>
    <row r="140" s="12" customFormat="1" ht="22.8" customHeight="1">
      <c r="A140" s="12"/>
      <c r="B140" s="192"/>
      <c r="C140" s="193"/>
      <c r="D140" s="194" t="s">
        <v>79</v>
      </c>
      <c r="E140" s="206" t="s">
        <v>1264</v>
      </c>
      <c r="F140" s="206" t="s">
        <v>1265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SUM(P141:P155)</f>
        <v>0</v>
      </c>
      <c r="Q140" s="200"/>
      <c r="R140" s="201">
        <f>SUM(R141:R155)</f>
        <v>0</v>
      </c>
      <c r="S140" s="200"/>
      <c r="T140" s="202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3" t="s">
        <v>90</v>
      </c>
      <c r="AT140" s="204" t="s">
        <v>79</v>
      </c>
      <c r="AU140" s="204" t="s">
        <v>88</v>
      </c>
      <c r="AY140" s="203" t="s">
        <v>171</v>
      </c>
      <c r="BK140" s="205">
        <f>SUM(BK141:BK155)</f>
        <v>0</v>
      </c>
    </row>
    <row r="141" s="2" customFormat="1" ht="16.5" customHeight="1">
      <c r="A141" s="42"/>
      <c r="B141" s="43"/>
      <c r="C141" s="208" t="s">
        <v>129</v>
      </c>
      <c r="D141" s="208" t="s">
        <v>174</v>
      </c>
      <c r="E141" s="209" t="s">
        <v>1266</v>
      </c>
      <c r="F141" s="210" t="s">
        <v>1267</v>
      </c>
      <c r="G141" s="211" t="s">
        <v>194</v>
      </c>
      <c r="H141" s="212">
        <v>1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295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295</v>
      </c>
      <c r="BM141" s="219" t="s">
        <v>1268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1269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3" customFormat="1">
      <c r="A143" s="13"/>
      <c r="B143" s="226"/>
      <c r="C143" s="227"/>
      <c r="D143" s="228" t="s">
        <v>183</v>
      </c>
      <c r="E143" s="229" t="s">
        <v>41</v>
      </c>
      <c r="F143" s="230" t="s">
        <v>1691</v>
      </c>
      <c r="G143" s="227"/>
      <c r="H143" s="229" t="s">
        <v>41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183</v>
      </c>
      <c r="AU143" s="236" t="s">
        <v>90</v>
      </c>
      <c r="AV143" s="13" t="s">
        <v>88</v>
      </c>
      <c r="AW143" s="13" t="s">
        <v>42</v>
      </c>
      <c r="AX143" s="13" t="s">
        <v>80</v>
      </c>
      <c r="AY143" s="236" t="s">
        <v>171</v>
      </c>
    </row>
    <row r="144" s="14" customFormat="1">
      <c r="A144" s="14"/>
      <c r="B144" s="237"/>
      <c r="C144" s="238"/>
      <c r="D144" s="228" t="s">
        <v>183</v>
      </c>
      <c r="E144" s="239" t="s">
        <v>41</v>
      </c>
      <c r="F144" s="240" t="s">
        <v>88</v>
      </c>
      <c r="G144" s="238"/>
      <c r="H144" s="241">
        <v>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183</v>
      </c>
      <c r="AU144" s="247" t="s">
        <v>90</v>
      </c>
      <c r="AV144" s="14" t="s">
        <v>90</v>
      </c>
      <c r="AW144" s="14" t="s">
        <v>42</v>
      </c>
      <c r="AX144" s="14" t="s">
        <v>80</v>
      </c>
      <c r="AY144" s="247" t="s">
        <v>171</v>
      </c>
    </row>
    <row r="145" s="15" customFormat="1">
      <c r="A145" s="15"/>
      <c r="B145" s="248"/>
      <c r="C145" s="249"/>
      <c r="D145" s="228" t="s">
        <v>183</v>
      </c>
      <c r="E145" s="250" t="s">
        <v>41</v>
      </c>
      <c r="F145" s="251" t="s">
        <v>189</v>
      </c>
      <c r="G145" s="249"/>
      <c r="H145" s="252">
        <v>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8" t="s">
        <v>183</v>
      </c>
      <c r="AU145" s="258" t="s">
        <v>90</v>
      </c>
      <c r="AV145" s="15" t="s">
        <v>179</v>
      </c>
      <c r="AW145" s="15" t="s">
        <v>42</v>
      </c>
      <c r="AX145" s="15" t="s">
        <v>88</v>
      </c>
      <c r="AY145" s="258" t="s">
        <v>171</v>
      </c>
    </row>
    <row r="146" s="2" customFormat="1" ht="24.15" customHeight="1">
      <c r="A146" s="42"/>
      <c r="B146" s="43"/>
      <c r="C146" s="208" t="s">
        <v>132</v>
      </c>
      <c r="D146" s="208" t="s">
        <v>174</v>
      </c>
      <c r="E146" s="209" t="s">
        <v>1271</v>
      </c>
      <c r="F146" s="210" t="s">
        <v>1272</v>
      </c>
      <c r="G146" s="211" t="s">
        <v>194</v>
      </c>
      <c r="H146" s="212">
        <v>1</v>
      </c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1273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1274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88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1275</v>
      </c>
      <c r="F150" s="210" t="s">
        <v>1276</v>
      </c>
      <c r="G150" s="211" t="s">
        <v>1277</v>
      </c>
      <c r="H150" s="287"/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295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1278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1279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2" customFormat="1" ht="33" customHeight="1">
      <c r="A152" s="42"/>
      <c r="B152" s="43"/>
      <c r="C152" s="208" t="s">
        <v>295</v>
      </c>
      <c r="D152" s="208" t="s">
        <v>174</v>
      </c>
      <c r="E152" s="209" t="s">
        <v>1280</v>
      </c>
      <c r="F152" s="210" t="s">
        <v>1281</v>
      </c>
      <c r="G152" s="211" t="s">
        <v>1277</v>
      </c>
      <c r="H152" s="287"/>
      <c r="I152" s="213"/>
      <c r="J152" s="214">
        <f>ROUND(I152*H152,2)</f>
        <v>0</v>
      </c>
      <c r="K152" s="210" t="s">
        <v>178</v>
      </c>
      <c r="L152" s="48"/>
      <c r="M152" s="215" t="s">
        <v>41</v>
      </c>
      <c r="N152" s="216" t="s">
        <v>51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295</v>
      </c>
      <c r="AT152" s="219" t="s">
        <v>174</v>
      </c>
      <c r="AU152" s="219" t="s">
        <v>90</v>
      </c>
      <c r="AY152" s="20" t="s">
        <v>171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88</v>
      </c>
      <c r="BK152" s="220">
        <f>ROUND(I152*H152,2)</f>
        <v>0</v>
      </c>
      <c r="BL152" s="20" t="s">
        <v>295</v>
      </c>
      <c r="BM152" s="219" t="s">
        <v>1282</v>
      </c>
    </row>
    <row r="153" s="2" customFormat="1">
      <c r="A153" s="42"/>
      <c r="B153" s="43"/>
      <c r="C153" s="44"/>
      <c r="D153" s="221" t="s">
        <v>181</v>
      </c>
      <c r="E153" s="44"/>
      <c r="F153" s="222" t="s">
        <v>1283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181</v>
      </c>
      <c r="AU153" s="20" t="s">
        <v>90</v>
      </c>
    </row>
    <row r="154" s="2" customFormat="1" ht="37.8" customHeight="1">
      <c r="A154" s="42"/>
      <c r="B154" s="43"/>
      <c r="C154" s="208" t="s">
        <v>309</v>
      </c>
      <c r="D154" s="208" t="s">
        <v>174</v>
      </c>
      <c r="E154" s="209" t="s">
        <v>1284</v>
      </c>
      <c r="F154" s="210" t="s">
        <v>1285</v>
      </c>
      <c r="G154" s="211" t="s">
        <v>1277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295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295</v>
      </c>
      <c r="BM154" s="219" t="s">
        <v>1286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1287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12" customFormat="1" ht="22.8" customHeight="1">
      <c r="A156" s="12"/>
      <c r="B156" s="192"/>
      <c r="C156" s="193"/>
      <c r="D156" s="194" t="s">
        <v>79</v>
      </c>
      <c r="E156" s="206" t="s">
        <v>601</v>
      </c>
      <c r="F156" s="206" t="s">
        <v>602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SUM(P157:P230)</f>
        <v>0</v>
      </c>
      <c r="Q156" s="200"/>
      <c r="R156" s="201">
        <f>SUM(R157:R230)</f>
        <v>0.023081399999999998</v>
      </c>
      <c r="S156" s="200"/>
      <c r="T156" s="202">
        <f>SUM(T157:T230)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90</v>
      </c>
      <c r="AT156" s="204" t="s">
        <v>79</v>
      </c>
      <c r="AU156" s="204" t="s">
        <v>88</v>
      </c>
      <c r="AY156" s="203" t="s">
        <v>171</v>
      </c>
      <c r="BK156" s="205">
        <f>SUM(BK157:BK230)</f>
        <v>0</v>
      </c>
    </row>
    <row r="157" s="2" customFormat="1" ht="24.15" customHeight="1">
      <c r="A157" s="42"/>
      <c r="B157" s="43"/>
      <c r="C157" s="208" t="s">
        <v>336</v>
      </c>
      <c r="D157" s="208" t="s">
        <v>174</v>
      </c>
      <c r="E157" s="209" t="s">
        <v>1797</v>
      </c>
      <c r="F157" s="210" t="s">
        <v>1798</v>
      </c>
      <c r="G157" s="211" t="s">
        <v>202</v>
      </c>
      <c r="H157" s="212">
        <v>3</v>
      </c>
      <c r="I157" s="213"/>
      <c r="J157" s="214">
        <f>ROUND(I157*H157,2)</f>
        <v>0</v>
      </c>
      <c r="K157" s="210" t="s">
        <v>178</v>
      </c>
      <c r="L157" s="48"/>
      <c r="M157" s="215" t="s">
        <v>41</v>
      </c>
      <c r="N157" s="216" t="s">
        <v>51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295</v>
      </c>
      <c r="AT157" s="219" t="s">
        <v>174</v>
      </c>
      <c r="AU157" s="219" t="s">
        <v>90</v>
      </c>
      <c r="AY157" s="20" t="s">
        <v>171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88</v>
      </c>
      <c r="BK157" s="220">
        <f>ROUND(I157*H157,2)</f>
        <v>0</v>
      </c>
      <c r="BL157" s="20" t="s">
        <v>295</v>
      </c>
      <c r="BM157" s="219" t="s">
        <v>1799</v>
      </c>
    </row>
    <row r="158" s="2" customFormat="1">
      <c r="A158" s="42"/>
      <c r="B158" s="43"/>
      <c r="C158" s="44"/>
      <c r="D158" s="221" t="s">
        <v>181</v>
      </c>
      <c r="E158" s="44"/>
      <c r="F158" s="222" t="s">
        <v>1800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181</v>
      </c>
      <c r="AU158" s="20" t="s">
        <v>90</v>
      </c>
    </row>
    <row r="159" s="13" customFormat="1">
      <c r="A159" s="13"/>
      <c r="B159" s="226"/>
      <c r="C159" s="227"/>
      <c r="D159" s="228" t="s">
        <v>183</v>
      </c>
      <c r="E159" s="229" t="s">
        <v>41</v>
      </c>
      <c r="F159" s="230" t="s">
        <v>1801</v>
      </c>
      <c r="G159" s="227"/>
      <c r="H159" s="229" t="s">
        <v>41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183</v>
      </c>
      <c r="AU159" s="236" t="s">
        <v>90</v>
      </c>
      <c r="AV159" s="13" t="s">
        <v>88</v>
      </c>
      <c r="AW159" s="13" t="s">
        <v>42</v>
      </c>
      <c r="AX159" s="13" t="s">
        <v>80</v>
      </c>
      <c r="AY159" s="236" t="s">
        <v>171</v>
      </c>
    </row>
    <row r="160" s="14" customFormat="1">
      <c r="A160" s="14"/>
      <c r="B160" s="237"/>
      <c r="C160" s="238"/>
      <c r="D160" s="228" t="s">
        <v>183</v>
      </c>
      <c r="E160" s="239" t="s">
        <v>41</v>
      </c>
      <c r="F160" s="240" t="s">
        <v>199</v>
      </c>
      <c r="G160" s="238"/>
      <c r="H160" s="241">
        <v>3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183</v>
      </c>
      <c r="AU160" s="247" t="s">
        <v>90</v>
      </c>
      <c r="AV160" s="14" t="s">
        <v>90</v>
      </c>
      <c r="AW160" s="14" t="s">
        <v>42</v>
      </c>
      <c r="AX160" s="14" t="s">
        <v>80</v>
      </c>
      <c r="AY160" s="247" t="s">
        <v>171</v>
      </c>
    </row>
    <row r="161" s="15" customFormat="1">
      <c r="A161" s="15"/>
      <c r="B161" s="248"/>
      <c r="C161" s="249"/>
      <c r="D161" s="228" t="s">
        <v>183</v>
      </c>
      <c r="E161" s="250" t="s">
        <v>41</v>
      </c>
      <c r="F161" s="251" t="s">
        <v>189</v>
      </c>
      <c r="G161" s="249"/>
      <c r="H161" s="252">
        <v>3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183</v>
      </c>
      <c r="AU161" s="258" t="s">
        <v>90</v>
      </c>
      <c r="AV161" s="15" t="s">
        <v>179</v>
      </c>
      <c r="AW161" s="15" t="s">
        <v>42</v>
      </c>
      <c r="AX161" s="15" t="s">
        <v>88</v>
      </c>
      <c r="AY161" s="258" t="s">
        <v>171</v>
      </c>
    </row>
    <row r="162" s="2" customFormat="1" ht="21.75" customHeight="1">
      <c r="A162" s="42"/>
      <c r="B162" s="43"/>
      <c r="C162" s="270" t="s">
        <v>341</v>
      </c>
      <c r="D162" s="270" t="s">
        <v>403</v>
      </c>
      <c r="E162" s="271" t="s">
        <v>1802</v>
      </c>
      <c r="F162" s="272" t="s">
        <v>1803</v>
      </c>
      <c r="G162" s="273" t="s">
        <v>202</v>
      </c>
      <c r="H162" s="274">
        <v>3.1499999999999999</v>
      </c>
      <c r="I162" s="275"/>
      <c r="J162" s="276">
        <f>ROUND(I162*H162,2)</f>
        <v>0</v>
      </c>
      <c r="K162" s="272" t="s">
        <v>178</v>
      </c>
      <c r="L162" s="277"/>
      <c r="M162" s="278" t="s">
        <v>41</v>
      </c>
      <c r="N162" s="279" t="s">
        <v>51</v>
      </c>
      <c r="O162" s="88"/>
      <c r="P162" s="217">
        <f>O162*H162</f>
        <v>0</v>
      </c>
      <c r="Q162" s="217">
        <v>0.00092000000000000003</v>
      </c>
      <c r="R162" s="217">
        <f>Q162*H162</f>
        <v>0.002898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406</v>
      </c>
      <c r="AT162" s="219" t="s">
        <v>403</v>
      </c>
      <c r="AU162" s="219" t="s">
        <v>90</v>
      </c>
      <c r="AY162" s="20" t="s">
        <v>171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88</v>
      </c>
      <c r="BK162" s="220">
        <f>ROUND(I162*H162,2)</f>
        <v>0</v>
      </c>
      <c r="BL162" s="20" t="s">
        <v>295</v>
      </c>
      <c r="BM162" s="219" t="s">
        <v>1804</v>
      </c>
    </row>
    <row r="163" s="14" customFormat="1">
      <c r="A163" s="14"/>
      <c r="B163" s="237"/>
      <c r="C163" s="238"/>
      <c r="D163" s="228" t="s">
        <v>183</v>
      </c>
      <c r="E163" s="238"/>
      <c r="F163" s="240" t="s">
        <v>1805</v>
      </c>
      <c r="G163" s="238"/>
      <c r="H163" s="241">
        <v>3.1499999999999999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183</v>
      </c>
      <c r="AU163" s="247" t="s">
        <v>90</v>
      </c>
      <c r="AV163" s="14" t="s">
        <v>90</v>
      </c>
      <c r="AW163" s="14" t="s">
        <v>4</v>
      </c>
      <c r="AX163" s="14" t="s">
        <v>88</v>
      </c>
      <c r="AY163" s="247" t="s">
        <v>171</v>
      </c>
    </row>
    <row r="164" s="2" customFormat="1" ht="16.5" customHeight="1">
      <c r="A164" s="42"/>
      <c r="B164" s="43"/>
      <c r="C164" s="208" t="s">
        <v>298</v>
      </c>
      <c r="D164" s="208" t="s">
        <v>174</v>
      </c>
      <c r="E164" s="209" t="s">
        <v>1288</v>
      </c>
      <c r="F164" s="210" t="s">
        <v>1289</v>
      </c>
      <c r="G164" s="211" t="s">
        <v>202</v>
      </c>
      <c r="H164" s="212">
        <v>3</v>
      </c>
      <c r="I164" s="213"/>
      <c r="J164" s="214">
        <f>ROUND(I164*H164,2)</f>
        <v>0</v>
      </c>
      <c r="K164" s="210" t="s">
        <v>178</v>
      </c>
      <c r="L164" s="48"/>
      <c r="M164" s="215" t="s">
        <v>41</v>
      </c>
      <c r="N164" s="216" t="s">
        <v>51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295</v>
      </c>
      <c r="AT164" s="219" t="s">
        <v>174</v>
      </c>
      <c r="AU164" s="219" t="s">
        <v>90</v>
      </c>
      <c r="AY164" s="20" t="s">
        <v>171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88</v>
      </c>
      <c r="BK164" s="220">
        <f>ROUND(I164*H164,2)</f>
        <v>0</v>
      </c>
      <c r="BL164" s="20" t="s">
        <v>295</v>
      </c>
      <c r="BM164" s="219" t="s">
        <v>1290</v>
      </c>
    </row>
    <row r="165" s="2" customFormat="1">
      <c r="A165" s="42"/>
      <c r="B165" s="43"/>
      <c r="C165" s="44"/>
      <c r="D165" s="221" t="s">
        <v>181</v>
      </c>
      <c r="E165" s="44"/>
      <c r="F165" s="222" t="s">
        <v>1291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181</v>
      </c>
      <c r="AU165" s="20" t="s">
        <v>90</v>
      </c>
    </row>
    <row r="166" s="13" customFormat="1">
      <c r="A166" s="13"/>
      <c r="B166" s="226"/>
      <c r="C166" s="227"/>
      <c r="D166" s="228" t="s">
        <v>183</v>
      </c>
      <c r="E166" s="229" t="s">
        <v>41</v>
      </c>
      <c r="F166" s="230" t="s">
        <v>1292</v>
      </c>
      <c r="G166" s="227"/>
      <c r="H166" s="229" t="s">
        <v>41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183</v>
      </c>
      <c r="AU166" s="236" t="s">
        <v>90</v>
      </c>
      <c r="AV166" s="13" t="s">
        <v>88</v>
      </c>
      <c r="AW166" s="13" t="s">
        <v>42</v>
      </c>
      <c r="AX166" s="13" t="s">
        <v>80</v>
      </c>
      <c r="AY166" s="236" t="s">
        <v>171</v>
      </c>
    </row>
    <row r="167" s="14" customFormat="1">
      <c r="A167" s="14"/>
      <c r="B167" s="237"/>
      <c r="C167" s="238"/>
      <c r="D167" s="228" t="s">
        <v>183</v>
      </c>
      <c r="E167" s="239" t="s">
        <v>41</v>
      </c>
      <c r="F167" s="240" t="s">
        <v>199</v>
      </c>
      <c r="G167" s="238"/>
      <c r="H167" s="241">
        <v>3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42</v>
      </c>
      <c r="AX167" s="14" t="s">
        <v>80</v>
      </c>
      <c r="AY167" s="247" t="s">
        <v>171</v>
      </c>
    </row>
    <row r="168" s="15" customFormat="1">
      <c r="A168" s="15"/>
      <c r="B168" s="248"/>
      <c r="C168" s="249"/>
      <c r="D168" s="228" t="s">
        <v>183</v>
      </c>
      <c r="E168" s="250" t="s">
        <v>41</v>
      </c>
      <c r="F168" s="251" t="s">
        <v>189</v>
      </c>
      <c r="G168" s="249"/>
      <c r="H168" s="252">
        <v>3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183</v>
      </c>
      <c r="AU168" s="258" t="s">
        <v>90</v>
      </c>
      <c r="AV168" s="15" t="s">
        <v>179</v>
      </c>
      <c r="AW168" s="15" t="s">
        <v>42</v>
      </c>
      <c r="AX168" s="15" t="s">
        <v>88</v>
      </c>
      <c r="AY168" s="258" t="s">
        <v>171</v>
      </c>
    </row>
    <row r="169" s="2" customFormat="1" ht="21.75" customHeight="1">
      <c r="A169" s="42"/>
      <c r="B169" s="43"/>
      <c r="C169" s="270" t="s">
        <v>7</v>
      </c>
      <c r="D169" s="270" t="s">
        <v>403</v>
      </c>
      <c r="E169" s="271" t="s">
        <v>1293</v>
      </c>
      <c r="F169" s="272" t="s">
        <v>1294</v>
      </c>
      <c r="G169" s="273" t="s">
        <v>202</v>
      </c>
      <c r="H169" s="274">
        <v>3.1499999999999999</v>
      </c>
      <c r="I169" s="275"/>
      <c r="J169" s="276">
        <f>ROUND(I169*H169,2)</f>
        <v>0</v>
      </c>
      <c r="K169" s="272" t="s">
        <v>41</v>
      </c>
      <c r="L169" s="277"/>
      <c r="M169" s="278" t="s">
        <v>41</v>
      </c>
      <c r="N169" s="279" t="s">
        <v>51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406</v>
      </c>
      <c r="AT169" s="219" t="s">
        <v>403</v>
      </c>
      <c r="AU169" s="219" t="s">
        <v>90</v>
      </c>
      <c r="AY169" s="20" t="s">
        <v>171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88</v>
      </c>
      <c r="BK169" s="220">
        <f>ROUND(I169*H169,2)</f>
        <v>0</v>
      </c>
      <c r="BL169" s="20" t="s">
        <v>295</v>
      </c>
      <c r="BM169" s="219" t="s">
        <v>1295</v>
      </c>
    </row>
    <row r="170" s="14" customFormat="1">
      <c r="A170" s="14"/>
      <c r="B170" s="237"/>
      <c r="C170" s="238"/>
      <c r="D170" s="228" t="s">
        <v>183</v>
      </c>
      <c r="E170" s="238"/>
      <c r="F170" s="240" t="s">
        <v>1805</v>
      </c>
      <c r="G170" s="238"/>
      <c r="H170" s="241">
        <v>3.1499999999999999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183</v>
      </c>
      <c r="AU170" s="247" t="s">
        <v>90</v>
      </c>
      <c r="AV170" s="14" t="s">
        <v>90</v>
      </c>
      <c r="AW170" s="14" t="s">
        <v>4</v>
      </c>
      <c r="AX170" s="14" t="s">
        <v>88</v>
      </c>
      <c r="AY170" s="247" t="s">
        <v>171</v>
      </c>
    </row>
    <row r="171" s="2" customFormat="1" ht="33" customHeight="1">
      <c r="A171" s="42"/>
      <c r="B171" s="43"/>
      <c r="C171" s="208" t="s">
        <v>361</v>
      </c>
      <c r="D171" s="208" t="s">
        <v>174</v>
      </c>
      <c r="E171" s="209" t="s">
        <v>1297</v>
      </c>
      <c r="F171" s="210" t="s">
        <v>1298</v>
      </c>
      <c r="G171" s="211" t="s">
        <v>194</v>
      </c>
      <c r="H171" s="212">
        <v>11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1299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1300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1301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124</v>
      </c>
      <c r="G174" s="238"/>
      <c r="H174" s="241">
        <v>11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5" customFormat="1">
      <c r="A175" s="15"/>
      <c r="B175" s="248"/>
      <c r="C175" s="249"/>
      <c r="D175" s="228" t="s">
        <v>183</v>
      </c>
      <c r="E175" s="250" t="s">
        <v>41</v>
      </c>
      <c r="F175" s="251" t="s">
        <v>189</v>
      </c>
      <c r="G175" s="249"/>
      <c r="H175" s="252">
        <v>11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183</v>
      </c>
      <c r="AU175" s="258" t="s">
        <v>90</v>
      </c>
      <c r="AV175" s="15" t="s">
        <v>179</v>
      </c>
      <c r="AW175" s="15" t="s">
        <v>42</v>
      </c>
      <c r="AX175" s="15" t="s">
        <v>88</v>
      </c>
      <c r="AY175" s="258" t="s">
        <v>171</v>
      </c>
    </row>
    <row r="176" s="2" customFormat="1" ht="16.5" customHeight="1">
      <c r="A176" s="42"/>
      <c r="B176" s="43"/>
      <c r="C176" s="270" t="s">
        <v>366</v>
      </c>
      <c r="D176" s="270" t="s">
        <v>403</v>
      </c>
      <c r="E176" s="271" t="s">
        <v>1302</v>
      </c>
      <c r="F176" s="272" t="s">
        <v>1303</v>
      </c>
      <c r="G176" s="273" t="s">
        <v>194</v>
      </c>
      <c r="H176" s="274">
        <v>11</v>
      </c>
      <c r="I176" s="275"/>
      <c r="J176" s="276">
        <f>ROUND(I176*H176,2)</f>
        <v>0</v>
      </c>
      <c r="K176" s="272" t="s">
        <v>178</v>
      </c>
      <c r="L176" s="277"/>
      <c r="M176" s="278" t="s">
        <v>41</v>
      </c>
      <c r="N176" s="279" t="s">
        <v>51</v>
      </c>
      <c r="O176" s="88"/>
      <c r="P176" s="217">
        <f>O176*H176</f>
        <v>0</v>
      </c>
      <c r="Q176" s="217">
        <v>0.00014999999999999999</v>
      </c>
      <c r="R176" s="217">
        <f>Q176*H176</f>
        <v>0.0016499999999999998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406</v>
      </c>
      <c r="AT176" s="219" t="s">
        <v>403</v>
      </c>
      <c r="AU176" s="219" t="s">
        <v>90</v>
      </c>
      <c r="AY176" s="20" t="s">
        <v>171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88</v>
      </c>
      <c r="BK176" s="220">
        <f>ROUND(I176*H176,2)</f>
        <v>0</v>
      </c>
      <c r="BL176" s="20" t="s">
        <v>295</v>
      </c>
      <c r="BM176" s="219" t="s">
        <v>1304</v>
      </c>
    </row>
    <row r="177" s="2" customFormat="1" ht="24.15" customHeight="1">
      <c r="A177" s="42"/>
      <c r="B177" s="43"/>
      <c r="C177" s="208" t="s">
        <v>371</v>
      </c>
      <c r="D177" s="208" t="s">
        <v>174</v>
      </c>
      <c r="E177" s="209" t="s">
        <v>1305</v>
      </c>
      <c r="F177" s="210" t="s">
        <v>1306</v>
      </c>
      <c r="G177" s="211" t="s">
        <v>202</v>
      </c>
      <c r="H177" s="212">
        <v>134.30000000000001</v>
      </c>
      <c r="I177" s="213"/>
      <c r="J177" s="214">
        <f>ROUND(I177*H177,2)</f>
        <v>0</v>
      </c>
      <c r="K177" s="210" t="s">
        <v>178</v>
      </c>
      <c r="L177" s="48"/>
      <c r="M177" s="215" t="s">
        <v>41</v>
      </c>
      <c r="N177" s="216" t="s">
        <v>51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295</v>
      </c>
      <c r="AT177" s="219" t="s">
        <v>174</v>
      </c>
      <c r="AU177" s="219" t="s">
        <v>90</v>
      </c>
      <c r="AY177" s="20" t="s">
        <v>171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88</v>
      </c>
      <c r="BK177" s="220">
        <f>ROUND(I177*H177,2)</f>
        <v>0</v>
      </c>
      <c r="BL177" s="20" t="s">
        <v>295</v>
      </c>
      <c r="BM177" s="219" t="s">
        <v>1307</v>
      </c>
    </row>
    <row r="178" s="2" customFormat="1">
      <c r="A178" s="42"/>
      <c r="B178" s="43"/>
      <c r="C178" s="44"/>
      <c r="D178" s="221" t="s">
        <v>181</v>
      </c>
      <c r="E178" s="44"/>
      <c r="F178" s="222" t="s">
        <v>1308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181</v>
      </c>
      <c r="AU178" s="20" t="s">
        <v>90</v>
      </c>
    </row>
    <row r="179" s="13" customFormat="1">
      <c r="A179" s="13"/>
      <c r="B179" s="226"/>
      <c r="C179" s="227"/>
      <c r="D179" s="228" t="s">
        <v>183</v>
      </c>
      <c r="E179" s="229" t="s">
        <v>41</v>
      </c>
      <c r="F179" s="230" t="s">
        <v>1309</v>
      </c>
      <c r="G179" s="227"/>
      <c r="H179" s="229" t="s">
        <v>41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183</v>
      </c>
      <c r="AU179" s="236" t="s">
        <v>90</v>
      </c>
      <c r="AV179" s="13" t="s">
        <v>88</v>
      </c>
      <c r="AW179" s="13" t="s">
        <v>42</v>
      </c>
      <c r="AX179" s="13" t="s">
        <v>80</v>
      </c>
      <c r="AY179" s="236" t="s">
        <v>171</v>
      </c>
    </row>
    <row r="180" s="14" customFormat="1">
      <c r="A180" s="14"/>
      <c r="B180" s="237"/>
      <c r="C180" s="238"/>
      <c r="D180" s="228" t="s">
        <v>183</v>
      </c>
      <c r="E180" s="239" t="s">
        <v>41</v>
      </c>
      <c r="F180" s="240" t="s">
        <v>1806</v>
      </c>
      <c r="G180" s="238"/>
      <c r="H180" s="241">
        <v>82.700000000000003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183</v>
      </c>
      <c r="AU180" s="247" t="s">
        <v>90</v>
      </c>
      <c r="AV180" s="14" t="s">
        <v>90</v>
      </c>
      <c r="AW180" s="14" t="s">
        <v>42</v>
      </c>
      <c r="AX180" s="14" t="s">
        <v>80</v>
      </c>
      <c r="AY180" s="247" t="s">
        <v>171</v>
      </c>
    </row>
    <row r="181" s="16" customFormat="1">
      <c r="A181" s="16"/>
      <c r="B181" s="259"/>
      <c r="C181" s="260"/>
      <c r="D181" s="228" t="s">
        <v>183</v>
      </c>
      <c r="E181" s="261" t="s">
        <v>41</v>
      </c>
      <c r="F181" s="262" t="s">
        <v>230</v>
      </c>
      <c r="G181" s="260"/>
      <c r="H181" s="263">
        <v>82.700000000000003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9" t="s">
        <v>183</v>
      </c>
      <c r="AU181" s="269" t="s">
        <v>90</v>
      </c>
      <c r="AV181" s="16" t="s">
        <v>199</v>
      </c>
      <c r="AW181" s="16" t="s">
        <v>42</v>
      </c>
      <c r="AX181" s="16" t="s">
        <v>80</v>
      </c>
      <c r="AY181" s="269" t="s">
        <v>171</v>
      </c>
    </row>
    <row r="182" s="13" customFormat="1">
      <c r="A182" s="13"/>
      <c r="B182" s="226"/>
      <c r="C182" s="227"/>
      <c r="D182" s="228" t="s">
        <v>183</v>
      </c>
      <c r="E182" s="229" t="s">
        <v>41</v>
      </c>
      <c r="F182" s="230" t="s">
        <v>1693</v>
      </c>
      <c r="G182" s="227"/>
      <c r="H182" s="229" t="s">
        <v>41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183</v>
      </c>
      <c r="AU182" s="236" t="s">
        <v>90</v>
      </c>
      <c r="AV182" s="13" t="s">
        <v>88</v>
      </c>
      <c r="AW182" s="13" t="s">
        <v>42</v>
      </c>
      <c r="AX182" s="13" t="s">
        <v>80</v>
      </c>
      <c r="AY182" s="236" t="s">
        <v>171</v>
      </c>
    </row>
    <row r="183" s="14" customFormat="1">
      <c r="A183" s="14"/>
      <c r="B183" s="237"/>
      <c r="C183" s="238"/>
      <c r="D183" s="228" t="s">
        <v>183</v>
      </c>
      <c r="E183" s="239" t="s">
        <v>41</v>
      </c>
      <c r="F183" s="240" t="s">
        <v>1694</v>
      </c>
      <c r="G183" s="238"/>
      <c r="H183" s="241">
        <v>15.6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183</v>
      </c>
      <c r="AU183" s="247" t="s">
        <v>90</v>
      </c>
      <c r="AV183" s="14" t="s">
        <v>90</v>
      </c>
      <c r="AW183" s="14" t="s">
        <v>42</v>
      </c>
      <c r="AX183" s="14" t="s">
        <v>80</v>
      </c>
      <c r="AY183" s="247" t="s">
        <v>171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1332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1695</v>
      </c>
      <c r="G185" s="238"/>
      <c r="H185" s="241">
        <v>36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5" customFormat="1">
      <c r="A186" s="15"/>
      <c r="B186" s="248"/>
      <c r="C186" s="249"/>
      <c r="D186" s="228" t="s">
        <v>183</v>
      </c>
      <c r="E186" s="250" t="s">
        <v>41</v>
      </c>
      <c r="F186" s="251" t="s">
        <v>189</v>
      </c>
      <c r="G186" s="249"/>
      <c r="H186" s="252">
        <v>134.30000000000001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183</v>
      </c>
      <c r="AU186" s="258" t="s">
        <v>90</v>
      </c>
      <c r="AV186" s="15" t="s">
        <v>179</v>
      </c>
      <c r="AW186" s="15" t="s">
        <v>42</v>
      </c>
      <c r="AX186" s="15" t="s">
        <v>88</v>
      </c>
      <c r="AY186" s="258" t="s">
        <v>171</v>
      </c>
    </row>
    <row r="187" s="2" customFormat="1" ht="16.5" customHeight="1">
      <c r="A187" s="42"/>
      <c r="B187" s="43"/>
      <c r="C187" s="270" t="s">
        <v>376</v>
      </c>
      <c r="D187" s="270" t="s">
        <v>403</v>
      </c>
      <c r="E187" s="271" t="s">
        <v>684</v>
      </c>
      <c r="F187" s="272" t="s">
        <v>685</v>
      </c>
      <c r="G187" s="273" t="s">
        <v>202</v>
      </c>
      <c r="H187" s="274">
        <v>154.44499999999999</v>
      </c>
      <c r="I187" s="275"/>
      <c r="J187" s="276">
        <f>ROUND(I187*H187,2)</f>
        <v>0</v>
      </c>
      <c r="K187" s="272" t="s">
        <v>178</v>
      </c>
      <c r="L187" s="277"/>
      <c r="M187" s="278" t="s">
        <v>41</v>
      </c>
      <c r="N187" s="279" t="s">
        <v>51</v>
      </c>
      <c r="O187" s="88"/>
      <c r="P187" s="217">
        <f>O187*H187</f>
        <v>0</v>
      </c>
      <c r="Q187" s="217">
        <v>0.00012</v>
      </c>
      <c r="R187" s="217">
        <f>Q187*H187</f>
        <v>0.018533399999999998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406</v>
      </c>
      <c r="AT187" s="219" t="s">
        <v>403</v>
      </c>
      <c r="AU187" s="219" t="s">
        <v>90</v>
      </c>
      <c r="AY187" s="20" t="s">
        <v>171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88</v>
      </c>
      <c r="BK187" s="220">
        <f>ROUND(I187*H187,2)</f>
        <v>0</v>
      </c>
      <c r="BL187" s="20" t="s">
        <v>295</v>
      </c>
      <c r="BM187" s="219" t="s">
        <v>1334</v>
      </c>
    </row>
    <row r="188" s="14" customFormat="1">
      <c r="A188" s="14"/>
      <c r="B188" s="237"/>
      <c r="C188" s="238"/>
      <c r="D188" s="228" t="s">
        <v>183</v>
      </c>
      <c r="E188" s="238"/>
      <c r="F188" s="240" t="s">
        <v>1807</v>
      </c>
      <c r="G188" s="238"/>
      <c r="H188" s="241">
        <v>154.44499999999999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</v>
      </c>
      <c r="AX188" s="14" t="s">
        <v>88</v>
      </c>
      <c r="AY188" s="247" t="s">
        <v>171</v>
      </c>
    </row>
    <row r="189" s="2" customFormat="1" ht="21.75" customHeight="1">
      <c r="A189" s="42"/>
      <c r="B189" s="43"/>
      <c r="C189" s="208" t="s">
        <v>381</v>
      </c>
      <c r="D189" s="208" t="s">
        <v>174</v>
      </c>
      <c r="E189" s="209" t="s">
        <v>1336</v>
      </c>
      <c r="F189" s="210" t="s">
        <v>1337</v>
      </c>
      <c r="G189" s="211" t="s">
        <v>194</v>
      </c>
      <c r="H189" s="212">
        <v>165</v>
      </c>
      <c r="I189" s="213"/>
      <c r="J189" s="214">
        <f>ROUND(I189*H189,2)</f>
        <v>0</v>
      </c>
      <c r="K189" s="210" t="s">
        <v>178</v>
      </c>
      <c r="L189" s="48"/>
      <c r="M189" s="215" t="s">
        <v>41</v>
      </c>
      <c r="N189" s="216" t="s">
        <v>51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295</v>
      </c>
      <c r="AT189" s="219" t="s">
        <v>174</v>
      </c>
      <c r="AU189" s="219" t="s">
        <v>90</v>
      </c>
      <c r="AY189" s="20" t="s">
        <v>171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88</v>
      </c>
      <c r="BK189" s="220">
        <f>ROUND(I189*H189,2)</f>
        <v>0</v>
      </c>
      <c r="BL189" s="20" t="s">
        <v>295</v>
      </c>
      <c r="BM189" s="219" t="s">
        <v>1338</v>
      </c>
    </row>
    <row r="190" s="2" customFormat="1">
      <c r="A190" s="42"/>
      <c r="B190" s="43"/>
      <c r="C190" s="44"/>
      <c r="D190" s="221" t="s">
        <v>181</v>
      </c>
      <c r="E190" s="44"/>
      <c r="F190" s="222" t="s">
        <v>1339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181</v>
      </c>
      <c r="AU190" s="20" t="s">
        <v>90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1340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199</v>
      </c>
      <c r="G192" s="238"/>
      <c r="H192" s="241">
        <v>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3" customFormat="1">
      <c r="A193" s="13"/>
      <c r="B193" s="226"/>
      <c r="C193" s="227"/>
      <c r="D193" s="228" t="s">
        <v>183</v>
      </c>
      <c r="E193" s="229" t="s">
        <v>41</v>
      </c>
      <c r="F193" s="230" t="s">
        <v>1341</v>
      </c>
      <c r="G193" s="227"/>
      <c r="H193" s="229" t="s">
        <v>41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183</v>
      </c>
      <c r="AU193" s="236" t="s">
        <v>90</v>
      </c>
      <c r="AV193" s="13" t="s">
        <v>88</v>
      </c>
      <c r="AW193" s="13" t="s">
        <v>42</v>
      </c>
      <c r="AX193" s="13" t="s">
        <v>80</v>
      </c>
      <c r="AY193" s="236" t="s">
        <v>171</v>
      </c>
    </row>
    <row r="194" s="14" customFormat="1">
      <c r="A194" s="14"/>
      <c r="B194" s="237"/>
      <c r="C194" s="238"/>
      <c r="D194" s="228" t="s">
        <v>183</v>
      </c>
      <c r="E194" s="239" t="s">
        <v>41</v>
      </c>
      <c r="F194" s="240" t="s">
        <v>1697</v>
      </c>
      <c r="G194" s="238"/>
      <c r="H194" s="241">
        <v>144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183</v>
      </c>
      <c r="AU194" s="247" t="s">
        <v>90</v>
      </c>
      <c r="AV194" s="14" t="s">
        <v>90</v>
      </c>
      <c r="AW194" s="14" t="s">
        <v>42</v>
      </c>
      <c r="AX194" s="14" t="s">
        <v>80</v>
      </c>
      <c r="AY194" s="247" t="s">
        <v>171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1698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1808</v>
      </c>
      <c r="G196" s="238"/>
      <c r="H196" s="241">
        <v>12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1332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1809</v>
      </c>
      <c r="G198" s="238"/>
      <c r="H198" s="241">
        <v>6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5" customFormat="1">
      <c r="A199" s="15"/>
      <c r="B199" s="248"/>
      <c r="C199" s="249"/>
      <c r="D199" s="228" t="s">
        <v>183</v>
      </c>
      <c r="E199" s="250" t="s">
        <v>41</v>
      </c>
      <c r="F199" s="251" t="s">
        <v>189</v>
      </c>
      <c r="G199" s="249"/>
      <c r="H199" s="252">
        <v>165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183</v>
      </c>
      <c r="AU199" s="258" t="s">
        <v>90</v>
      </c>
      <c r="AV199" s="15" t="s">
        <v>179</v>
      </c>
      <c r="AW199" s="15" t="s">
        <v>42</v>
      </c>
      <c r="AX199" s="15" t="s">
        <v>88</v>
      </c>
      <c r="AY199" s="258" t="s">
        <v>171</v>
      </c>
    </row>
    <row r="200" s="2" customFormat="1" ht="24.15" customHeight="1">
      <c r="A200" s="42"/>
      <c r="B200" s="43"/>
      <c r="C200" s="208" t="s">
        <v>388</v>
      </c>
      <c r="D200" s="208" t="s">
        <v>174</v>
      </c>
      <c r="E200" s="209" t="s">
        <v>1346</v>
      </c>
      <c r="F200" s="210" t="s">
        <v>1347</v>
      </c>
      <c r="G200" s="211" t="s">
        <v>194</v>
      </c>
      <c r="H200" s="212">
        <v>12</v>
      </c>
      <c r="I200" s="213"/>
      <c r="J200" s="214">
        <f>ROUND(I200*H200,2)</f>
        <v>0</v>
      </c>
      <c r="K200" s="210" t="s">
        <v>178</v>
      </c>
      <c r="L200" s="48"/>
      <c r="M200" s="215" t="s">
        <v>41</v>
      </c>
      <c r="N200" s="216" t="s">
        <v>51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19" t="s">
        <v>295</v>
      </c>
      <c r="AT200" s="219" t="s">
        <v>174</v>
      </c>
      <c r="AU200" s="219" t="s">
        <v>90</v>
      </c>
      <c r="AY200" s="20" t="s">
        <v>171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88</v>
      </c>
      <c r="BK200" s="220">
        <f>ROUND(I200*H200,2)</f>
        <v>0</v>
      </c>
      <c r="BL200" s="20" t="s">
        <v>295</v>
      </c>
      <c r="BM200" s="219" t="s">
        <v>1348</v>
      </c>
    </row>
    <row r="201" s="2" customFormat="1">
      <c r="A201" s="42"/>
      <c r="B201" s="43"/>
      <c r="C201" s="44"/>
      <c r="D201" s="221" t="s">
        <v>181</v>
      </c>
      <c r="E201" s="44"/>
      <c r="F201" s="222" t="s">
        <v>1349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181</v>
      </c>
      <c r="AU201" s="20" t="s">
        <v>90</v>
      </c>
    </row>
    <row r="202" s="13" customFormat="1">
      <c r="A202" s="13"/>
      <c r="B202" s="226"/>
      <c r="C202" s="227"/>
      <c r="D202" s="228" t="s">
        <v>183</v>
      </c>
      <c r="E202" s="229" t="s">
        <v>41</v>
      </c>
      <c r="F202" s="230" t="s">
        <v>1698</v>
      </c>
      <c r="G202" s="227"/>
      <c r="H202" s="229" t="s">
        <v>41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183</v>
      </c>
      <c r="AU202" s="236" t="s">
        <v>90</v>
      </c>
      <c r="AV202" s="13" t="s">
        <v>88</v>
      </c>
      <c r="AW202" s="13" t="s">
        <v>42</v>
      </c>
      <c r="AX202" s="13" t="s">
        <v>80</v>
      </c>
      <c r="AY202" s="236" t="s">
        <v>171</v>
      </c>
    </row>
    <row r="203" s="14" customFormat="1">
      <c r="A203" s="14"/>
      <c r="B203" s="237"/>
      <c r="C203" s="238"/>
      <c r="D203" s="228" t="s">
        <v>183</v>
      </c>
      <c r="E203" s="239" t="s">
        <v>41</v>
      </c>
      <c r="F203" s="240" t="s">
        <v>1809</v>
      </c>
      <c r="G203" s="238"/>
      <c r="H203" s="241">
        <v>6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183</v>
      </c>
      <c r="AU203" s="247" t="s">
        <v>90</v>
      </c>
      <c r="AV203" s="14" t="s">
        <v>90</v>
      </c>
      <c r="AW203" s="14" t="s">
        <v>42</v>
      </c>
      <c r="AX203" s="14" t="s">
        <v>80</v>
      </c>
      <c r="AY203" s="247" t="s">
        <v>171</v>
      </c>
    </row>
    <row r="204" s="13" customFormat="1">
      <c r="A204" s="13"/>
      <c r="B204" s="226"/>
      <c r="C204" s="227"/>
      <c r="D204" s="228" t="s">
        <v>183</v>
      </c>
      <c r="E204" s="229" t="s">
        <v>41</v>
      </c>
      <c r="F204" s="230" t="s">
        <v>1332</v>
      </c>
      <c r="G204" s="227"/>
      <c r="H204" s="229" t="s">
        <v>41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183</v>
      </c>
      <c r="AU204" s="236" t="s">
        <v>90</v>
      </c>
      <c r="AV204" s="13" t="s">
        <v>88</v>
      </c>
      <c r="AW204" s="13" t="s">
        <v>42</v>
      </c>
      <c r="AX204" s="13" t="s">
        <v>80</v>
      </c>
      <c r="AY204" s="236" t="s">
        <v>171</v>
      </c>
    </row>
    <row r="205" s="14" customFormat="1">
      <c r="A205" s="14"/>
      <c r="B205" s="237"/>
      <c r="C205" s="238"/>
      <c r="D205" s="228" t="s">
        <v>183</v>
      </c>
      <c r="E205" s="239" t="s">
        <v>41</v>
      </c>
      <c r="F205" s="240" t="s">
        <v>1809</v>
      </c>
      <c r="G205" s="238"/>
      <c r="H205" s="241">
        <v>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183</v>
      </c>
      <c r="AU205" s="247" t="s">
        <v>90</v>
      </c>
      <c r="AV205" s="14" t="s">
        <v>90</v>
      </c>
      <c r="AW205" s="14" t="s">
        <v>42</v>
      </c>
      <c r="AX205" s="14" t="s">
        <v>80</v>
      </c>
      <c r="AY205" s="247" t="s">
        <v>171</v>
      </c>
    </row>
    <row r="206" s="15" customFormat="1">
      <c r="A206" s="15"/>
      <c r="B206" s="248"/>
      <c r="C206" s="249"/>
      <c r="D206" s="228" t="s">
        <v>183</v>
      </c>
      <c r="E206" s="250" t="s">
        <v>41</v>
      </c>
      <c r="F206" s="251" t="s">
        <v>189</v>
      </c>
      <c r="G206" s="249"/>
      <c r="H206" s="252">
        <v>12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183</v>
      </c>
      <c r="AU206" s="258" t="s">
        <v>90</v>
      </c>
      <c r="AV206" s="15" t="s">
        <v>179</v>
      </c>
      <c r="AW206" s="15" t="s">
        <v>42</v>
      </c>
      <c r="AX206" s="15" t="s">
        <v>88</v>
      </c>
      <c r="AY206" s="258" t="s">
        <v>171</v>
      </c>
    </row>
    <row r="207" s="2" customFormat="1" ht="24.15" customHeight="1">
      <c r="A207" s="42"/>
      <c r="B207" s="43"/>
      <c r="C207" s="208" t="s">
        <v>395</v>
      </c>
      <c r="D207" s="208" t="s">
        <v>174</v>
      </c>
      <c r="E207" s="209" t="s">
        <v>739</v>
      </c>
      <c r="F207" s="210" t="s">
        <v>740</v>
      </c>
      <c r="G207" s="211" t="s">
        <v>194</v>
      </c>
      <c r="H207" s="212">
        <v>30</v>
      </c>
      <c r="I207" s="213"/>
      <c r="J207" s="214">
        <f>ROUND(I207*H207,2)</f>
        <v>0</v>
      </c>
      <c r="K207" s="210" t="s">
        <v>178</v>
      </c>
      <c r="L207" s="48"/>
      <c r="M207" s="215" t="s">
        <v>41</v>
      </c>
      <c r="N207" s="216" t="s">
        <v>51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295</v>
      </c>
      <c r="AT207" s="219" t="s">
        <v>174</v>
      </c>
      <c r="AU207" s="219" t="s">
        <v>90</v>
      </c>
      <c r="AY207" s="20" t="s">
        <v>171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88</v>
      </c>
      <c r="BK207" s="220">
        <f>ROUND(I207*H207,2)</f>
        <v>0</v>
      </c>
      <c r="BL207" s="20" t="s">
        <v>295</v>
      </c>
      <c r="BM207" s="219" t="s">
        <v>1810</v>
      </c>
    </row>
    <row r="208" s="2" customFormat="1">
      <c r="A208" s="42"/>
      <c r="B208" s="43"/>
      <c r="C208" s="44"/>
      <c r="D208" s="221" t="s">
        <v>181</v>
      </c>
      <c r="E208" s="44"/>
      <c r="F208" s="222" t="s">
        <v>742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181</v>
      </c>
      <c r="AU208" s="20" t="s">
        <v>90</v>
      </c>
    </row>
    <row r="209" s="13" customFormat="1">
      <c r="A209" s="13"/>
      <c r="B209" s="226"/>
      <c r="C209" s="227"/>
      <c r="D209" s="228" t="s">
        <v>183</v>
      </c>
      <c r="E209" s="229" t="s">
        <v>41</v>
      </c>
      <c r="F209" s="230" t="s">
        <v>1353</v>
      </c>
      <c r="G209" s="227"/>
      <c r="H209" s="229" t="s">
        <v>41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183</v>
      </c>
      <c r="AU209" s="236" t="s">
        <v>90</v>
      </c>
      <c r="AV209" s="13" t="s">
        <v>88</v>
      </c>
      <c r="AW209" s="13" t="s">
        <v>42</v>
      </c>
      <c r="AX209" s="13" t="s">
        <v>80</v>
      </c>
      <c r="AY209" s="236" t="s">
        <v>171</v>
      </c>
    </row>
    <row r="210" s="14" customFormat="1">
      <c r="A210" s="14"/>
      <c r="B210" s="237"/>
      <c r="C210" s="238"/>
      <c r="D210" s="228" t="s">
        <v>183</v>
      </c>
      <c r="E210" s="239" t="s">
        <v>41</v>
      </c>
      <c r="F210" s="240" t="s">
        <v>121</v>
      </c>
      <c r="G210" s="238"/>
      <c r="H210" s="241">
        <v>10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183</v>
      </c>
      <c r="AU210" s="247" t="s">
        <v>90</v>
      </c>
      <c r="AV210" s="14" t="s">
        <v>90</v>
      </c>
      <c r="AW210" s="14" t="s">
        <v>42</v>
      </c>
      <c r="AX210" s="14" t="s">
        <v>80</v>
      </c>
      <c r="AY210" s="247" t="s">
        <v>171</v>
      </c>
    </row>
    <row r="211" s="13" customFormat="1">
      <c r="A211" s="13"/>
      <c r="B211" s="226"/>
      <c r="C211" s="227"/>
      <c r="D211" s="228" t="s">
        <v>183</v>
      </c>
      <c r="E211" s="229" t="s">
        <v>41</v>
      </c>
      <c r="F211" s="230" t="s">
        <v>1354</v>
      </c>
      <c r="G211" s="227"/>
      <c r="H211" s="229" t="s">
        <v>41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183</v>
      </c>
      <c r="AU211" s="236" t="s">
        <v>90</v>
      </c>
      <c r="AV211" s="13" t="s">
        <v>88</v>
      </c>
      <c r="AW211" s="13" t="s">
        <v>42</v>
      </c>
      <c r="AX211" s="13" t="s">
        <v>80</v>
      </c>
      <c r="AY211" s="236" t="s">
        <v>171</v>
      </c>
    </row>
    <row r="212" s="14" customFormat="1">
      <c r="A212" s="14"/>
      <c r="B212" s="237"/>
      <c r="C212" s="238"/>
      <c r="D212" s="228" t="s">
        <v>183</v>
      </c>
      <c r="E212" s="239" t="s">
        <v>41</v>
      </c>
      <c r="F212" s="240" t="s">
        <v>298</v>
      </c>
      <c r="G212" s="238"/>
      <c r="H212" s="241">
        <v>20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90</v>
      </c>
      <c r="AV212" s="14" t="s">
        <v>90</v>
      </c>
      <c r="AW212" s="14" t="s">
        <v>42</v>
      </c>
      <c r="AX212" s="14" t="s">
        <v>80</v>
      </c>
      <c r="AY212" s="247" t="s">
        <v>171</v>
      </c>
    </row>
    <row r="213" s="15" customFormat="1">
      <c r="A213" s="15"/>
      <c r="B213" s="248"/>
      <c r="C213" s="249"/>
      <c r="D213" s="228" t="s">
        <v>183</v>
      </c>
      <c r="E213" s="250" t="s">
        <v>41</v>
      </c>
      <c r="F213" s="251" t="s">
        <v>189</v>
      </c>
      <c r="G213" s="249"/>
      <c r="H213" s="252">
        <v>30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183</v>
      </c>
      <c r="AU213" s="258" t="s">
        <v>90</v>
      </c>
      <c r="AV213" s="15" t="s">
        <v>179</v>
      </c>
      <c r="AW213" s="15" t="s">
        <v>42</v>
      </c>
      <c r="AX213" s="15" t="s">
        <v>88</v>
      </c>
      <c r="AY213" s="258" t="s">
        <v>171</v>
      </c>
    </row>
    <row r="214" s="2" customFormat="1" ht="16.5" customHeight="1">
      <c r="A214" s="42"/>
      <c r="B214" s="43"/>
      <c r="C214" s="270" t="s">
        <v>402</v>
      </c>
      <c r="D214" s="270" t="s">
        <v>403</v>
      </c>
      <c r="E214" s="271" t="s">
        <v>421</v>
      </c>
      <c r="F214" s="272" t="s">
        <v>1811</v>
      </c>
      <c r="G214" s="273" t="s">
        <v>194</v>
      </c>
      <c r="H214" s="274">
        <v>10</v>
      </c>
      <c r="I214" s="275"/>
      <c r="J214" s="276">
        <f>ROUND(I214*H214,2)</f>
        <v>0</v>
      </c>
      <c r="K214" s="272" t="s">
        <v>41</v>
      </c>
      <c r="L214" s="277"/>
      <c r="M214" s="278" t="s">
        <v>41</v>
      </c>
      <c r="N214" s="279" t="s">
        <v>51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406</v>
      </c>
      <c r="AT214" s="219" t="s">
        <v>403</v>
      </c>
      <c r="AU214" s="219" t="s">
        <v>90</v>
      </c>
      <c r="AY214" s="20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88</v>
      </c>
      <c r="BK214" s="220">
        <f>ROUND(I214*H214,2)</f>
        <v>0</v>
      </c>
      <c r="BL214" s="20" t="s">
        <v>295</v>
      </c>
      <c r="BM214" s="219" t="s">
        <v>1812</v>
      </c>
    </row>
    <row r="215" s="14" customFormat="1">
      <c r="A215" s="14"/>
      <c r="B215" s="237"/>
      <c r="C215" s="238"/>
      <c r="D215" s="228" t="s">
        <v>183</v>
      </c>
      <c r="E215" s="239" t="s">
        <v>41</v>
      </c>
      <c r="F215" s="240" t="s">
        <v>121</v>
      </c>
      <c r="G215" s="238"/>
      <c r="H215" s="241">
        <v>10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183</v>
      </c>
      <c r="AU215" s="247" t="s">
        <v>90</v>
      </c>
      <c r="AV215" s="14" t="s">
        <v>90</v>
      </c>
      <c r="AW215" s="14" t="s">
        <v>42</v>
      </c>
      <c r="AX215" s="14" t="s">
        <v>80</v>
      </c>
      <c r="AY215" s="247" t="s">
        <v>171</v>
      </c>
    </row>
    <row r="216" s="15" customFormat="1">
      <c r="A216" s="15"/>
      <c r="B216" s="248"/>
      <c r="C216" s="249"/>
      <c r="D216" s="228" t="s">
        <v>183</v>
      </c>
      <c r="E216" s="250" t="s">
        <v>41</v>
      </c>
      <c r="F216" s="251" t="s">
        <v>189</v>
      </c>
      <c r="G216" s="249"/>
      <c r="H216" s="252">
        <v>10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8" t="s">
        <v>183</v>
      </c>
      <c r="AU216" s="258" t="s">
        <v>90</v>
      </c>
      <c r="AV216" s="15" t="s">
        <v>179</v>
      </c>
      <c r="AW216" s="15" t="s">
        <v>42</v>
      </c>
      <c r="AX216" s="15" t="s">
        <v>88</v>
      </c>
      <c r="AY216" s="258" t="s">
        <v>171</v>
      </c>
    </row>
    <row r="217" s="2" customFormat="1" ht="16.5" customHeight="1">
      <c r="A217" s="42"/>
      <c r="B217" s="43"/>
      <c r="C217" s="270" t="s">
        <v>408</v>
      </c>
      <c r="D217" s="270" t="s">
        <v>403</v>
      </c>
      <c r="E217" s="271" t="s">
        <v>747</v>
      </c>
      <c r="F217" s="272" t="s">
        <v>748</v>
      </c>
      <c r="G217" s="273" t="s">
        <v>194</v>
      </c>
      <c r="H217" s="274">
        <v>20</v>
      </c>
      <c r="I217" s="275"/>
      <c r="J217" s="276">
        <f>ROUND(I217*H217,2)</f>
        <v>0</v>
      </c>
      <c r="K217" s="272" t="s">
        <v>41</v>
      </c>
      <c r="L217" s="277"/>
      <c r="M217" s="278" t="s">
        <v>41</v>
      </c>
      <c r="N217" s="279" t="s">
        <v>51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406</v>
      </c>
      <c r="AT217" s="219" t="s">
        <v>403</v>
      </c>
      <c r="AU217" s="219" t="s">
        <v>90</v>
      </c>
      <c r="AY217" s="20" t="s">
        <v>171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88</v>
      </c>
      <c r="BK217" s="220">
        <f>ROUND(I217*H217,2)</f>
        <v>0</v>
      </c>
      <c r="BL217" s="20" t="s">
        <v>295</v>
      </c>
      <c r="BM217" s="219" t="s">
        <v>1813</v>
      </c>
    </row>
    <row r="218" s="14" customFormat="1">
      <c r="A218" s="14"/>
      <c r="B218" s="237"/>
      <c r="C218" s="238"/>
      <c r="D218" s="228" t="s">
        <v>183</v>
      </c>
      <c r="E218" s="239" t="s">
        <v>41</v>
      </c>
      <c r="F218" s="240" t="s">
        <v>298</v>
      </c>
      <c r="G218" s="238"/>
      <c r="H218" s="241">
        <v>20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183</v>
      </c>
      <c r="AU218" s="247" t="s">
        <v>90</v>
      </c>
      <c r="AV218" s="14" t="s">
        <v>90</v>
      </c>
      <c r="AW218" s="14" t="s">
        <v>42</v>
      </c>
      <c r="AX218" s="14" t="s">
        <v>80</v>
      </c>
      <c r="AY218" s="247" t="s">
        <v>171</v>
      </c>
    </row>
    <row r="219" s="15" customFormat="1">
      <c r="A219" s="15"/>
      <c r="B219" s="248"/>
      <c r="C219" s="249"/>
      <c r="D219" s="228" t="s">
        <v>183</v>
      </c>
      <c r="E219" s="250" t="s">
        <v>41</v>
      </c>
      <c r="F219" s="251" t="s">
        <v>189</v>
      </c>
      <c r="G219" s="249"/>
      <c r="H219" s="252">
        <v>20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183</v>
      </c>
      <c r="AU219" s="258" t="s">
        <v>90</v>
      </c>
      <c r="AV219" s="15" t="s">
        <v>179</v>
      </c>
      <c r="AW219" s="15" t="s">
        <v>42</v>
      </c>
      <c r="AX219" s="15" t="s">
        <v>88</v>
      </c>
      <c r="AY219" s="258" t="s">
        <v>171</v>
      </c>
    </row>
    <row r="220" s="2" customFormat="1" ht="24.15" customHeight="1">
      <c r="A220" s="42"/>
      <c r="B220" s="43"/>
      <c r="C220" s="208" t="s">
        <v>413</v>
      </c>
      <c r="D220" s="208" t="s">
        <v>174</v>
      </c>
      <c r="E220" s="209" t="s">
        <v>1357</v>
      </c>
      <c r="F220" s="210" t="s">
        <v>1358</v>
      </c>
      <c r="G220" s="211" t="s">
        <v>194</v>
      </c>
      <c r="H220" s="212">
        <v>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1359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1360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24.15" customHeight="1">
      <c r="A222" s="42"/>
      <c r="B222" s="43"/>
      <c r="C222" s="208" t="s">
        <v>406</v>
      </c>
      <c r="D222" s="208" t="s">
        <v>174</v>
      </c>
      <c r="E222" s="209" t="s">
        <v>1361</v>
      </c>
      <c r="F222" s="210" t="s">
        <v>879</v>
      </c>
      <c r="G222" s="211" t="s">
        <v>764</v>
      </c>
      <c r="H222" s="212">
        <v>1</v>
      </c>
      <c r="I222" s="213"/>
      <c r="J222" s="214">
        <f>ROUND(I222*H222,2)</f>
        <v>0</v>
      </c>
      <c r="K222" s="210" t="s">
        <v>41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1701</v>
      </c>
    </row>
    <row r="223" s="2" customFormat="1" ht="24.15" customHeight="1">
      <c r="A223" s="42"/>
      <c r="B223" s="43"/>
      <c r="C223" s="208" t="s">
        <v>424</v>
      </c>
      <c r="D223" s="208" t="s">
        <v>174</v>
      </c>
      <c r="E223" s="209" t="s">
        <v>1367</v>
      </c>
      <c r="F223" s="210" t="s">
        <v>1368</v>
      </c>
      <c r="G223" s="211" t="s">
        <v>264</v>
      </c>
      <c r="H223" s="212">
        <v>0.023</v>
      </c>
      <c r="I223" s="213"/>
      <c r="J223" s="214">
        <f>ROUND(I223*H223,2)</f>
        <v>0</v>
      </c>
      <c r="K223" s="210" t="s">
        <v>178</v>
      </c>
      <c r="L223" s="48"/>
      <c r="M223" s="215" t="s">
        <v>41</v>
      </c>
      <c r="N223" s="216" t="s">
        <v>51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295</v>
      </c>
      <c r="AT223" s="219" t="s">
        <v>174</v>
      </c>
      <c r="AU223" s="219" t="s">
        <v>90</v>
      </c>
      <c r="AY223" s="20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88</v>
      </c>
      <c r="BK223" s="220">
        <f>ROUND(I223*H223,2)</f>
        <v>0</v>
      </c>
      <c r="BL223" s="20" t="s">
        <v>295</v>
      </c>
      <c r="BM223" s="219" t="s">
        <v>1814</v>
      </c>
    </row>
    <row r="224" s="2" customFormat="1">
      <c r="A224" s="42"/>
      <c r="B224" s="43"/>
      <c r="C224" s="44"/>
      <c r="D224" s="221" t="s">
        <v>181</v>
      </c>
      <c r="E224" s="44"/>
      <c r="F224" s="222" t="s">
        <v>1370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181</v>
      </c>
      <c r="AU224" s="20" t="s">
        <v>90</v>
      </c>
    </row>
    <row r="225" s="2" customFormat="1" ht="37.8" customHeight="1">
      <c r="A225" s="42"/>
      <c r="B225" s="43"/>
      <c r="C225" s="208" t="s">
        <v>433</v>
      </c>
      <c r="D225" s="208" t="s">
        <v>174</v>
      </c>
      <c r="E225" s="209" t="s">
        <v>955</v>
      </c>
      <c r="F225" s="210" t="s">
        <v>956</v>
      </c>
      <c r="G225" s="211" t="s">
        <v>264</v>
      </c>
      <c r="H225" s="212">
        <v>0.023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1371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958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2" customFormat="1" ht="33" customHeight="1">
      <c r="A227" s="42"/>
      <c r="B227" s="43"/>
      <c r="C227" s="208" t="s">
        <v>438</v>
      </c>
      <c r="D227" s="208" t="s">
        <v>174</v>
      </c>
      <c r="E227" s="209" t="s">
        <v>960</v>
      </c>
      <c r="F227" s="210" t="s">
        <v>961</v>
      </c>
      <c r="G227" s="211" t="s">
        <v>264</v>
      </c>
      <c r="H227" s="212">
        <v>0.023</v>
      </c>
      <c r="I227" s="213"/>
      <c r="J227" s="214">
        <f>ROUND(I227*H227,2)</f>
        <v>0</v>
      </c>
      <c r="K227" s="210" t="s">
        <v>178</v>
      </c>
      <c r="L227" s="48"/>
      <c r="M227" s="215" t="s">
        <v>41</v>
      </c>
      <c r="N227" s="216" t="s">
        <v>51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295</v>
      </c>
      <c r="AT227" s="219" t="s">
        <v>174</v>
      </c>
      <c r="AU227" s="219" t="s">
        <v>90</v>
      </c>
      <c r="AY227" s="20" t="s">
        <v>171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88</v>
      </c>
      <c r="BK227" s="220">
        <f>ROUND(I227*H227,2)</f>
        <v>0</v>
      </c>
      <c r="BL227" s="20" t="s">
        <v>295</v>
      </c>
      <c r="BM227" s="219" t="s">
        <v>1372</v>
      </c>
    </row>
    <row r="228" s="2" customFormat="1">
      <c r="A228" s="42"/>
      <c r="B228" s="43"/>
      <c r="C228" s="44"/>
      <c r="D228" s="221" t="s">
        <v>181</v>
      </c>
      <c r="E228" s="44"/>
      <c r="F228" s="222" t="s">
        <v>963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181</v>
      </c>
      <c r="AU228" s="20" t="s">
        <v>90</v>
      </c>
    </row>
    <row r="229" s="2" customFormat="1" ht="37.8" customHeight="1">
      <c r="A229" s="42"/>
      <c r="B229" s="43"/>
      <c r="C229" s="208" t="s">
        <v>443</v>
      </c>
      <c r="D229" s="208" t="s">
        <v>174</v>
      </c>
      <c r="E229" s="209" t="s">
        <v>965</v>
      </c>
      <c r="F229" s="210" t="s">
        <v>966</v>
      </c>
      <c r="G229" s="211" t="s">
        <v>264</v>
      </c>
      <c r="H229" s="212">
        <v>0.023</v>
      </c>
      <c r="I229" s="213"/>
      <c r="J229" s="214">
        <f>ROUND(I229*H229,2)</f>
        <v>0</v>
      </c>
      <c r="K229" s="210" t="s">
        <v>178</v>
      </c>
      <c r="L229" s="48"/>
      <c r="M229" s="215" t="s">
        <v>41</v>
      </c>
      <c r="N229" s="216" t="s">
        <v>51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295</v>
      </c>
      <c r="AT229" s="219" t="s">
        <v>174</v>
      </c>
      <c r="AU229" s="219" t="s">
        <v>90</v>
      </c>
      <c r="AY229" s="20" t="s">
        <v>171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88</v>
      </c>
      <c r="BK229" s="220">
        <f>ROUND(I229*H229,2)</f>
        <v>0</v>
      </c>
      <c r="BL229" s="20" t="s">
        <v>295</v>
      </c>
      <c r="BM229" s="219" t="s">
        <v>1373</v>
      </c>
    </row>
    <row r="230" s="2" customFormat="1">
      <c r="A230" s="42"/>
      <c r="B230" s="43"/>
      <c r="C230" s="44"/>
      <c r="D230" s="221" t="s">
        <v>181</v>
      </c>
      <c r="E230" s="44"/>
      <c r="F230" s="222" t="s">
        <v>968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181</v>
      </c>
      <c r="AU230" s="20" t="s">
        <v>90</v>
      </c>
    </row>
    <row r="231" s="12" customFormat="1" ht="22.8" customHeight="1">
      <c r="A231" s="12"/>
      <c r="B231" s="192"/>
      <c r="C231" s="193"/>
      <c r="D231" s="194" t="s">
        <v>79</v>
      </c>
      <c r="E231" s="206" t="s">
        <v>969</v>
      </c>
      <c r="F231" s="206" t="s">
        <v>970</v>
      </c>
      <c r="G231" s="193"/>
      <c r="H231" s="193"/>
      <c r="I231" s="196"/>
      <c r="J231" s="207">
        <f>BK231</f>
        <v>0</v>
      </c>
      <c r="K231" s="193"/>
      <c r="L231" s="198"/>
      <c r="M231" s="199"/>
      <c r="N231" s="200"/>
      <c r="O231" s="200"/>
      <c r="P231" s="201">
        <f>SUM(P232:P264)</f>
        <v>0</v>
      </c>
      <c r="Q231" s="200"/>
      <c r="R231" s="201">
        <f>SUM(R232:R264)</f>
        <v>0.01735275</v>
      </c>
      <c r="S231" s="200"/>
      <c r="T231" s="202">
        <f>SUM(T232:T264)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3" t="s">
        <v>90</v>
      </c>
      <c r="AT231" s="204" t="s">
        <v>79</v>
      </c>
      <c r="AU231" s="204" t="s">
        <v>88</v>
      </c>
      <c r="AY231" s="203" t="s">
        <v>171</v>
      </c>
      <c r="BK231" s="205">
        <f>SUM(BK232:BK264)</f>
        <v>0</v>
      </c>
    </row>
    <row r="232" s="2" customFormat="1" ht="16.5" customHeight="1">
      <c r="A232" s="42"/>
      <c r="B232" s="43"/>
      <c r="C232" s="208" t="s">
        <v>448</v>
      </c>
      <c r="D232" s="208" t="s">
        <v>174</v>
      </c>
      <c r="E232" s="209" t="s">
        <v>972</v>
      </c>
      <c r="F232" s="210" t="s">
        <v>973</v>
      </c>
      <c r="G232" s="211" t="s">
        <v>202</v>
      </c>
      <c r="H232" s="212">
        <v>136.09999999999999</v>
      </c>
      <c r="I232" s="213"/>
      <c r="J232" s="214">
        <f>ROUND(I232*H232,2)</f>
        <v>0</v>
      </c>
      <c r="K232" s="210" t="s">
        <v>178</v>
      </c>
      <c r="L232" s="48"/>
      <c r="M232" s="215" t="s">
        <v>41</v>
      </c>
      <c r="N232" s="216" t="s">
        <v>51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295</v>
      </c>
      <c r="AT232" s="219" t="s">
        <v>174</v>
      </c>
      <c r="AU232" s="219" t="s">
        <v>90</v>
      </c>
      <c r="AY232" s="20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88</v>
      </c>
      <c r="BK232" s="220">
        <f>ROUND(I232*H232,2)</f>
        <v>0</v>
      </c>
      <c r="BL232" s="20" t="s">
        <v>295</v>
      </c>
      <c r="BM232" s="219" t="s">
        <v>1374</v>
      </c>
    </row>
    <row r="233" s="2" customFormat="1">
      <c r="A233" s="42"/>
      <c r="B233" s="43"/>
      <c r="C233" s="44"/>
      <c r="D233" s="221" t="s">
        <v>181</v>
      </c>
      <c r="E233" s="44"/>
      <c r="F233" s="222" t="s">
        <v>975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181</v>
      </c>
      <c r="AU233" s="20" t="s">
        <v>90</v>
      </c>
    </row>
    <row r="234" s="13" customFormat="1">
      <c r="A234" s="13"/>
      <c r="B234" s="226"/>
      <c r="C234" s="227"/>
      <c r="D234" s="228" t="s">
        <v>183</v>
      </c>
      <c r="E234" s="229" t="s">
        <v>41</v>
      </c>
      <c r="F234" s="230" t="s">
        <v>1375</v>
      </c>
      <c r="G234" s="227"/>
      <c r="H234" s="229" t="s">
        <v>41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183</v>
      </c>
      <c r="AU234" s="236" t="s">
        <v>90</v>
      </c>
      <c r="AV234" s="13" t="s">
        <v>88</v>
      </c>
      <c r="AW234" s="13" t="s">
        <v>42</v>
      </c>
      <c r="AX234" s="13" t="s">
        <v>80</v>
      </c>
      <c r="AY234" s="236" t="s">
        <v>171</v>
      </c>
    </row>
    <row r="235" s="14" customFormat="1">
      <c r="A235" s="14"/>
      <c r="B235" s="237"/>
      <c r="C235" s="238"/>
      <c r="D235" s="228" t="s">
        <v>183</v>
      </c>
      <c r="E235" s="239" t="s">
        <v>41</v>
      </c>
      <c r="F235" s="240" t="s">
        <v>1815</v>
      </c>
      <c r="G235" s="238"/>
      <c r="H235" s="241">
        <v>120.5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183</v>
      </c>
      <c r="AU235" s="247" t="s">
        <v>90</v>
      </c>
      <c r="AV235" s="14" t="s">
        <v>90</v>
      </c>
      <c r="AW235" s="14" t="s">
        <v>42</v>
      </c>
      <c r="AX235" s="14" t="s">
        <v>80</v>
      </c>
      <c r="AY235" s="247" t="s">
        <v>171</v>
      </c>
    </row>
    <row r="236" s="16" customFormat="1">
      <c r="A236" s="16"/>
      <c r="B236" s="259"/>
      <c r="C236" s="260"/>
      <c r="D236" s="228" t="s">
        <v>183</v>
      </c>
      <c r="E236" s="261" t="s">
        <v>41</v>
      </c>
      <c r="F236" s="262" t="s">
        <v>230</v>
      </c>
      <c r="G236" s="260"/>
      <c r="H236" s="263">
        <v>120.5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9" t="s">
        <v>183</v>
      </c>
      <c r="AU236" s="269" t="s">
        <v>90</v>
      </c>
      <c r="AV236" s="16" t="s">
        <v>199</v>
      </c>
      <c r="AW236" s="16" t="s">
        <v>42</v>
      </c>
      <c r="AX236" s="16" t="s">
        <v>80</v>
      </c>
      <c r="AY236" s="269" t="s">
        <v>171</v>
      </c>
    </row>
    <row r="237" s="13" customFormat="1">
      <c r="A237" s="13"/>
      <c r="B237" s="226"/>
      <c r="C237" s="227"/>
      <c r="D237" s="228" t="s">
        <v>183</v>
      </c>
      <c r="E237" s="229" t="s">
        <v>41</v>
      </c>
      <c r="F237" s="230" t="s">
        <v>1710</v>
      </c>
      <c r="G237" s="227"/>
      <c r="H237" s="229" t="s">
        <v>41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183</v>
      </c>
      <c r="AU237" s="236" t="s">
        <v>90</v>
      </c>
      <c r="AV237" s="13" t="s">
        <v>88</v>
      </c>
      <c r="AW237" s="13" t="s">
        <v>42</v>
      </c>
      <c r="AX237" s="13" t="s">
        <v>80</v>
      </c>
      <c r="AY237" s="236" t="s">
        <v>171</v>
      </c>
    </row>
    <row r="238" s="14" customFormat="1">
      <c r="A238" s="14"/>
      <c r="B238" s="237"/>
      <c r="C238" s="238"/>
      <c r="D238" s="228" t="s">
        <v>183</v>
      </c>
      <c r="E238" s="239" t="s">
        <v>41</v>
      </c>
      <c r="F238" s="240" t="s">
        <v>1711</v>
      </c>
      <c r="G238" s="238"/>
      <c r="H238" s="241">
        <v>15.6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183</v>
      </c>
      <c r="AU238" s="247" t="s">
        <v>90</v>
      </c>
      <c r="AV238" s="14" t="s">
        <v>90</v>
      </c>
      <c r="AW238" s="14" t="s">
        <v>42</v>
      </c>
      <c r="AX238" s="14" t="s">
        <v>80</v>
      </c>
      <c r="AY238" s="247" t="s">
        <v>171</v>
      </c>
    </row>
    <row r="239" s="15" customFormat="1">
      <c r="A239" s="15"/>
      <c r="B239" s="248"/>
      <c r="C239" s="249"/>
      <c r="D239" s="228" t="s">
        <v>183</v>
      </c>
      <c r="E239" s="250" t="s">
        <v>41</v>
      </c>
      <c r="F239" s="251" t="s">
        <v>189</v>
      </c>
      <c r="G239" s="249"/>
      <c r="H239" s="252">
        <v>136.09999999999999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8" t="s">
        <v>183</v>
      </c>
      <c r="AU239" s="258" t="s">
        <v>90</v>
      </c>
      <c r="AV239" s="15" t="s">
        <v>179</v>
      </c>
      <c r="AW239" s="15" t="s">
        <v>42</v>
      </c>
      <c r="AX239" s="15" t="s">
        <v>88</v>
      </c>
      <c r="AY239" s="258" t="s">
        <v>171</v>
      </c>
    </row>
    <row r="240" s="2" customFormat="1" ht="21.75" customHeight="1">
      <c r="A240" s="42"/>
      <c r="B240" s="43"/>
      <c r="C240" s="270" t="s">
        <v>453</v>
      </c>
      <c r="D240" s="270" t="s">
        <v>403</v>
      </c>
      <c r="E240" s="271" t="s">
        <v>1001</v>
      </c>
      <c r="F240" s="272" t="s">
        <v>1002</v>
      </c>
      <c r="G240" s="273" t="s">
        <v>202</v>
      </c>
      <c r="H240" s="274">
        <v>142.905</v>
      </c>
      <c r="I240" s="275"/>
      <c r="J240" s="276">
        <f>ROUND(I240*H240,2)</f>
        <v>0</v>
      </c>
      <c r="K240" s="272" t="s">
        <v>178</v>
      </c>
      <c r="L240" s="277"/>
      <c r="M240" s="278" t="s">
        <v>41</v>
      </c>
      <c r="N240" s="279" t="s">
        <v>51</v>
      </c>
      <c r="O240" s="88"/>
      <c r="P240" s="217">
        <f>O240*H240</f>
        <v>0</v>
      </c>
      <c r="Q240" s="217">
        <v>3.0000000000000001E-05</v>
      </c>
      <c r="R240" s="217">
        <f>Q240*H240</f>
        <v>0.00428715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406</v>
      </c>
      <c r="AT240" s="219" t="s">
        <v>403</v>
      </c>
      <c r="AU240" s="219" t="s">
        <v>90</v>
      </c>
      <c r="AY240" s="20" t="s">
        <v>171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88</v>
      </c>
      <c r="BK240" s="220">
        <f>ROUND(I240*H240,2)</f>
        <v>0</v>
      </c>
      <c r="BL240" s="20" t="s">
        <v>295</v>
      </c>
      <c r="BM240" s="219" t="s">
        <v>1380</v>
      </c>
    </row>
    <row r="241" s="14" customFormat="1">
      <c r="A241" s="14"/>
      <c r="B241" s="237"/>
      <c r="C241" s="238"/>
      <c r="D241" s="228" t="s">
        <v>183</v>
      </c>
      <c r="E241" s="238"/>
      <c r="F241" s="240" t="s">
        <v>1816</v>
      </c>
      <c r="G241" s="238"/>
      <c r="H241" s="241">
        <v>142.905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</v>
      </c>
      <c r="AX241" s="14" t="s">
        <v>88</v>
      </c>
      <c r="AY241" s="247" t="s">
        <v>171</v>
      </c>
    </row>
    <row r="242" s="2" customFormat="1" ht="24.15" customHeight="1">
      <c r="A242" s="42"/>
      <c r="B242" s="43"/>
      <c r="C242" s="208" t="s">
        <v>460</v>
      </c>
      <c r="D242" s="208" t="s">
        <v>174</v>
      </c>
      <c r="E242" s="209" t="s">
        <v>1006</v>
      </c>
      <c r="F242" s="210" t="s">
        <v>879</v>
      </c>
      <c r="G242" s="211" t="s">
        <v>764</v>
      </c>
      <c r="H242" s="212">
        <v>1</v>
      </c>
      <c r="I242" s="213"/>
      <c r="J242" s="214">
        <f>ROUND(I242*H242,2)</f>
        <v>0</v>
      </c>
      <c r="K242" s="210" t="s">
        <v>41</v>
      </c>
      <c r="L242" s="48"/>
      <c r="M242" s="215" t="s">
        <v>41</v>
      </c>
      <c r="N242" s="216" t="s">
        <v>51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295</v>
      </c>
      <c r="AT242" s="219" t="s">
        <v>174</v>
      </c>
      <c r="AU242" s="219" t="s">
        <v>90</v>
      </c>
      <c r="AY242" s="20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88</v>
      </c>
      <c r="BK242" s="220">
        <f>ROUND(I242*H242,2)</f>
        <v>0</v>
      </c>
      <c r="BL242" s="20" t="s">
        <v>295</v>
      </c>
      <c r="BM242" s="219" t="s">
        <v>1714</v>
      </c>
    </row>
    <row r="243" s="2" customFormat="1" ht="16.5" customHeight="1">
      <c r="A243" s="42"/>
      <c r="B243" s="43"/>
      <c r="C243" s="208" t="s">
        <v>467</v>
      </c>
      <c r="D243" s="208" t="s">
        <v>174</v>
      </c>
      <c r="E243" s="209" t="s">
        <v>1009</v>
      </c>
      <c r="F243" s="210" t="s">
        <v>1383</v>
      </c>
      <c r="G243" s="211" t="s">
        <v>202</v>
      </c>
      <c r="H243" s="212">
        <v>136.09999999999999</v>
      </c>
      <c r="I243" s="213"/>
      <c r="J243" s="214">
        <f>ROUND(I243*H243,2)</f>
        <v>0</v>
      </c>
      <c r="K243" s="210" t="s">
        <v>178</v>
      </c>
      <c r="L243" s="48"/>
      <c r="M243" s="215" t="s">
        <v>41</v>
      </c>
      <c r="N243" s="216" t="s">
        <v>51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295</v>
      </c>
      <c r="AT243" s="219" t="s">
        <v>174</v>
      </c>
      <c r="AU243" s="219" t="s">
        <v>90</v>
      </c>
      <c r="AY243" s="20" t="s">
        <v>171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88</v>
      </c>
      <c r="BK243" s="220">
        <f>ROUND(I243*H243,2)</f>
        <v>0</v>
      </c>
      <c r="BL243" s="20" t="s">
        <v>295</v>
      </c>
      <c r="BM243" s="219" t="s">
        <v>1384</v>
      </c>
    </row>
    <row r="244" s="2" customFormat="1">
      <c r="A244" s="42"/>
      <c r="B244" s="43"/>
      <c r="C244" s="44"/>
      <c r="D244" s="221" t="s">
        <v>181</v>
      </c>
      <c r="E244" s="44"/>
      <c r="F244" s="222" t="s">
        <v>1012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181</v>
      </c>
      <c r="AU244" s="20" t="s">
        <v>90</v>
      </c>
    </row>
    <row r="245" s="13" customFormat="1">
      <c r="A245" s="13"/>
      <c r="B245" s="226"/>
      <c r="C245" s="227"/>
      <c r="D245" s="228" t="s">
        <v>183</v>
      </c>
      <c r="E245" s="229" t="s">
        <v>41</v>
      </c>
      <c r="F245" s="230" t="s">
        <v>1375</v>
      </c>
      <c r="G245" s="227"/>
      <c r="H245" s="229" t="s">
        <v>41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183</v>
      </c>
      <c r="AU245" s="236" t="s">
        <v>90</v>
      </c>
      <c r="AV245" s="13" t="s">
        <v>88</v>
      </c>
      <c r="AW245" s="13" t="s">
        <v>42</v>
      </c>
      <c r="AX245" s="13" t="s">
        <v>80</v>
      </c>
      <c r="AY245" s="236" t="s">
        <v>171</v>
      </c>
    </row>
    <row r="246" s="14" customFormat="1">
      <c r="A246" s="14"/>
      <c r="B246" s="237"/>
      <c r="C246" s="238"/>
      <c r="D246" s="228" t="s">
        <v>183</v>
      </c>
      <c r="E246" s="239" t="s">
        <v>41</v>
      </c>
      <c r="F246" s="240" t="s">
        <v>1815</v>
      </c>
      <c r="G246" s="238"/>
      <c r="H246" s="241">
        <v>120.5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42</v>
      </c>
      <c r="AX246" s="14" t="s">
        <v>80</v>
      </c>
      <c r="AY246" s="247" t="s">
        <v>171</v>
      </c>
    </row>
    <row r="247" s="16" customFormat="1">
      <c r="A247" s="16"/>
      <c r="B247" s="259"/>
      <c r="C247" s="260"/>
      <c r="D247" s="228" t="s">
        <v>183</v>
      </c>
      <c r="E247" s="261" t="s">
        <v>41</v>
      </c>
      <c r="F247" s="262" t="s">
        <v>230</v>
      </c>
      <c r="G247" s="260"/>
      <c r="H247" s="263">
        <v>120.5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69" t="s">
        <v>183</v>
      </c>
      <c r="AU247" s="269" t="s">
        <v>90</v>
      </c>
      <c r="AV247" s="16" t="s">
        <v>199</v>
      </c>
      <c r="AW247" s="16" t="s">
        <v>42</v>
      </c>
      <c r="AX247" s="16" t="s">
        <v>80</v>
      </c>
      <c r="AY247" s="269" t="s">
        <v>171</v>
      </c>
    </row>
    <row r="248" s="13" customFormat="1">
      <c r="A248" s="13"/>
      <c r="B248" s="226"/>
      <c r="C248" s="227"/>
      <c r="D248" s="228" t="s">
        <v>183</v>
      </c>
      <c r="E248" s="229" t="s">
        <v>41</v>
      </c>
      <c r="F248" s="230" t="s">
        <v>1710</v>
      </c>
      <c r="G248" s="227"/>
      <c r="H248" s="229" t="s">
        <v>41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183</v>
      </c>
      <c r="AU248" s="236" t="s">
        <v>90</v>
      </c>
      <c r="AV248" s="13" t="s">
        <v>88</v>
      </c>
      <c r="AW248" s="13" t="s">
        <v>42</v>
      </c>
      <c r="AX248" s="13" t="s">
        <v>80</v>
      </c>
      <c r="AY248" s="236" t="s">
        <v>171</v>
      </c>
    </row>
    <row r="249" s="14" customFormat="1">
      <c r="A249" s="14"/>
      <c r="B249" s="237"/>
      <c r="C249" s="238"/>
      <c r="D249" s="228" t="s">
        <v>183</v>
      </c>
      <c r="E249" s="239" t="s">
        <v>41</v>
      </c>
      <c r="F249" s="240" t="s">
        <v>1711</v>
      </c>
      <c r="G249" s="238"/>
      <c r="H249" s="241">
        <v>15.6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183</v>
      </c>
      <c r="AU249" s="247" t="s">
        <v>90</v>
      </c>
      <c r="AV249" s="14" t="s">
        <v>90</v>
      </c>
      <c r="AW249" s="14" t="s">
        <v>42</v>
      </c>
      <c r="AX249" s="14" t="s">
        <v>80</v>
      </c>
      <c r="AY249" s="247" t="s">
        <v>171</v>
      </c>
    </row>
    <row r="250" s="15" customFormat="1">
      <c r="A250" s="15"/>
      <c r="B250" s="248"/>
      <c r="C250" s="249"/>
      <c r="D250" s="228" t="s">
        <v>183</v>
      </c>
      <c r="E250" s="250" t="s">
        <v>41</v>
      </c>
      <c r="F250" s="251" t="s">
        <v>189</v>
      </c>
      <c r="G250" s="249"/>
      <c r="H250" s="252">
        <v>136.09999999999999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8" t="s">
        <v>183</v>
      </c>
      <c r="AU250" s="258" t="s">
        <v>90</v>
      </c>
      <c r="AV250" s="15" t="s">
        <v>179</v>
      </c>
      <c r="AW250" s="15" t="s">
        <v>42</v>
      </c>
      <c r="AX250" s="15" t="s">
        <v>88</v>
      </c>
      <c r="AY250" s="258" t="s">
        <v>171</v>
      </c>
    </row>
    <row r="251" s="2" customFormat="1" ht="16.5" customHeight="1">
      <c r="A251" s="42"/>
      <c r="B251" s="43"/>
      <c r="C251" s="270" t="s">
        <v>471</v>
      </c>
      <c r="D251" s="270" t="s">
        <v>403</v>
      </c>
      <c r="E251" s="271" t="s">
        <v>1014</v>
      </c>
      <c r="F251" s="272" t="s">
        <v>1015</v>
      </c>
      <c r="G251" s="273" t="s">
        <v>202</v>
      </c>
      <c r="H251" s="274">
        <v>163.31999999999999</v>
      </c>
      <c r="I251" s="275"/>
      <c r="J251" s="276">
        <f>ROUND(I251*H251,2)</f>
        <v>0</v>
      </c>
      <c r="K251" s="272" t="s">
        <v>41</v>
      </c>
      <c r="L251" s="277"/>
      <c r="M251" s="278" t="s">
        <v>41</v>
      </c>
      <c r="N251" s="279" t="s">
        <v>51</v>
      </c>
      <c r="O251" s="88"/>
      <c r="P251" s="217">
        <f>O251*H251</f>
        <v>0</v>
      </c>
      <c r="Q251" s="217">
        <v>8.0000000000000007E-05</v>
      </c>
      <c r="R251" s="217">
        <f>Q251*H251</f>
        <v>0.0130656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406</v>
      </c>
      <c r="AT251" s="219" t="s">
        <v>403</v>
      </c>
      <c r="AU251" s="219" t="s">
        <v>90</v>
      </c>
      <c r="AY251" s="20" t="s">
        <v>171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88</v>
      </c>
      <c r="BK251" s="220">
        <f>ROUND(I251*H251,2)</f>
        <v>0</v>
      </c>
      <c r="BL251" s="20" t="s">
        <v>295</v>
      </c>
      <c r="BM251" s="219" t="s">
        <v>1385</v>
      </c>
    </row>
    <row r="252" s="14" customFormat="1">
      <c r="A252" s="14"/>
      <c r="B252" s="237"/>
      <c r="C252" s="238"/>
      <c r="D252" s="228" t="s">
        <v>183</v>
      </c>
      <c r="E252" s="238"/>
      <c r="F252" s="240" t="s">
        <v>1817</v>
      </c>
      <c r="G252" s="238"/>
      <c r="H252" s="241">
        <v>163.31999999999999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183</v>
      </c>
      <c r="AU252" s="247" t="s">
        <v>90</v>
      </c>
      <c r="AV252" s="14" t="s">
        <v>90</v>
      </c>
      <c r="AW252" s="14" t="s">
        <v>4</v>
      </c>
      <c r="AX252" s="14" t="s">
        <v>88</v>
      </c>
      <c r="AY252" s="247" t="s">
        <v>171</v>
      </c>
    </row>
    <row r="253" s="2" customFormat="1" ht="16.5" customHeight="1">
      <c r="A253" s="42"/>
      <c r="B253" s="43"/>
      <c r="C253" s="208" t="s">
        <v>476</v>
      </c>
      <c r="D253" s="208" t="s">
        <v>174</v>
      </c>
      <c r="E253" s="209" t="s">
        <v>1019</v>
      </c>
      <c r="F253" s="210" t="s">
        <v>1020</v>
      </c>
      <c r="G253" s="211" t="s">
        <v>202</v>
      </c>
      <c r="H253" s="212">
        <v>136.09999999999999</v>
      </c>
      <c r="I253" s="213"/>
      <c r="J253" s="214">
        <f>ROUND(I253*H253,2)</f>
        <v>0</v>
      </c>
      <c r="K253" s="210" t="s">
        <v>178</v>
      </c>
      <c r="L253" s="48"/>
      <c r="M253" s="215" t="s">
        <v>41</v>
      </c>
      <c r="N253" s="216" t="s">
        <v>51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295</v>
      </c>
      <c r="AT253" s="219" t="s">
        <v>174</v>
      </c>
      <c r="AU253" s="219" t="s">
        <v>90</v>
      </c>
      <c r="AY253" s="20" t="s">
        <v>171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88</v>
      </c>
      <c r="BK253" s="220">
        <f>ROUND(I253*H253,2)</f>
        <v>0</v>
      </c>
      <c r="BL253" s="20" t="s">
        <v>295</v>
      </c>
      <c r="BM253" s="219" t="s">
        <v>1387</v>
      </c>
    </row>
    <row r="254" s="2" customFormat="1">
      <c r="A254" s="42"/>
      <c r="B254" s="43"/>
      <c r="C254" s="44"/>
      <c r="D254" s="221" t="s">
        <v>181</v>
      </c>
      <c r="E254" s="44"/>
      <c r="F254" s="222" t="s">
        <v>1022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181</v>
      </c>
      <c r="AU254" s="20" t="s">
        <v>90</v>
      </c>
    </row>
    <row r="255" s="14" customFormat="1">
      <c r="A255" s="14"/>
      <c r="B255" s="237"/>
      <c r="C255" s="238"/>
      <c r="D255" s="228" t="s">
        <v>183</v>
      </c>
      <c r="E255" s="239" t="s">
        <v>41</v>
      </c>
      <c r="F255" s="240" t="s">
        <v>1818</v>
      </c>
      <c r="G255" s="238"/>
      <c r="H255" s="241">
        <v>136.09999999999999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183</v>
      </c>
      <c r="AU255" s="247" t="s">
        <v>90</v>
      </c>
      <c r="AV255" s="14" t="s">
        <v>90</v>
      </c>
      <c r="AW255" s="14" t="s">
        <v>42</v>
      </c>
      <c r="AX255" s="14" t="s">
        <v>80</v>
      </c>
      <c r="AY255" s="247" t="s">
        <v>171</v>
      </c>
    </row>
    <row r="256" s="15" customFormat="1">
      <c r="A256" s="15"/>
      <c r="B256" s="248"/>
      <c r="C256" s="249"/>
      <c r="D256" s="228" t="s">
        <v>183</v>
      </c>
      <c r="E256" s="250" t="s">
        <v>41</v>
      </c>
      <c r="F256" s="251" t="s">
        <v>189</v>
      </c>
      <c r="G256" s="249"/>
      <c r="H256" s="252">
        <v>136.09999999999999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8" t="s">
        <v>183</v>
      </c>
      <c r="AU256" s="258" t="s">
        <v>90</v>
      </c>
      <c r="AV256" s="15" t="s">
        <v>179</v>
      </c>
      <c r="AW256" s="15" t="s">
        <v>42</v>
      </c>
      <c r="AX256" s="15" t="s">
        <v>88</v>
      </c>
      <c r="AY256" s="258" t="s">
        <v>171</v>
      </c>
    </row>
    <row r="257" s="2" customFormat="1" ht="24.15" customHeight="1">
      <c r="A257" s="42"/>
      <c r="B257" s="43"/>
      <c r="C257" s="208" t="s">
        <v>481</v>
      </c>
      <c r="D257" s="208" t="s">
        <v>174</v>
      </c>
      <c r="E257" s="209" t="s">
        <v>1388</v>
      </c>
      <c r="F257" s="210" t="s">
        <v>1389</v>
      </c>
      <c r="G257" s="211" t="s">
        <v>264</v>
      </c>
      <c r="H257" s="212">
        <v>0.017000000000000001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295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295</v>
      </c>
      <c r="BM257" s="219" t="s">
        <v>1390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1391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2" customFormat="1" ht="37.8" customHeight="1">
      <c r="A259" s="42"/>
      <c r="B259" s="43"/>
      <c r="C259" s="208" t="s">
        <v>486</v>
      </c>
      <c r="D259" s="208" t="s">
        <v>174</v>
      </c>
      <c r="E259" s="209" t="s">
        <v>1029</v>
      </c>
      <c r="F259" s="210" t="s">
        <v>1030</v>
      </c>
      <c r="G259" s="211" t="s">
        <v>264</v>
      </c>
      <c r="H259" s="212">
        <v>0.017000000000000001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1392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1032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2" customFormat="1" ht="33" customHeight="1">
      <c r="A261" s="42"/>
      <c r="B261" s="43"/>
      <c r="C261" s="208" t="s">
        <v>493</v>
      </c>
      <c r="D261" s="208" t="s">
        <v>174</v>
      </c>
      <c r="E261" s="209" t="s">
        <v>1034</v>
      </c>
      <c r="F261" s="210" t="s">
        <v>1035</v>
      </c>
      <c r="G261" s="211" t="s">
        <v>264</v>
      </c>
      <c r="H261" s="212">
        <v>0.017000000000000001</v>
      </c>
      <c r="I261" s="213"/>
      <c r="J261" s="214">
        <f>ROUND(I261*H261,2)</f>
        <v>0</v>
      </c>
      <c r="K261" s="210" t="s">
        <v>178</v>
      </c>
      <c r="L261" s="48"/>
      <c r="M261" s="215" t="s">
        <v>41</v>
      </c>
      <c r="N261" s="216" t="s">
        <v>51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295</v>
      </c>
      <c r="AT261" s="219" t="s">
        <v>174</v>
      </c>
      <c r="AU261" s="219" t="s">
        <v>90</v>
      </c>
      <c r="AY261" s="20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88</v>
      </c>
      <c r="BK261" s="220">
        <f>ROUND(I261*H261,2)</f>
        <v>0</v>
      </c>
      <c r="BL261" s="20" t="s">
        <v>295</v>
      </c>
      <c r="BM261" s="219" t="s">
        <v>1393</v>
      </c>
    </row>
    <row r="262" s="2" customFormat="1">
      <c r="A262" s="42"/>
      <c r="B262" s="43"/>
      <c r="C262" s="44"/>
      <c r="D262" s="221" t="s">
        <v>181</v>
      </c>
      <c r="E262" s="44"/>
      <c r="F262" s="222" t="s">
        <v>1037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181</v>
      </c>
      <c r="AU262" s="20" t="s">
        <v>90</v>
      </c>
    </row>
    <row r="263" s="2" customFormat="1" ht="37.8" customHeight="1">
      <c r="A263" s="42"/>
      <c r="B263" s="43"/>
      <c r="C263" s="208" t="s">
        <v>503</v>
      </c>
      <c r="D263" s="208" t="s">
        <v>174</v>
      </c>
      <c r="E263" s="209" t="s">
        <v>1039</v>
      </c>
      <c r="F263" s="210" t="s">
        <v>1040</v>
      </c>
      <c r="G263" s="211" t="s">
        <v>264</v>
      </c>
      <c r="H263" s="212">
        <v>0.017000000000000001</v>
      </c>
      <c r="I263" s="213"/>
      <c r="J263" s="214">
        <f>ROUND(I263*H263,2)</f>
        <v>0</v>
      </c>
      <c r="K263" s="210" t="s">
        <v>178</v>
      </c>
      <c r="L263" s="48"/>
      <c r="M263" s="215" t="s">
        <v>41</v>
      </c>
      <c r="N263" s="216" t="s">
        <v>51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295</v>
      </c>
      <c r="AT263" s="219" t="s">
        <v>174</v>
      </c>
      <c r="AU263" s="219" t="s">
        <v>90</v>
      </c>
      <c r="AY263" s="20" t="s">
        <v>171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88</v>
      </c>
      <c r="BK263" s="220">
        <f>ROUND(I263*H263,2)</f>
        <v>0</v>
      </c>
      <c r="BL263" s="20" t="s">
        <v>295</v>
      </c>
      <c r="BM263" s="219" t="s">
        <v>1394</v>
      </c>
    </row>
    <row r="264" s="2" customFormat="1">
      <c r="A264" s="42"/>
      <c r="B264" s="43"/>
      <c r="C264" s="44"/>
      <c r="D264" s="221" t="s">
        <v>181</v>
      </c>
      <c r="E264" s="44"/>
      <c r="F264" s="222" t="s">
        <v>1042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181</v>
      </c>
      <c r="AU264" s="20" t="s">
        <v>90</v>
      </c>
    </row>
    <row r="265" s="12" customFormat="1" ht="22.8" customHeight="1">
      <c r="A265" s="12"/>
      <c r="B265" s="192"/>
      <c r="C265" s="193"/>
      <c r="D265" s="194" t="s">
        <v>79</v>
      </c>
      <c r="E265" s="206" t="s">
        <v>1045</v>
      </c>
      <c r="F265" s="206" t="s">
        <v>1046</v>
      </c>
      <c r="G265" s="193"/>
      <c r="H265" s="193"/>
      <c r="I265" s="196"/>
      <c r="J265" s="207">
        <f>BK265</f>
        <v>0</v>
      </c>
      <c r="K265" s="193"/>
      <c r="L265" s="198"/>
      <c r="M265" s="199"/>
      <c r="N265" s="200"/>
      <c r="O265" s="200"/>
      <c r="P265" s="201">
        <f>SUM(P266:P436)</f>
        <v>0</v>
      </c>
      <c r="Q265" s="200"/>
      <c r="R265" s="201">
        <f>SUM(R266:R436)</f>
        <v>0.40433796999999988</v>
      </c>
      <c r="S265" s="200"/>
      <c r="T265" s="202">
        <f>SUM(T266:T436)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3" t="s">
        <v>90</v>
      </c>
      <c r="AT265" s="204" t="s">
        <v>79</v>
      </c>
      <c r="AU265" s="204" t="s">
        <v>88</v>
      </c>
      <c r="AY265" s="203" t="s">
        <v>171</v>
      </c>
      <c r="BK265" s="205">
        <f>SUM(BK266:BK436)</f>
        <v>0</v>
      </c>
    </row>
    <row r="266" s="2" customFormat="1" ht="33" customHeight="1">
      <c r="A266" s="42"/>
      <c r="B266" s="43"/>
      <c r="C266" s="208" t="s">
        <v>520</v>
      </c>
      <c r="D266" s="208" t="s">
        <v>174</v>
      </c>
      <c r="E266" s="209" t="s">
        <v>1395</v>
      </c>
      <c r="F266" s="210" t="s">
        <v>1396</v>
      </c>
      <c r="G266" s="211" t="s">
        <v>194</v>
      </c>
      <c r="H266" s="212">
        <v>2</v>
      </c>
      <c r="I266" s="213"/>
      <c r="J266" s="214">
        <f>ROUND(I266*H266,2)</f>
        <v>0</v>
      </c>
      <c r="K266" s="210" t="s">
        <v>178</v>
      </c>
      <c r="L266" s="48"/>
      <c r="M266" s="215" t="s">
        <v>41</v>
      </c>
      <c r="N266" s="216" t="s">
        <v>51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295</v>
      </c>
      <c r="AT266" s="219" t="s">
        <v>174</v>
      </c>
      <c r="AU266" s="219" t="s">
        <v>90</v>
      </c>
      <c r="AY266" s="20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88</v>
      </c>
      <c r="BK266" s="220">
        <f>ROUND(I266*H266,2)</f>
        <v>0</v>
      </c>
      <c r="BL266" s="20" t="s">
        <v>295</v>
      </c>
      <c r="BM266" s="219" t="s">
        <v>1397</v>
      </c>
    </row>
    <row r="267" s="2" customFormat="1">
      <c r="A267" s="42"/>
      <c r="B267" s="43"/>
      <c r="C267" s="44"/>
      <c r="D267" s="221" t="s">
        <v>181</v>
      </c>
      <c r="E267" s="44"/>
      <c r="F267" s="222" t="s">
        <v>1398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181</v>
      </c>
      <c r="AU267" s="20" t="s">
        <v>90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1399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3" customFormat="1">
      <c r="A269" s="13"/>
      <c r="B269" s="226"/>
      <c r="C269" s="227"/>
      <c r="D269" s="228" t="s">
        <v>183</v>
      </c>
      <c r="E269" s="229" t="s">
        <v>41</v>
      </c>
      <c r="F269" s="230" t="s">
        <v>1819</v>
      </c>
      <c r="G269" s="227"/>
      <c r="H269" s="229" t="s">
        <v>41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183</v>
      </c>
      <c r="AU269" s="236" t="s">
        <v>90</v>
      </c>
      <c r="AV269" s="13" t="s">
        <v>88</v>
      </c>
      <c r="AW269" s="13" t="s">
        <v>42</v>
      </c>
      <c r="AX269" s="13" t="s">
        <v>80</v>
      </c>
      <c r="AY269" s="236" t="s">
        <v>171</v>
      </c>
    </row>
    <row r="270" s="14" customFormat="1">
      <c r="A270" s="14"/>
      <c r="B270" s="237"/>
      <c r="C270" s="238"/>
      <c r="D270" s="228" t="s">
        <v>183</v>
      </c>
      <c r="E270" s="239" t="s">
        <v>41</v>
      </c>
      <c r="F270" s="240" t="s">
        <v>88</v>
      </c>
      <c r="G270" s="238"/>
      <c r="H270" s="241">
        <v>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183</v>
      </c>
      <c r="AU270" s="247" t="s">
        <v>90</v>
      </c>
      <c r="AV270" s="14" t="s">
        <v>90</v>
      </c>
      <c r="AW270" s="14" t="s">
        <v>42</v>
      </c>
      <c r="AX270" s="14" t="s">
        <v>80</v>
      </c>
      <c r="AY270" s="247" t="s">
        <v>171</v>
      </c>
    </row>
    <row r="271" s="13" customFormat="1">
      <c r="A271" s="13"/>
      <c r="B271" s="226"/>
      <c r="C271" s="227"/>
      <c r="D271" s="228" t="s">
        <v>183</v>
      </c>
      <c r="E271" s="229" t="s">
        <v>41</v>
      </c>
      <c r="F271" s="230" t="s">
        <v>1820</v>
      </c>
      <c r="G271" s="227"/>
      <c r="H271" s="229" t="s">
        <v>41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183</v>
      </c>
      <c r="AU271" s="236" t="s">
        <v>90</v>
      </c>
      <c r="AV271" s="13" t="s">
        <v>88</v>
      </c>
      <c r="AW271" s="13" t="s">
        <v>42</v>
      </c>
      <c r="AX271" s="13" t="s">
        <v>80</v>
      </c>
      <c r="AY271" s="236" t="s">
        <v>171</v>
      </c>
    </row>
    <row r="272" s="14" customFormat="1">
      <c r="A272" s="14"/>
      <c r="B272" s="237"/>
      <c r="C272" s="238"/>
      <c r="D272" s="228" t="s">
        <v>183</v>
      </c>
      <c r="E272" s="239" t="s">
        <v>41</v>
      </c>
      <c r="F272" s="240" t="s">
        <v>88</v>
      </c>
      <c r="G272" s="238"/>
      <c r="H272" s="241">
        <v>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90</v>
      </c>
      <c r="AV272" s="14" t="s">
        <v>90</v>
      </c>
      <c r="AW272" s="14" t="s">
        <v>42</v>
      </c>
      <c r="AX272" s="14" t="s">
        <v>80</v>
      </c>
      <c r="AY272" s="247" t="s">
        <v>171</v>
      </c>
    </row>
    <row r="273" s="15" customFormat="1">
      <c r="A273" s="15"/>
      <c r="B273" s="248"/>
      <c r="C273" s="249"/>
      <c r="D273" s="228" t="s">
        <v>183</v>
      </c>
      <c r="E273" s="250" t="s">
        <v>41</v>
      </c>
      <c r="F273" s="251" t="s">
        <v>189</v>
      </c>
      <c r="G273" s="249"/>
      <c r="H273" s="252">
        <v>2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8" t="s">
        <v>183</v>
      </c>
      <c r="AU273" s="258" t="s">
        <v>90</v>
      </c>
      <c r="AV273" s="15" t="s">
        <v>179</v>
      </c>
      <c r="AW273" s="15" t="s">
        <v>42</v>
      </c>
      <c r="AX273" s="15" t="s">
        <v>88</v>
      </c>
      <c r="AY273" s="258" t="s">
        <v>171</v>
      </c>
    </row>
    <row r="274" s="2" customFormat="1" ht="24.15" customHeight="1">
      <c r="A274" s="42"/>
      <c r="B274" s="43"/>
      <c r="C274" s="270" t="s">
        <v>536</v>
      </c>
      <c r="D274" s="270" t="s">
        <v>403</v>
      </c>
      <c r="E274" s="271" t="s">
        <v>1406</v>
      </c>
      <c r="F274" s="272" t="s">
        <v>1407</v>
      </c>
      <c r="G274" s="273" t="s">
        <v>194</v>
      </c>
      <c r="H274" s="274">
        <v>2</v>
      </c>
      <c r="I274" s="275"/>
      <c r="J274" s="276">
        <f>ROUND(I274*H274,2)</f>
        <v>0</v>
      </c>
      <c r="K274" s="272" t="s">
        <v>178</v>
      </c>
      <c r="L274" s="277"/>
      <c r="M274" s="278" t="s">
        <v>41</v>
      </c>
      <c r="N274" s="279" t="s">
        <v>51</v>
      </c>
      <c r="O274" s="88"/>
      <c r="P274" s="217">
        <f>O274*H274</f>
        <v>0</v>
      </c>
      <c r="Q274" s="217">
        <v>0.029000000000000001</v>
      </c>
      <c r="R274" s="217">
        <f>Q274*H274</f>
        <v>0.058000000000000003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406</v>
      </c>
      <c r="AT274" s="219" t="s">
        <v>403</v>
      </c>
      <c r="AU274" s="219" t="s">
        <v>90</v>
      </c>
      <c r="AY274" s="20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88</v>
      </c>
      <c r="BK274" s="220">
        <f>ROUND(I274*H274,2)</f>
        <v>0</v>
      </c>
      <c r="BL274" s="20" t="s">
        <v>295</v>
      </c>
      <c r="BM274" s="219" t="s">
        <v>1408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1409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1821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1822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5" customFormat="1">
      <c r="A280" s="15"/>
      <c r="B280" s="248"/>
      <c r="C280" s="249"/>
      <c r="D280" s="228" t="s">
        <v>183</v>
      </c>
      <c r="E280" s="250" t="s">
        <v>41</v>
      </c>
      <c r="F280" s="251" t="s">
        <v>189</v>
      </c>
      <c r="G280" s="249"/>
      <c r="H280" s="252">
        <v>2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8" t="s">
        <v>183</v>
      </c>
      <c r="AU280" s="258" t="s">
        <v>90</v>
      </c>
      <c r="AV280" s="15" t="s">
        <v>179</v>
      </c>
      <c r="AW280" s="15" t="s">
        <v>42</v>
      </c>
      <c r="AX280" s="15" t="s">
        <v>88</v>
      </c>
      <c r="AY280" s="258" t="s">
        <v>171</v>
      </c>
    </row>
    <row r="281" s="2" customFormat="1" ht="16.5" customHeight="1">
      <c r="A281" s="42"/>
      <c r="B281" s="43"/>
      <c r="C281" s="208" t="s">
        <v>541</v>
      </c>
      <c r="D281" s="208" t="s">
        <v>174</v>
      </c>
      <c r="E281" s="209" t="s">
        <v>1416</v>
      </c>
      <c r="F281" s="210" t="s">
        <v>1417</v>
      </c>
      <c r="G281" s="211" t="s">
        <v>194</v>
      </c>
      <c r="H281" s="212">
        <v>2</v>
      </c>
      <c r="I281" s="213"/>
      <c r="J281" s="214">
        <f>ROUND(I281*H281,2)</f>
        <v>0</v>
      </c>
      <c r="K281" s="210" t="s">
        <v>178</v>
      </c>
      <c r="L281" s="48"/>
      <c r="M281" s="215" t="s">
        <v>41</v>
      </c>
      <c r="N281" s="216" t="s">
        <v>51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295</v>
      </c>
      <c r="AT281" s="219" t="s">
        <v>174</v>
      </c>
      <c r="AU281" s="219" t="s">
        <v>90</v>
      </c>
      <c r="AY281" s="20" t="s">
        <v>171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88</v>
      </c>
      <c r="BK281" s="220">
        <f>ROUND(I281*H281,2)</f>
        <v>0</v>
      </c>
      <c r="BL281" s="20" t="s">
        <v>295</v>
      </c>
      <c r="BM281" s="219" t="s">
        <v>1418</v>
      </c>
    </row>
    <row r="282" s="2" customFormat="1">
      <c r="A282" s="42"/>
      <c r="B282" s="43"/>
      <c r="C282" s="44"/>
      <c r="D282" s="221" t="s">
        <v>181</v>
      </c>
      <c r="E282" s="44"/>
      <c r="F282" s="222" t="s">
        <v>1419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181</v>
      </c>
      <c r="AU282" s="20" t="s">
        <v>90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90</v>
      </c>
      <c r="G283" s="238"/>
      <c r="H283" s="241">
        <v>2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5" customFormat="1">
      <c r="A284" s="15"/>
      <c r="B284" s="248"/>
      <c r="C284" s="249"/>
      <c r="D284" s="228" t="s">
        <v>183</v>
      </c>
      <c r="E284" s="250" t="s">
        <v>41</v>
      </c>
      <c r="F284" s="251" t="s">
        <v>189</v>
      </c>
      <c r="G284" s="249"/>
      <c r="H284" s="252">
        <v>2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8" t="s">
        <v>183</v>
      </c>
      <c r="AU284" s="258" t="s">
        <v>90</v>
      </c>
      <c r="AV284" s="15" t="s">
        <v>179</v>
      </c>
      <c r="AW284" s="15" t="s">
        <v>42</v>
      </c>
      <c r="AX284" s="15" t="s">
        <v>88</v>
      </c>
      <c r="AY284" s="258" t="s">
        <v>171</v>
      </c>
    </row>
    <row r="285" s="2" customFormat="1" ht="16.5" customHeight="1">
      <c r="A285" s="42"/>
      <c r="B285" s="43"/>
      <c r="C285" s="208" t="s">
        <v>560</v>
      </c>
      <c r="D285" s="208" t="s">
        <v>174</v>
      </c>
      <c r="E285" s="209" t="s">
        <v>1420</v>
      </c>
      <c r="F285" s="210" t="s">
        <v>1421</v>
      </c>
      <c r="G285" s="211" t="s">
        <v>194</v>
      </c>
      <c r="H285" s="212">
        <v>2</v>
      </c>
      <c r="I285" s="213"/>
      <c r="J285" s="214">
        <f>ROUND(I285*H285,2)</f>
        <v>0</v>
      </c>
      <c r="K285" s="210" t="s">
        <v>178</v>
      </c>
      <c r="L285" s="48"/>
      <c r="M285" s="215" t="s">
        <v>41</v>
      </c>
      <c r="N285" s="216" t="s">
        <v>51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295</v>
      </c>
      <c r="AT285" s="219" t="s">
        <v>174</v>
      </c>
      <c r="AU285" s="219" t="s">
        <v>90</v>
      </c>
      <c r="AY285" s="20" t="s">
        <v>171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88</v>
      </c>
      <c r="BK285" s="220">
        <f>ROUND(I285*H285,2)</f>
        <v>0</v>
      </c>
      <c r="BL285" s="20" t="s">
        <v>295</v>
      </c>
      <c r="BM285" s="219" t="s">
        <v>1422</v>
      </c>
    </row>
    <row r="286" s="2" customFormat="1">
      <c r="A286" s="42"/>
      <c r="B286" s="43"/>
      <c r="C286" s="44"/>
      <c r="D286" s="221" t="s">
        <v>181</v>
      </c>
      <c r="E286" s="44"/>
      <c r="F286" s="222" t="s">
        <v>1423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181</v>
      </c>
      <c r="AU286" s="20" t="s">
        <v>90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90</v>
      </c>
      <c r="G287" s="238"/>
      <c r="H287" s="241">
        <v>2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2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24.15" customHeight="1">
      <c r="A289" s="42"/>
      <c r="B289" s="43"/>
      <c r="C289" s="208" t="s">
        <v>565</v>
      </c>
      <c r="D289" s="208" t="s">
        <v>174</v>
      </c>
      <c r="E289" s="209" t="s">
        <v>1424</v>
      </c>
      <c r="F289" s="210" t="s">
        <v>1425</v>
      </c>
      <c r="G289" s="211" t="s">
        <v>194</v>
      </c>
      <c r="H289" s="212">
        <v>1</v>
      </c>
      <c r="I289" s="213"/>
      <c r="J289" s="214">
        <f>ROUND(I289*H289,2)</f>
        <v>0</v>
      </c>
      <c r="K289" s="210" t="s">
        <v>41</v>
      </c>
      <c r="L289" s="48"/>
      <c r="M289" s="215" t="s">
        <v>41</v>
      </c>
      <c r="N289" s="216" t="s">
        <v>51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295</v>
      </c>
      <c r="AT289" s="219" t="s">
        <v>174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295</v>
      </c>
      <c r="BM289" s="219" t="s">
        <v>1426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1427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1823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5" customFormat="1">
      <c r="A293" s="15"/>
      <c r="B293" s="248"/>
      <c r="C293" s="249"/>
      <c r="D293" s="228" t="s">
        <v>183</v>
      </c>
      <c r="E293" s="250" t="s">
        <v>41</v>
      </c>
      <c r="F293" s="251" t="s">
        <v>189</v>
      </c>
      <c r="G293" s="249"/>
      <c r="H293" s="252">
        <v>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90</v>
      </c>
      <c r="AV293" s="15" t="s">
        <v>179</v>
      </c>
      <c r="AW293" s="15" t="s">
        <v>42</v>
      </c>
      <c r="AX293" s="15" t="s">
        <v>88</v>
      </c>
      <c r="AY293" s="258" t="s">
        <v>171</v>
      </c>
    </row>
    <row r="294" s="2" customFormat="1" ht="24.15" customHeight="1">
      <c r="A294" s="42"/>
      <c r="B294" s="43"/>
      <c r="C294" s="270" t="s">
        <v>573</v>
      </c>
      <c r="D294" s="270" t="s">
        <v>403</v>
      </c>
      <c r="E294" s="271" t="s">
        <v>1429</v>
      </c>
      <c r="F294" s="272" t="s">
        <v>1430</v>
      </c>
      <c r="G294" s="273" t="s">
        <v>194</v>
      </c>
      <c r="H294" s="274">
        <v>1</v>
      </c>
      <c r="I294" s="275"/>
      <c r="J294" s="276">
        <f>ROUND(I294*H294,2)</f>
        <v>0</v>
      </c>
      <c r="K294" s="272" t="s">
        <v>41</v>
      </c>
      <c r="L294" s="277"/>
      <c r="M294" s="278" t="s">
        <v>41</v>
      </c>
      <c r="N294" s="279" t="s">
        <v>51</v>
      </c>
      <c r="O294" s="88"/>
      <c r="P294" s="217">
        <f>O294*H294</f>
        <v>0</v>
      </c>
      <c r="Q294" s="217">
        <v>0.14699999999999999</v>
      </c>
      <c r="R294" s="217">
        <f>Q294*H294</f>
        <v>0.14699999999999999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406</v>
      </c>
      <c r="AT294" s="219" t="s">
        <v>403</v>
      </c>
      <c r="AU294" s="219" t="s">
        <v>90</v>
      </c>
      <c r="AY294" s="20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88</v>
      </c>
      <c r="BK294" s="220">
        <f>ROUND(I294*H294,2)</f>
        <v>0</v>
      </c>
      <c r="BL294" s="20" t="s">
        <v>295</v>
      </c>
      <c r="BM294" s="219" t="s">
        <v>1431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1409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3" customFormat="1">
      <c r="A296" s="13"/>
      <c r="B296" s="226"/>
      <c r="C296" s="227"/>
      <c r="D296" s="228" t="s">
        <v>183</v>
      </c>
      <c r="E296" s="229" t="s">
        <v>41</v>
      </c>
      <c r="F296" s="230" t="s">
        <v>1824</v>
      </c>
      <c r="G296" s="227"/>
      <c r="H296" s="229" t="s">
        <v>41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183</v>
      </c>
      <c r="AU296" s="236" t="s">
        <v>90</v>
      </c>
      <c r="AV296" s="13" t="s">
        <v>88</v>
      </c>
      <c r="AW296" s="13" t="s">
        <v>42</v>
      </c>
      <c r="AX296" s="13" t="s">
        <v>80</v>
      </c>
      <c r="AY296" s="236" t="s">
        <v>171</v>
      </c>
    </row>
    <row r="297" s="14" customFormat="1">
      <c r="A297" s="14"/>
      <c r="B297" s="237"/>
      <c r="C297" s="238"/>
      <c r="D297" s="228" t="s">
        <v>183</v>
      </c>
      <c r="E297" s="239" t="s">
        <v>41</v>
      </c>
      <c r="F297" s="240" t="s">
        <v>88</v>
      </c>
      <c r="G297" s="238"/>
      <c r="H297" s="241">
        <v>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183</v>
      </c>
      <c r="AU297" s="247" t="s">
        <v>90</v>
      </c>
      <c r="AV297" s="14" t="s">
        <v>90</v>
      </c>
      <c r="AW297" s="14" t="s">
        <v>42</v>
      </c>
      <c r="AX297" s="14" t="s">
        <v>80</v>
      </c>
      <c r="AY297" s="247" t="s">
        <v>171</v>
      </c>
    </row>
    <row r="298" s="15" customFormat="1">
      <c r="A298" s="15"/>
      <c r="B298" s="248"/>
      <c r="C298" s="249"/>
      <c r="D298" s="228" t="s">
        <v>183</v>
      </c>
      <c r="E298" s="250" t="s">
        <v>41</v>
      </c>
      <c r="F298" s="251" t="s">
        <v>189</v>
      </c>
      <c r="G298" s="249"/>
      <c r="H298" s="252">
        <v>1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8" t="s">
        <v>183</v>
      </c>
      <c r="AU298" s="258" t="s">
        <v>90</v>
      </c>
      <c r="AV298" s="15" t="s">
        <v>179</v>
      </c>
      <c r="AW298" s="15" t="s">
        <v>42</v>
      </c>
      <c r="AX298" s="15" t="s">
        <v>88</v>
      </c>
      <c r="AY298" s="258" t="s">
        <v>171</v>
      </c>
    </row>
    <row r="299" s="2" customFormat="1" ht="16.5" customHeight="1">
      <c r="A299" s="42"/>
      <c r="B299" s="43"/>
      <c r="C299" s="208" t="s">
        <v>582</v>
      </c>
      <c r="D299" s="208" t="s">
        <v>174</v>
      </c>
      <c r="E299" s="209" t="s">
        <v>1433</v>
      </c>
      <c r="F299" s="210" t="s">
        <v>1434</v>
      </c>
      <c r="G299" s="211" t="s">
        <v>202</v>
      </c>
      <c r="H299" s="212">
        <v>63.32</v>
      </c>
      <c r="I299" s="213"/>
      <c r="J299" s="214">
        <f>ROUND(I299*H299,2)</f>
        <v>0</v>
      </c>
      <c r="K299" s="210" t="s">
        <v>178</v>
      </c>
      <c r="L299" s="48"/>
      <c r="M299" s="215" t="s">
        <v>41</v>
      </c>
      <c r="N299" s="216" t="s">
        <v>51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295</v>
      </c>
      <c r="AT299" s="219" t="s">
        <v>174</v>
      </c>
      <c r="AU299" s="219" t="s">
        <v>90</v>
      </c>
      <c r="AY299" s="20" t="s">
        <v>171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88</v>
      </c>
      <c r="BK299" s="220">
        <f>ROUND(I299*H299,2)</f>
        <v>0</v>
      </c>
      <c r="BL299" s="20" t="s">
        <v>295</v>
      </c>
      <c r="BM299" s="219" t="s">
        <v>1435</v>
      </c>
    </row>
    <row r="300" s="2" customFormat="1">
      <c r="A300" s="42"/>
      <c r="B300" s="43"/>
      <c r="C300" s="44"/>
      <c r="D300" s="221" t="s">
        <v>181</v>
      </c>
      <c r="E300" s="44"/>
      <c r="F300" s="222" t="s">
        <v>1436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181</v>
      </c>
      <c r="AU300" s="20" t="s">
        <v>90</v>
      </c>
    </row>
    <row r="301" s="14" customFormat="1">
      <c r="A301" s="14"/>
      <c r="B301" s="237"/>
      <c r="C301" s="238"/>
      <c r="D301" s="228" t="s">
        <v>183</v>
      </c>
      <c r="E301" s="239" t="s">
        <v>41</v>
      </c>
      <c r="F301" s="240" t="s">
        <v>1825</v>
      </c>
      <c r="G301" s="238"/>
      <c r="H301" s="241">
        <v>63.32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183</v>
      </c>
      <c r="AU301" s="247" t="s">
        <v>90</v>
      </c>
      <c r="AV301" s="14" t="s">
        <v>90</v>
      </c>
      <c r="AW301" s="14" t="s">
        <v>42</v>
      </c>
      <c r="AX301" s="14" t="s">
        <v>80</v>
      </c>
      <c r="AY301" s="247" t="s">
        <v>171</v>
      </c>
    </row>
    <row r="302" s="15" customFormat="1">
      <c r="A302" s="15"/>
      <c r="B302" s="248"/>
      <c r="C302" s="249"/>
      <c r="D302" s="228" t="s">
        <v>183</v>
      </c>
      <c r="E302" s="250" t="s">
        <v>41</v>
      </c>
      <c r="F302" s="251" t="s">
        <v>189</v>
      </c>
      <c r="G302" s="249"/>
      <c r="H302" s="252">
        <v>63.32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8" t="s">
        <v>183</v>
      </c>
      <c r="AU302" s="258" t="s">
        <v>90</v>
      </c>
      <c r="AV302" s="15" t="s">
        <v>179</v>
      </c>
      <c r="AW302" s="15" t="s">
        <v>42</v>
      </c>
      <c r="AX302" s="15" t="s">
        <v>88</v>
      </c>
      <c r="AY302" s="258" t="s">
        <v>171</v>
      </c>
    </row>
    <row r="303" s="2" customFormat="1" ht="16.5" customHeight="1">
      <c r="A303" s="42"/>
      <c r="B303" s="43"/>
      <c r="C303" s="270" t="s">
        <v>593</v>
      </c>
      <c r="D303" s="270" t="s">
        <v>403</v>
      </c>
      <c r="E303" s="271" t="s">
        <v>1438</v>
      </c>
      <c r="F303" s="272" t="s">
        <v>1439</v>
      </c>
      <c r="G303" s="273" t="s">
        <v>202</v>
      </c>
      <c r="H303" s="274">
        <v>65.219999999999999</v>
      </c>
      <c r="I303" s="275"/>
      <c r="J303" s="276">
        <f>ROUND(I303*H303,2)</f>
        <v>0</v>
      </c>
      <c r="K303" s="272" t="s">
        <v>178</v>
      </c>
      <c r="L303" s="277"/>
      <c r="M303" s="278" t="s">
        <v>41</v>
      </c>
      <c r="N303" s="279" t="s">
        <v>51</v>
      </c>
      <c r="O303" s="88"/>
      <c r="P303" s="217">
        <f>O303*H303</f>
        <v>0</v>
      </c>
      <c r="Q303" s="217">
        <v>0.00040000000000000002</v>
      </c>
      <c r="R303" s="217">
        <f>Q303*H303</f>
        <v>0.026088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406</v>
      </c>
      <c r="AT303" s="219" t="s">
        <v>403</v>
      </c>
      <c r="AU303" s="219" t="s">
        <v>90</v>
      </c>
      <c r="AY303" s="20" t="s">
        <v>171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88</v>
      </c>
      <c r="BK303" s="220">
        <f>ROUND(I303*H303,2)</f>
        <v>0</v>
      </c>
      <c r="BL303" s="20" t="s">
        <v>295</v>
      </c>
      <c r="BM303" s="219" t="s">
        <v>1440</v>
      </c>
    </row>
    <row r="304" s="14" customFormat="1">
      <c r="A304" s="14"/>
      <c r="B304" s="237"/>
      <c r="C304" s="238"/>
      <c r="D304" s="228" t="s">
        <v>183</v>
      </c>
      <c r="E304" s="238"/>
      <c r="F304" s="240" t="s">
        <v>1826</v>
      </c>
      <c r="G304" s="238"/>
      <c r="H304" s="241">
        <v>65.219999999999999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</v>
      </c>
      <c r="AX304" s="14" t="s">
        <v>88</v>
      </c>
      <c r="AY304" s="247" t="s">
        <v>171</v>
      </c>
    </row>
    <row r="305" s="2" customFormat="1" ht="16.5" customHeight="1">
      <c r="A305" s="42"/>
      <c r="B305" s="43"/>
      <c r="C305" s="208" t="s">
        <v>891</v>
      </c>
      <c r="D305" s="208" t="s">
        <v>174</v>
      </c>
      <c r="E305" s="209" t="s">
        <v>1047</v>
      </c>
      <c r="F305" s="210" t="s">
        <v>1048</v>
      </c>
      <c r="G305" s="211" t="s">
        <v>202</v>
      </c>
      <c r="H305" s="212">
        <v>105.70999999999999</v>
      </c>
      <c r="I305" s="213"/>
      <c r="J305" s="214">
        <f>ROUND(I305*H305,2)</f>
        <v>0</v>
      </c>
      <c r="K305" s="210" t="s">
        <v>178</v>
      </c>
      <c r="L305" s="48"/>
      <c r="M305" s="215" t="s">
        <v>41</v>
      </c>
      <c r="N305" s="216" t="s">
        <v>51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295</v>
      </c>
      <c r="AT305" s="219" t="s">
        <v>174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295</v>
      </c>
      <c r="BM305" s="219" t="s">
        <v>1442</v>
      </c>
    </row>
    <row r="306" s="2" customFormat="1">
      <c r="A306" s="42"/>
      <c r="B306" s="43"/>
      <c r="C306" s="44"/>
      <c r="D306" s="221" t="s">
        <v>181</v>
      </c>
      <c r="E306" s="44"/>
      <c r="F306" s="222" t="s">
        <v>1050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181</v>
      </c>
      <c r="AU306" s="20" t="s">
        <v>90</v>
      </c>
    </row>
    <row r="307" s="14" customFormat="1">
      <c r="A307" s="14"/>
      <c r="B307" s="237"/>
      <c r="C307" s="238"/>
      <c r="D307" s="228" t="s">
        <v>183</v>
      </c>
      <c r="E307" s="239" t="s">
        <v>41</v>
      </c>
      <c r="F307" s="240" t="s">
        <v>1827</v>
      </c>
      <c r="G307" s="238"/>
      <c r="H307" s="241">
        <v>105.70999999999999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183</v>
      </c>
      <c r="AU307" s="247" t="s">
        <v>90</v>
      </c>
      <c r="AV307" s="14" t="s">
        <v>90</v>
      </c>
      <c r="AW307" s="14" t="s">
        <v>42</v>
      </c>
      <c r="AX307" s="14" t="s">
        <v>80</v>
      </c>
      <c r="AY307" s="247" t="s">
        <v>171</v>
      </c>
    </row>
    <row r="308" s="15" customFormat="1">
      <c r="A308" s="15"/>
      <c r="B308" s="248"/>
      <c r="C308" s="249"/>
      <c r="D308" s="228" t="s">
        <v>183</v>
      </c>
      <c r="E308" s="250" t="s">
        <v>41</v>
      </c>
      <c r="F308" s="251" t="s">
        <v>189</v>
      </c>
      <c r="G308" s="249"/>
      <c r="H308" s="252">
        <v>105.70999999999999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8" t="s">
        <v>183</v>
      </c>
      <c r="AU308" s="258" t="s">
        <v>90</v>
      </c>
      <c r="AV308" s="15" t="s">
        <v>179</v>
      </c>
      <c r="AW308" s="15" t="s">
        <v>42</v>
      </c>
      <c r="AX308" s="15" t="s">
        <v>88</v>
      </c>
      <c r="AY308" s="258" t="s">
        <v>171</v>
      </c>
    </row>
    <row r="309" s="2" customFormat="1" ht="16.5" customHeight="1">
      <c r="A309" s="42"/>
      <c r="B309" s="43"/>
      <c r="C309" s="270" t="s">
        <v>897</v>
      </c>
      <c r="D309" s="270" t="s">
        <v>403</v>
      </c>
      <c r="E309" s="271" t="s">
        <v>1075</v>
      </c>
      <c r="F309" s="272" t="s">
        <v>1076</v>
      </c>
      <c r="G309" s="273" t="s">
        <v>202</v>
      </c>
      <c r="H309" s="274">
        <v>108.881</v>
      </c>
      <c r="I309" s="275"/>
      <c r="J309" s="276">
        <f>ROUND(I309*H309,2)</f>
        <v>0</v>
      </c>
      <c r="K309" s="272" t="s">
        <v>178</v>
      </c>
      <c r="L309" s="277"/>
      <c r="M309" s="278" t="s">
        <v>41</v>
      </c>
      <c r="N309" s="279" t="s">
        <v>51</v>
      </c>
      <c r="O309" s="88"/>
      <c r="P309" s="217">
        <f>O309*H309</f>
        <v>0</v>
      </c>
      <c r="Q309" s="217">
        <v>0.00069999999999999999</v>
      </c>
      <c r="R309" s="217">
        <f>Q309*H309</f>
        <v>0.076216699999999998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406</v>
      </c>
      <c r="AT309" s="219" t="s">
        <v>403</v>
      </c>
      <c r="AU309" s="219" t="s">
        <v>90</v>
      </c>
      <c r="AY309" s="20" t="s">
        <v>171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88</v>
      </c>
      <c r="BK309" s="220">
        <f>ROUND(I309*H309,2)</f>
        <v>0</v>
      </c>
      <c r="BL309" s="20" t="s">
        <v>295</v>
      </c>
      <c r="BM309" s="219" t="s">
        <v>1444</v>
      </c>
    </row>
    <row r="310" s="14" customFormat="1">
      <c r="A310" s="14"/>
      <c r="B310" s="237"/>
      <c r="C310" s="238"/>
      <c r="D310" s="228" t="s">
        <v>183</v>
      </c>
      <c r="E310" s="238"/>
      <c r="F310" s="240" t="s">
        <v>1828</v>
      </c>
      <c r="G310" s="238"/>
      <c r="H310" s="241">
        <v>108.881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</v>
      </c>
      <c r="AX310" s="14" t="s">
        <v>88</v>
      </c>
      <c r="AY310" s="247" t="s">
        <v>171</v>
      </c>
    </row>
    <row r="311" s="2" customFormat="1" ht="16.5" customHeight="1">
      <c r="A311" s="42"/>
      <c r="B311" s="43"/>
      <c r="C311" s="208" t="s">
        <v>901</v>
      </c>
      <c r="D311" s="208" t="s">
        <v>174</v>
      </c>
      <c r="E311" s="209" t="s">
        <v>1446</v>
      </c>
      <c r="F311" s="210" t="s">
        <v>1447</v>
      </c>
      <c r="G311" s="211" t="s">
        <v>202</v>
      </c>
      <c r="H311" s="212">
        <v>19.27</v>
      </c>
      <c r="I311" s="213"/>
      <c r="J311" s="214">
        <f>ROUND(I311*H311,2)</f>
        <v>0</v>
      </c>
      <c r="K311" s="210" t="s">
        <v>178</v>
      </c>
      <c r="L311" s="48"/>
      <c r="M311" s="215" t="s">
        <v>41</v>
      </c>
      <c r="N311" s="216" t="s">
        <v>51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295</v>
      </c>
      <c r="AT311" s="219" t="s">
        <v>174</v>
      </c>
      <c r="AU311" s="219" t="s">
        <v>90</v>
      </c>
      <c r="AY311" s="20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88</v>
      </c>
      <c r="BK311" s="220">
        <f>ROUND(I311*H311,2)</f>
        <v>0</v>
      </c>
      <c r="BL311" s="20" t="s">
        <v>295</v>
      </c>
      <c r="BM311" s="219" t="s">
        <v>1448</v>
      </c>
    </row>
    <row r="312" s="2" customFormat="1">
      <c r="A312" s="42"/>
      <c r="B312" s="43"/>
      <c r="C312" s="44"/>
      <c r="D312" s="221" t="s">
        <v>181</v>
      </c>
      <c r="E312" s="44"/>
      <c r="F312" s="222" t="s">
        <v>1449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181</v>
      </c>
      <c r="AU312" s="20" t="s">
        <v>90</v>
      </c>
    </row>
    <row r="313" s="14" customFormat="1">
      <c r="A313" s="14"/>
      <c r="B313" s="237"/>
      <c r="C313" s="238"/>
      <c r="D313" s="228" t="s">
        <v>183</v>
      </c>
      <c r="E313" s="239" t="s">
        <v>41</v>
      </c>
      <c r="F313" s="240" t="s">
        <v>1829</v>
      </c>
      <c r="G313" s="238"/>
      <c r="H313" s="241">
        <v>19.27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183</v>
      </c>
      <c r="AU313" s="247" t="s">
        <v>90</v>
      </c>
      <c r="AV313" s="14" t="s">
        <v>90</v>
      </c>
      <c r="AW313" s="14" t="s">
        <v>42</v>
      </c>
      <c r="AX313" s="14" t="s">
        <v>80</v>
      </c>
      <c r="AY313" s="247" t="s">
        <v>171</v>
      </c>
    </row>
    <row r="314" s="15" customFormat="1">
      <c r="A314" s="15"/>
      <c r="B314" s="248"/>
      <c r="C314" s="249"/>
      <c r="D314" s="228" t="s">
        <v>183</v>
      </c>
      <c r="E314" s="250" t="s">
        <v>41</v>
      </c>
      <c r="F314" s="251" t="s">
        <v>189</v>
      </c>
      <c r="G314" s="249"/>
      <c r="H314" s="252">
        <v>19.27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183</v>
      </c>
      <c r="AU314" s="258" t="s">
        <v>90</v>
      </c>
      <c r="AV314" s="15" t="s">
        <v>179</v>
      </c>
      <c r="AW314" s="15" t="s">
        <v>42</v>
      </c>
      <c r="AX314" s="15" t="s">
        <v>88</v>
      </c>
      <c r="AY314" s="258" t="s">
        <v>171</v>
      </c>
    </row>
    <row r="315" s="2" customFormat="1" ht="16.5" customHeight="1">
      <c r="A315" s="42"/>
      <c r="B315" s="43"/>
      <c r="C315" s="270" t="s">
        <v>906</v>
      </c>
      <c r="D315" s="270" t="s">
        <v>403</v>
      </c>
      <c r="E315" s="271" t="s">
        <v>1450</v>
      </c>
      <c r="F315" s="272" t="s">
        <v>1451</v>
      </c>
      <c r="G315" s="273" t="s">
        <v>202</v>
      </c>
      <c r="H315" s="274">
        <v>19.847999999999999</v>
      </c>
      <c r="I315" s="275"/>
      <c r="J315" s="276">
        <f>ROUND(I315*H315,2)</f>
        <v>0</v>
      </c>
      <c r="K315" s="272" t="s">
        <v>178</v>
      </c>
      <c r="L315" s="277"/>
      <c r="M315" s="278" t="s">
        <v>41</v>
      </c>
      <c r="N315" s="279" t="s">
        <v>51</v>
      </c>
      <c r="O315" s="88"/>
      <c r="P315" s="217">
        <f>O315*H315</f>
        <v>0</v>
      </c>
      <c r="Q315" s="217">
        <v>0.001</v>
      </c>
      <c r="R315" s="217">
        <f>Q315*H315</f>
        <v>0.019848000000000001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406</v>
      </c>
      <c r="AT315" s="219" t="s">
        <v>403</v>
      </c>
      <c r="AU315" s="219" t="s">
        <v>90</v>
      </c>
      <c r="AY315" s="20" t="s">
        <v>171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88</v>
      </c>
      <c r="BK315" s="220">
        <f>ROUND(I315*H315,2)</f>
        <v>0</v>
      </c>
      <c r="BL315" s="20" t="s">
        <v>295</v>
      </c>
      <c r="BM315" s="219" t="s">
        <v>1452</v>
      </c>
    </row>
    <row r="316" s="14" customFormat="1">
      <c r="A316" s="14"/>
      <c r="B316" s="237"/>
      <c r="C316" s="238"/>
      <c r="D316" s="228" t="s">
        <v>183</v>
      </c>
      <c r="E316" s="238"/>
      <c r="F316" s="240" t="s">
        <v>1830</v>
      </c>
      <c r="G316" s="238"/>
      <c r="H316" s="241">
        <v>19.847999999999999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</v>
      </c>
      <c r="AX316" s="14" t="s">
        <v>88</v>
      </c>
      <c r="AY316" s="247" t="s">
        <v>171</v>
      </c>
    </row>
    <row r="317" s="2" customFormat="1" ht="16.5" customHeight="1">
      <c r="A317" s="42"/>
      <c r="B317" s="43"/>
      <c r="C317" s="208" t="s">
        <v>912</v>
      </c>
      <c r="D317" s="208" t="s">
        <v>174</v>
      </c>
      <c r="E317" s="209" t="s">
        <v>1454</v>
      </c>
      <c r="F317" s="210" t="s">
        <v>1455</v>
      </c>
      <c r="G317" s="211" t="s">
        <v>202</v>
      </c>
      <c r="H317" s="212">
        <v>15.18</v>
      </c>
      <c r="I317" s="213"/>
      <c r="J317" s="214">
        <f>ROUND(I317*H317,2)</f>
        <v>0</v>
      </c>
      <c r="K317" s="210" t="s">
        <v>178</v>
      </c>
      <c r="L317" s="48"/>
      <c r="M317" s="215" t="s">
        <v>41</v>
      </c>
      <c r="N317" s="216" t="s">
        <v>51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295</v>
      </c>
      <c r="AT317" s="219" t="s">
        <v>174</v>
      </c>
      <c r="AU317" s="219" t="s">
        <v>90</v>
      </c>
      <c r="AY317" s="20" t="s">
        <v>171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88</v>
      </c>
      <c r="BK317" s="220">
        <f>ROUND(I317*H317,2)</f>
        <v>0</v>
      </c>
      <c r="BL317" s="20" t="s">
        <v>295</v>
      </c>
      <c r="BM317" s="219" t="s">
        <v>1456</v>
      </c>
    </row>
    <row r="318" s="2" customFormat="1">
      <c r="A318" s="42"/>
      <c r="B318" s="43"/>
      <c r="C318" s="44"/>
      <c r="D318" s="221" t="s">
        <v>181</v>
      </c>
      <c r="E318" s="44"/>
      <c r="F318" s="222" t="s">
        <v>1457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181</v>
      </c>
      <c r="AU318" s="20" t="s">
        <v>90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1831</v>
      </c>
      <c r="G319" s="238"/>
      <c r="H319" s="241">
        <v>15.18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15.18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16.5" customHeight="1">
      <c r="A321" s="42"/>
      <c r="B321" s="43"/>
      <c r="C321" s="270" t="s">
        <v>918</v>
      </c>
      <c r="D321" s="270" t="s">
        <v>403</v>
      </c>
      <c r="E321" s="271" t="s">
        <v>1458</v>
      </c>
      <c r="F321" s="272" t="s">
        <v>1459</v>
      </c>
      <c r="G321" s="273" t="s">
        <v>202</v>
      </c>
      <c r="H321" s="274">
        <v>15.635</v>
      </c>
      <c r="I321" s="275"/>
      <c r="J321" s="276">
        <f>ROUND(I321*H321,2)</f>
        <v>0</v>
      </c>
      <c r="K321" s="272" t="s">
        <v>178</v>
      </c>
      <c r="L321" s="277"/>
      <c r="M321" s="278" t="s">
        <v>41</v>
      </c>
      <c r="N321" s="279" t="s">
        <v>51</v>
      </c>
      <c r="O321" s="88"/>
      <c r="P321" s="217">
        <f>O321*H321</f>
        <v>0</v>
      </c>
      <c r="Q321" s="217">
        <v>0.0014</v>
      </c>
      <c r="R321" s="217">
        <f>Q321*H321</f>
        <v>0.021888999999999999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406</v>
      </c>
      <c r="AT321" s="219" t="s">
        <v>403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295</v>
      </c>
      <c r="BM321" s="219" t="s">
        <v>1460</v>
      </c>
    </row>
    <row r="322" s="14" customFormat="1">
      <c r="A322" s="14"/>
      <c r="B322" s="237"/>
      <c r="C322" s="238"/>
      <c r="D322" s="228" t="s">
        <v>183</v>
      </c>
      <c r="E322" s="238"/>
      <c r="F322" s="240" t="s">
        <v>1832</v>
      </c>
      <c r="G322" s="238"/>
      <c r="H322" s="241">
        <v>15.635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</v>
      </c>
      <c r="AX322" s="14" t="s">
        <v>88</v>
      </c>
      <c r="AY322" s="247" t="s">
        <v>171</v>
      </c>
    </row>
    <row r="323" s="2" customFormat="1" ht="16.5" customHeight="1">
      <c r="A323" s="42"/>
      <c r="B323" s="43"/>
      <c r="C323" s="208" t="s">
        <v>924</v>
      </c>
      <c r="D323" s="208" t="s">
        <v>174</v>
      </c>
      <c r="E323" s="209" t="s">
        <v>1079</v>
      </c>
      <c r="F323" s="210" t="s">
        <v>1080</v>
      </c>
      <c r="G323" s="211" t="s">
        <v>202</v>
      </c>
      <c r="H323" s="212">
        <v>3.7799999999999998</v>
      </c>
      <c r="I323" s="213"/>
      <c r="J323" s="214">
        <f>ROUND(I323*H323,2)</f>
        <v>0</v>
      </c>
      <c r="K323" s="210" t="s">
        <v>178</v>
      </c>
      <c r="L323" s="48"/>
      <c r="M323" s="215" t="s">
        <v>41</v>
      </c>
      <c r="N323" s="216" t="s">
        <v>51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295</v>
      </c>
      <c r="AT323" s="219" t="s">
        <v>174</v>
      </c>
      <c r="AU323" s="219" t="s">
        <v>90</v>
      </c>
      <c r="AY323" s="20" t="s">
        <v>171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88</v>
      </c>
      <c r="BK323" s="220">
        <f>ROUND(I323*H323,2)</f>
        <v>0</v>
      </c>
      <c r="BL323" s="20" t="s">
        <v>295</v>
      </c>
      <c r="BM323" s="219" t="s">
        <v>1833</v>
      </c>
    </row>
    <row r="324" s="2" customFormat="1">
      <c r="A324" s="42"/>
      <c r="B324" s="43"/>
      <c r="C324" s="44"/>
      <c r="D324" s="221" t="s">
        <v>181</v>
      </c>
      <c r="E324" s="44"/>
      <c r="F324" s="222" t="s">
        <v>1082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181</v>
      </c>
      <c r="AU324" s="20" t="s">
        <v>90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1834</v>
      </c>
      <c r="G325" s="238"/>
      <c r="H325" s="241">
        <v>3.7799999999999998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3.7799999999999998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929</v>
      </c>
      <c r="D327" s="270" t="s">
        <v>403</v>
      </c>
      <c r="E327" s="271" t="s">
        <v>1084</v>
      </c>
      <c r="F327" s="272" t="s">
        <v>1085</v>
      </c>
      <c r="G327" s="273" t="s">
        <v>202</v>
      </c>
      <c r="H327" s="274">
        <v>3.8929999999999998</v>
      </c>
      <c r="I327" s="275"/>
      <c r="J327" s="276">
        <f>ROUND(I327*H327,2)</f>
        <v>0</v>
      </c>
      <c r="K327" s="272" t="s">
        <v>178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0.0018</v>
      </c>
      <c r="R327" s="217">
        <f>Q327*H327</f>
        <v>0.0070073999999999996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406</v>
      </c>
      <c r="AT327" s="219" t="s">
        <v>403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295</v>
      </c>
      <c r="BM327" s="219" t="s">
        <v>1835</v>
      </c>
    </row>
    <row r="328" s="14" customFormat="1">
      <c r="A328" s="14"/>
      <c r="B328" s="237"/>
      <c r="C328" s="238"/>
      <c r="D328" s="228" t="s">
        <v>183</v>
      </c>
      <c r="E328" s="238"/>
      <c r="F328" s="240" t="s">
        <v>1836</v>
      </c>
      <c r="G328" s="238"/>
      <c r="H328" s="241">
        <v>3.8929999999999998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</v>
      </c>
      <c r="AX328" s="14" t="s">
        <v>88</v>
      </c>
      <c r="AY328" s="247" t="s">
        <v>171</v>
      </c>
    </row>
    <row r="329" s="2" customFormat="1" ht="16.5" customHeight="1">
      <c r="A329" s="42"/>
      <c r="B329" s="43"/>
      <c r="C329" s="208" t="s">
        <v>933</v>
      </c>
      <c r="D329" s="208" t="s">
        <v>174</v>
      </c>
      <c r="E329" s="209" t="s">
        <v>1466</v>
      </c>
      <c r="F329" s="210" t="s">
        <v>1467</v>
      </c>
      <c r="G329" s="211" t="s">
        <v>194</v>
      </c>
      <c r="H329" s="212">
        <v>7</v>
      </c>
      <c r="I329" s="213"/>
      <c r="J329" s="214">
        <f>ROUND(I329*H329,2)</f>
        <v>0</v>
      </c>
      <c r="K329" s="210" t="s">
        <v>178</v>
      </c>
      <c r="L329" s="48"/>
      <c r="M329" s="215" t="s">
        <v>41</v>
      </c>
      <c r="N329" s="216" t="s">
        <v>51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295</v>
      </c>
      <c r="AT329" s="219" t="s">
        <v>174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295</v>
      </c>
      <c r="BM329" s="219" t="s">
        <v>1468</v>
      </c>
    </row>
    <row r="330" s="2" customFormat="1">
      <c r="A330" s="42"/>
      <c r="B330" s="43"/>
      <c r="C330" s="44"/>
      <c r="D330" s="221" t="s">
        <v>181</v>
      </c>
      <c r="E330" s="44"/>
      <c r="F330" s="222" t="s">
        <v>1469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181</v>
      </c>
      <c r="AU330" s="20" t="s">
        <v>90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1837</v>
      </c>
      <c r="G331" s="238"/>
      <c r="H331" s="241">
        <v>7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7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08" t="s">
        <v>936</v>
      </c>
      <c r="D333" s="208" t="s">
        <v>174</v>
      </c>
      <c r="E333" s="209" t="s">
        <v>1097</v>
      </c>
      <c r="F333" s="210" t="s">
        <v>1470</v>
      </c>
      <c r="G333" s="211" t="s">
        <v>194</v>
      </c>
      <c r="H333" s="212">
        <v>13</v>
      </c>
      <c r="I333" s="213"/>
      <c r="J333" s="214">
        <f>ROUND(I333*H333,2)</f>
        <v>0</v>
      </c>
      <c r="K333" s="210" t="s">
        <v>178</v>
      </c>
      <c r="L333" s="48"/>
      <c r="M333" s="215" t="s">
        <v>41</v>
      </c>
      <c r="N333" s="216" t="s">
        <v>51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295</v>
      </c>
      <c r="AT333" s="219" t="s">
        <v>174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295</v>
      </c>
      <c r="BM333" s="219" t="s">
        <v>1471</v>
      </c>
    </row>
    <row r="334" s="2" customFormat="1">
      <c r="A334" s="42"/>
      <c r="B334" s="43"/>
      <c r="C334" s="44"/>
      <c r="D334" s="221" t="s">
        <v>181</v>
      </c>
      <c r="E334" s="44"/>
      <c r="F334" s="222" t="s">
        <v>1100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181</v>
      </c>
      <c r="AU334" s="20" t="s">
        <v>90</v>
      </c>
    </row>
    <row r="335" s="14" customFormat="1">
      <c r="A335" s="14"/>
      <c r="B335" s="237"/>
      <c r="C335" s="238"/>
      <c r="D335" s="228" t="s">
        <v>183</v>
      </c>
      <c r="E335" s="239" t="s">
        <v>41</v>
      </c>
      <c r="F335" s="240" t="s">
        <v>1838</v>
      </c>
      <c r="G335" s="238"/>
      <c r="H335" s="241">
        <v>13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42</v>
      </c>
      <c r="AX335" s="14" t="s">
        <v>80</v>
      </c>
      <c r="AY335" s="247" t="s">
        <v>171</v>
      </c>
    </row>
    <row r="336" s="15" customFormat="1">
      <c r="A336" s="15"/>
      <c r="B336" s="248"/>
      <c r="C336" s="249"/>
      <c r="D336" s="228" t="s">
        <v>183</v>
      </c>
      <c r="E336" s="250" t="s">
        <v>41</v>
      </c>
      <c r="F336" s="251" t="s">
        <v>189</v>
      </c>
      <c r="G336" s="249"/>
      <c r="H336" s="252">
        <v>13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183</v>
      </c>
      <c r="AU336" s="258" t="s">
        <v>90</v>
      </c>
      <c r="AV336" s="15" t="s">
        <v>179</v>
      </c>
      <c r="AW336" s="15" t="s">
        <v>42</v>
      </c>
      <c r="AX336" s="15" t="s">
        <v>88</v>
      </c>
      <c r="AY336" s="258" t="s">
        <v>171</v>
      </c>
    </row>
    <row r="337" s="2" customFormat="1" ht="16.5" customHeight="1">
      <c r="A337" s="42"/>
      <c r="B337" s="43"/>
      <c r="C337" s="208" t="s">
        <v>940</v>
      </c>
      <c r="D337" s="208" t="s">
        <v>174</v>
      </c>
      <c r="E337" s="209" t="s">
        <v>1729</v>
      </c>
      <c r="F337" s="210" t="s">
        <v>1730</v>
      </c>
      <c r="G337" s="211" t="s">
        <v>194</v>
      </c>
      <c r="H337" s="212">
        <v>1</v>
      </c>
      <c r="I337" s="213"/>
      <c r="J337" s="214">
        <f>ROUND(I337*H337,2)</f>
        <v>0</v>
      </c>
      <c r="K337" s="210" t="s">
        <v>178</v>
      </c>
      <c r="L337" s="48"/>
      <c r="M337" s="215" t="s">
        <v>41</v>
      </c>
      <c r="N337" s="216" t="s">
        <v>51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295</v>
      </c>
      <c r="AT337" s="219" t="s">
        <v>174</v>
      </c>
      <c r="AU337" s="219" t="s">
        <v>90</v>
      </c>
      <c r="AY337" s="20" t="s">
        <v>171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88</v>
      </c>
      <c r="BK337" s="220">
        <f>ROUND(I337*H337,2)</f>
        <v>0</v>
      </c>
      <c r="BL337" s="20" t="s">
        <v>295</v>
      </c>
      <c r="BM337" s="219" t="s">
        <v>1731</v>
      </c>
    </row>
    <row r="338" s="2" customFormat="1">
      <c r="A338" s="42"/>
      <c r="B338" s="43"/>
      <c r="C338" s="44"/>
      <c r="D338" s="221" t="s">
        <v>181</v>
      </c>
      <c r="E338" s="44"/>
      <c r="F338" s="222" t="s">
        <v>1732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181</v>
      </c>
      <c r="AU338" s="20" t="s">
        <v>90</v>
      </c>
    </row>
    <row r="339" s="14" customFormat="1">
      <c r="A339" s="14"/>
      <c r="B339" s="237"/>
      <c r="C339" s="238"/>
      <c r="D339" s="228" t="s">
        <v>183</v>
      </c>
      <c r="E339" s="239" t="s">
        <v>41</v>
      </c>
      <c r="F339" s="240" t="s">
        <v>88</v>
      </c>
      <c r="G339" s="238"/>
      <c r="H339" s="241">
        <v>1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42</v>
      </c>
      <c r="AX339" s="14" t="s">
        <v>80</v>
      </c>
      <c r="AY339" s="247" t="s">
        <v>171</v>
      </c>
    </row>
    <row r="340" s="15" customFormat="1">
      <c r="A340" s="15"/>
      <c r="B340" s="248"/>
      <c r="C340" s="249"/>
      <c r="D340" s="228" t="s">
        <v>183</v>
      </c>
      <c r="E340" s="250" t="s">
        <v>41</v>
      </c>
      <c r="F340" s="251" t="s">
        <v>189</v>
      </c>
      <c r="G340" s="249"/>
      <c r="H340" s="252">
        <v>1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183</v>
      </c>
      <c r="AU340" s="258" t="s">
        <v>90</v>
      </c>
      <c r="AV340" s="15" t="s">
        <v>179</v>
      </c>
      <c r="AW340" s="15" t="s">
        <v>42</v>
      </c>
      <c r="AX340" s="15" t="s">
        <v>88</v>
      </c>
      <c r="AY340" s="258" t="s">
        <v>171</v>
      </c>
    </row>
    <row r="341" s="2" customFormat="1" ht="16.5" customHeight="1">
      <c r="A341" s="42"/>
      <c r="B341" s="43"/>
      <c r="C341" s="208" t="s">
        <v>945</v>
      </c>
      <c r="D341" s="208" t="s">
        <v>174</v>
      </c>
      <c r="E341" s="209" t="s">
        <v>1472</v>
      </c>
      <c r="F341" s="210" t="s">
        <v>1473</v>
      </c>
      <c r="G341" s="211" t="s">
        <v>194</v>
      </c>
      <c r="H341" s="212">
        <v>2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295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295</v>
      </c>
      <c r="BM341" s="219" t="s">
        <v>1474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1475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90</v>
      </c>
      <c r="G343" s="238"/>
      <c r="H343" s="241">
        <v>2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5" customFormat="1">
      <c r="A344" s="15"/>
      <c r="B344" s="248"/>
      <c r="C344" s="249"/>
      <c r="D344" s="228" t="s">
        <v>183</v>
      </c>
      <c r="E344" s="250" t="s">
        <v>41</v>
      </c>
      <c r="F344" s="251" t="s">
        <v>189</v>
      </c>
      <c r="G344" s="249"/>
      <c r="H344" s="252">
        <v>2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183</v>
      </c>
      <c r="AU344" s="258" t="s">
        <v>90</v>
      </c>
      <c r="AV344" s="15" t="s">
        <v>179</v>
      </c>
      <c r="AW344" s="15" t="s">
        <v>42</v>
      </c>
      <c r="AX344" s="15" t="s">
        <v>88</v>
      </c>
      <c r="AY344" s="258" t="s">
        <v>171</v>
      </c>
    </row>
    <row r="345" s="2" customFormat="1" ht="24.15" customHeight="1">
      <c r="A345" s="42"/>
      <c r="B345" s="43"/>
      <c r="C345" s="208" t="s">
        <v>949</v>
      </c>
      <c r="D345" s="208" t="s">
        <v>174</v>
      </c>
      <c r="E345" s="209" t="s">
        <v>1733</v>
      </c>
      <c r="F345" s="210" t="s">
        <v>1839</v>
      </c>
      <c r="G345" s="211" t="s">
        <v>194</v>
      </c>
      <c r="H345" s="212">
        <v>4</v>
      </c>
      <c r="I345" s="213"/>
      <c r="J345" s="214">
        <f>ROUND(I345*H345,2)</f>
        <v>0</v>
      </c>
      <c r="K345" s="210" t="s">
        <v>41</v>
      </c>
      <c r="L345" s="48"/>
      <c r="M345" s="215" t="s">
        <v>41</v>
      </c>
      <c r="N345" s="216" t="s">
        <v>51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295</v>
      </c>
      <c r="AT345" s="219" t="s">
        <v>174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295</v>
      </c>
      <c r="BM345" s="219" t="s">
        <v>1735</v>
      </c>
    </row>
    <row r="346" s="14" customFormat="1">
      <c r="A346" s="14"/>
      <c r="B346" s="237"/>
      <c r="C346" s="238"/>
      <c r="D346" s="228" t="s">
        <v>183</v>
      </c>
      <c r="E346" s="239" t="s">
        <v>41</v>
      </c>
      <c r="F346" s="240" t="s">
        <v>179</v>
      </c>
      <c r="G346" s="238"/>
      <c r="H346" s="241">
        <v>4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183</v>
      </c>
      <c r="AU346" s="247" t="s">
        <v>90</v>
      </c>
      <c r="AV346" s="14" t="s">
        <v>90</v>
      </c>
      <c r="AW346" s="14" t="s">
        <v>42</v>
      </c>
      <c r="AX346" s="14" t="s">
        <v>80</v>
      </c>
      <c r="AY346" s="247" t="s">
        <v>171</v>
      </c>
    </row>
    <row r="347" s="15" customFormat="1">
      <c r="A347" s="15"/>
      <c r="B347" s="248"/>
      <c r="C347" s="249"/>
      <c r="D347" s="228" t="s">
        <v>183</v>
      </c>
      <c r="E347" s="250" t="s">
        <v>41</v>
      </c>
      <c r="F347" s="251" t="s">
        <v>189</v>
      </c>
      <c r="G347" s="249"/>
      <c r="H347" s="252">
        <v>4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183</v>
      </c>
      <c r="AU347" s="258" t="s">
        <v>90</v>
      </c>
      <c r="AV347" s="15" t="s">
        <v>179</v>
      </c>
      <c r="AW347" s="15" t="s">
        <v>42</v>
      </c>
      <c r="AX347" s="15" t="s">
        <v>88</v>
      </c>
      <c r="AY347" s="258" t="s">
        <v>171</v>
      </c>
    </row>
    <row r="348" s="2" customFormat="1" ht="16.5" customHeight="1">
      <c r="A348" s="42"/>
      <c r="B348" s="43"/>
      <c r="C348" s="208" t="s">
        <v>954</v>
      </c>
      <c r="D348" s="208" t="s">
        <v>174</v>
      </c>
      <c r="E348" s="209" t="s">
        <v>1840</v>
      </c>
      <c r="F348" s="210" t="s">
        <v>1841</v>
      </c>
      <c r="G348" s="211" t="s">
        <v>194</v>
      </c>
      <c r="H348" s="212">
        <v>1</v>
      </c>
      <c r="I348" s="213"/>
      <c r="J348" s="214">
        <f>ROUND(I348*H348,2)</f>
        <v>0</v>
      </c>
      <c r="K348" s="210" t="s">
        <v>178</v>
      </c>
      <c r="L348" s="48"/>
      <c r="M348" s="215" t="s">
        <v>41</v>
      </c>
      <c r="N348" s="216" t="s">
        <v>51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295</v>
      </c>
      <c r="AT348" s="219" t="s">
        <v>174</v>
      </c>
      <c r="AU348" s="219" t="s">
        <v>90</v>
      </c>
      <c r="AY348" s="20" t="s">
        <v>171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88</v>
      </c>
      <c r="BK348" s="220">
        <f>ROUND(I348*H348,2)</f>
        <v>0</v>
      </c>
      <c r="BL348" s="20" t="s">
        <v>295</v>
      </c>
      <c r="BM348" s="219" t="s">
        <v>1842</v>
      </c>
    </row>
    <row r="349" s="2" customFormat="1">
      <c r="A349" s="42"/>
      <c r="B349" s="43"/>
      <c r="C349" s="44"/>
      <c r="D349" s="221" t="s">
        <v>181</v>
      </c>
      <c r="E349" s="44"/>
      <c r="F349" s="222" t="s">
        <v>1843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181</v>
      </c>
      <c r="AU349" s="20" t="s">
        <v>90</v>
      </c>
    </row>
    <row r="350" s="2" customFormat="1" ht="16.5" customHeight="1">
      <c r="A350" s="42"/>
      <c r="B350" s="43"/>
      <c r="C350" s="270" t="s">
        <v>959</v>
      </c>
      <c r="D350" s="270" t="s">
        <v>403</v>
      </c>
      <c r="E350" s="271" t="s">
        <v>1844</v>
      </c>
      <c r="F350" s="272" t="s">
        <v>1845</v>
      </c>
      <c r="G350" s="273" t="s">
        <v>194</v>
      </c>
      <c r="H350" s="274">
        <v>1</v>
      </c>
      <c r="I350" s="275"/>
      <c r="J350" s="276">
        <f>ROUND(I350*H350,2)</f>
        <v>0</v>
      </c>
      <c r="K350" s="272" t="s">
        <v>178</v>
      </c>
      <c r="L350" s="277"/>
      <c r="M350" s="278" t="s">
        <v>41</v>
      </c>
      <c r="N350" s="279" t="s">
        <v>51</v>
      </c>
      <c r="O350" s="88"/>
      <c r="P350" s="217">
        <f>O350*H350</f>
        <v>0</v>
      </c>
      <c r="Q350" s="217">
        <v>5.0000000000000002E-05</v>
      </c>
      <c r="R350" s="217">
        <f>Q350*H350</f>
        <v>5.0000000000000002E-05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406</v>
      </c>
      <c r="AT350" s="219" t="s">
        <v>403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295</v>
      </c>
      <c r="BM350" s="219" t="s">
        <v>1846</v>
      </c>
    </row>
    <row r="351" s="2" customFormat="1" ht="24.15" customHeight="1">
      <c r="A351" s="42"/>
      <c r="B351" s="43"/>
      <c r="C351" s="208" t="s">
        <v>964</v>
      </c>
      <c r="D351" s="208" t="s">
        <v>174</v>
      </c>
      <c r="E351" s="209" t="s">
        <v>1847</v>
      </c>
      <c r="F351" s="210" t="s">
        <v>1848</v>
      </c>
      <c r="G351" s="211" t="s">
        <v>194</v>
      </c>
      <c r="H351" s="212">
        <v>1</v>
      </c>
      <c r="I351" s="213"/>
      <c r="J351" s="214">
        <f>ROUND(I351*H351,2)</f>
        <v>0</v>
      </c>
      <c r="K351" s="210" t="s">
        <v>41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295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1849</v>
      </c>
    </row>
    <row r="352" s="2" customFormat="1" ht="16.5" customHeight="1">
      <c r="A352" s="42"/>
      <c r="B352" s="43"/>
      <c r="C352" s="270" t="s">
        <v>971</v>
      </c>
      <c r="D352" s="270" t="s">
        <v>403</v>
      </c>
      <c r="E352" s="271" t="s">
        <v>797</v>
      </c>
      <c r="F352" s="272" t="s">
        <v>1850</v>
      </c>
      <c r="G352" s="273" t="s">
        <v>194</v>
      </c>
      <c r="H352" s="274">
        <v>1</v>
      </c>
      <c r="I352" s="275"/>
      <c r="J352" s="276">
        <f>ROUND(I352*H352,2)</f>
        <v>0</v>
      </c>
      <c r="K352" s="272" t="s">
        <v>41</v>
      </c>
      <c r="L352" s="277"/>
      <c r="M352" s="278" t="s">
        <v>41</v>
      </c>
      <c r="N352" s="279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406</v>
      </c>
      <c r="AT352" s="219" t="s">
        <v>403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1851</v>
      </c>
    </row>
    <row r="353" s="2" customFormat="1" ht="24.15" customHeight="1">
      <c r="A353" s="42"/>
      <c r="B353" s="43"/>
      <c r="C353" s="208" t="s">
        <v>1000</v>
      </c>
      <c r="D353" s="208" t="s">
        <v>174</v>
      </c>
      <c r="E353" s="209" t="s">
        <v>1476</v>
      </c>
      <c r="F353" s="210" t="s">
        <v>1477</v>
      </c>
      <c r="G353" s="211" t="s">
        <v>194</v>
      </c>
      <c r="H353" s="212">
        <v>2</v>
      </c>
      <c r="I353" s="213"/>
      <c r="J353" s="214">
        <f>ROUND(I353*H353,2)</f>
        <v>0</v>
      </c>
      <c r="K353" s="210" t="s">
        <v>41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295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1478</v>
      </c>
    </row>
    <row r="354" s="13" customFormat="1">
      <c r="A354" s="13"/>
      <c r="B354" s="226"/>
      <c r="C354" s="227"/>
      <c r="D354" s="228" t="s">
        <v>183</v>
      </c>
      <c r="E354" s="229" t="s">
        <v>41</v>
      </c>
      <c r="F354" s="230" t="s">
        <v>1479</v>
      </c>
      <c r="G354" s="227"/>
      <c r="H354" s="229" t="s">
        <v>41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183</v>
      </c>
      <c r="AU354" s="236" t="s">
        <v>90</v>
      </c>
      <c r="AV354" s="13" t="s">
        <v>88</v>
      </c>
      <c r="AW354" s="13" t="s">
        <v>42</v>
      </c>
      <c r="AX354" s="13" t="s">
        <v>80</v>
      </c>
      <c r="AY354" s="236" t="s">
        <v>171</v>
      </c>
    </row>
    <row r="355" s="13" customFormat="1">
      <c r="A355" s="13"/>
      <c r="B355" s="226"/>
      <c r="C355" s="227"/>
      <c r="D355" s="228" t="s">
        <v>183</v>
      </c>
      <c r="E355" s="229" t="s">
        <v>41</v>
      </c>
      <c r="F355" s="230" t="s">
        <v>1480</v>
      </c>
      <c r="G355" s="227"/>
      <c r="H355" s="229" t="s">
        <v>41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183</v>
      </c>
      <c r="AU355" s="236" t="s">
        <v>90</v>
      </c>
      <c r="AV355" s="13" t="s">
        <v>88</v>
      </c>
      <c r="AW355" s="13" t="s">
        <v>42</v>
      </c>
      <c r="AX355" s="13" t="s">
        <v>80</v>
      </c>
      <c r="AY355" s="236" t="s">
        <v>171</v>
      </c>
    </row>
    <row r="356" s="14" customFormat="1">
      <c r="A356" s="14"/>
      <c r="B356" s="237"/>
      <c r="C356" s="238"/>
      <c r="D356" s="228" t="s">
        <v>183</v>
      </c>
      <c r="E356" s="239" t="s">
        <v>41</v>
      </c>
      <c r="F356" s="240" t="s">
        <v>90</v>
      </c>
      <c r="G356" s="238"/>
      <c r="H356" s="241">
        <v>2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183</v>
      </c>
      <c r="AU356" s="247" t="s">
        <v>90</v>
      </c>
      <c r="AV356" s="14" t="s">
        <v>90</v>
      </c>
      <c r="AW356" s="14" t="s">
        <v>42</v>
      </c>
      <c r="AX356" s="14" t="s">
        <v>80</v>
      </c>
      <c r="AY356" s="247" t="s">
        <v>171</v>
      </c>
    </row>
    <row r="357" s="15" customFormat="1">
      <c r="A357" s="15"/>
      <c r="B357" s="248"/>
      <c r="C357" s="249"/>
      <c r="D357" s="228" t="s">
        <v>183</v>
      </c>
      <c r="E357" s="250" t="s">
        <v>41</v>
      </c>
      <c r="F357" s="251" t="s">
        <v>189</v>
      </c>
      <c r="G357" s="249"/>
      <c r="H357" s="252">
        <v>2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183</v>
      </c>
      <c r="AU357" s="258" t="s">
        <v>90</v>
      </c>
      <c r="AV357" s="15" t="s">
        <v>179</v>
      </c>
      <c r="AW357" s="15" t="s">
        <v>42</v>
      </c>
      <c r="AX357" s="15" t="s">
        <v>88</v>
      </c>
      <c r="AY357" s="258" t="s">
        <v>171</v>
      </c>
    </row>
    <row r="358" s="2" customFormat="1" ht="24.15" customHeight="1">
      <c r="A358" s="42"/>
      <c r="B358" s="43"/>
      <c r="C358" s="208" t="s">
        <v>1005</v>
      </c>
      <c r="D358" s="208" t="s">
        <v>174</v>
      </c>
      <c r="E358" s="209" t="s">
        <v>1481</v>
      </c>
      <c r="F358" s="210" t="s">
        <v>1477</v>
      </c>
      <c r="G358" s="211" t="s">
        <v>194</v>
      </c>
      <c r="H358" s="212">
        <v>9</v>
      </c>
      <c r="I358" s="213"/>
      <c r="J358" s="214">
        <f>ROUND(I358*H358,2)</f>
        <v>0</v>
      </c>
      <c r="K358" s="210" t="s">
        <v>41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295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295</v>
      </c>
      <c r="BM358" s="219" t="s">
        <v>1482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1479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3" customFormat="1">
      <c r="A360" s="13"/>
      <c r="B360" s="226"/>
      <c r="C360" s="227"/>
      <c r="D360" s="228" t="s">
        <v>183</v>
      </c>
      <c r="E360" s="229" t="s">
        <v>41</v>
      </c>
      <c r="F360" s="230" t="s">
        <v>1483</v>
      </c>
      <c r="G360" s="227"/>
      <c r="H360" s="229" t="s">
        <v>41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183</v>
      </c>
      <c r="AU360" s="236" t="s">
        <v>90</v>
      </c>
      <c r="AV360" s="13" t="s">
        <v>88</v>
      </c>
      <c r="AW360" s="13" t="s">
        <v>42</v>
      </c>
      <c r="AX360" s="13" t="s">
        <v>80</v>
      </c>
      <c r="AY360" s="236" t="s">
        <v>171</v>
      </c>
    </row>
    <row r="361" s="14" customFormat="1">
      <c r="A361" s="14"/>
      <c r="B361" s="237"/>
      <c r="C361" s="238"/>
      <c r="D361" s="228" t="s">
        <v>183</v>
      </c>
      <c r="E361" s="239" t="s">
        <v>41</v>
      </c>
      <c r="F361" s="240" t="s">
        <v>190</v>
      </c>
      <c r="G361" s="238"/>
      <c r="H361" s="241">
        <v>9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183</v>
      </c>
      <c r="AU361" s="247" t="s">
        <v>90</v>
      </c>
      <c r="AV361" s="14" t="s">
        <v>90</v>
      </c>
      <c r="AW361" s="14" t="s">
        <v>42</v>
      </c>
      <c r="AX361" s="14" t="s">
        <v>80</v>
      </c>
      <c r="AY361" s="247" t="s">
        <v>171</v>
      </c>
    </row>
    <row r="362" s="15" customFormat="1">
      <c r="A362" s="15"/>
      <c r="B362" s="248"/>
      <c r="C362" s="249"/>
      <c r="D362" s="228" t="s">
        <v>183</v>
      </c>
      <c r="E362" s="250" t="s">
        <v>41</v>
      </c>
      <c r="F362" s="251" t="s">
        <v>189</v>
      </c>
      <c r="G362" s="249"/>
      <c r="H362" s="252">
        <v>9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8" t="s">
        <v>183</v>
      </c>
      <c r="AU362" s="258" t="s">
        <v>90</v>
      </c>
      <c r="AV362" s="15" t="s">
        <v>179</v>
      </c>
      <c r="AW362" s="15" t="s">
        <v>42</v>
      </c>
      <c r="AX362" s="15" t="s">
        <v>88</v>
      </c>
      <c r="AY362" s="258" t="s">
        <v>171</v>
      </c>
    </row>
    <row r="363" s="2" customFormat="1" ht="24.15" customHeight="1">
      <c r="A363" s="42"/>
      <c r="B363" s="43"/>
      <c r="C363" s="208" t="s">
        <v>1008</v>
      </c>
      <c r="D363" s="208" t="s">
        <v>174</v>
      </c>
      <c r="E363" s="209" t="s">
        <v>1484</v>
      </c>
      <c r="F363" s="210" t="s">
        <v>1485</v>
      </c>
      <c r="G363" s="211" t="s">
        <v>194</v>
      </c>
      <c r="H363" s="212">
        <v>2</v>
      </c>
      <c r="I363" s="213"/>
      <c r="J363" s="214">
        <f>ROUND(I363*H363,2)</f>
        <v>0</v>
      </c>
      <c r="K363" s="210" t="s">
        <v>178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295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295</v>
      </c>
      <c r="BM363" s="219" t="s">
        <v>1486</v>
      </c>
    </row>
    <row r="364" s="2" customFormat="1">
      <c r="A364" s="42"/>
      <c r="B364" s="43"/>
      <c r="C364" s="44"/>
      <c r="D364" s="221" t="s">
        <v>181</v>
      </c>
      <c r="E364" s="44"/>
      <c r="F364" s="222" t="s">
        <v>1487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181</v>
      </c>
      <c r="AU364" s="20" t="s">
        <v>90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90</v>
      </c>
      <c r="G365" s="238"/>
      <c r="H365" s="241">
        <v>2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2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16.5" customHeight="1">
      <c r="A367" s="42"/>
      <c r="B367" s="43"/>
      <c r="C367" s="270" t="s">
        <v>1013</v>
      </c>
      <c r="D367" s="270" t="s">
        <v>403</v>
      </c>
      <c r="E367" s="271" t="s">
        <v>1488</v>
      </c>
      <c r="F367" s="272" t="s">
        <v>1489</v>
      </c>
      <c r="G367" s="273" t="s">
        <v>194</v>
      </c>
      <c r="H367" s="274">
        <v>2</v>
      </c>
      <c r="I367" s="275"/>
      <c r="J367" s="276">
        <f>ROUND(I367*H367,2)</f>
        <v>0</v>
      </c>
      <c r="K367" s="272" t="s">
        <v>178</v>
      </c>
      <c r="L367" s="277"/>
      <c r="M367" s="278" t="s">
        <v>41</v>
      </c>
      <c r="N367" s="279" t="s">
        <v>51</v>
      </c>
      <c r="O367" s="88"/>
      <c r="P367" s="217">
        <f>O367*H367</f>
        <v>0</v>
      </c>
      <c r="Q367" s="217">
        <v>2.0000000000000002E-05</v>
      </c>
      <c r="R367" s="217">
        <f>Q367*H367</f>
        <v>4.0000000000000003E-05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406</v>
      </c>
      <c r="AT367" s="219" t="s">
        <v>403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1490</v>
      </c>
    </row>
    <row r="368" s="2" customFormat="1" ht="24.15" customHeight="1">
      <c r="A368" s="42"/>
      <c r="B368" s="43"/>
      <c r="C368" s="208" t="s">
        <v>1018</v>
      </c>
      <c r="D368" s="208" t="s">
        <v>174</v>
      </c>
      <c r="E368" s="209" t="s">
        <v>1494</v>
      </c>
      <c r="F368" s="210" t="s">
        <v>1495</v>
      </c>
      <c r="G368" s="211" t="s">
        <v>194</v>
      </c>
      <c r="H368" s="212">
        <v>3</v>
      </c>
      <c r="I368" s="213"/>
      <c r="J368" s="214">
        <f>ROUND(I368*H368,2)</f>
        <v>0</v>
      </c>
      <c r="K368" s="210" t="s">
        <v>178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295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295</v>
      </c>
      <c r="BM368" s="219" t="s">
        <v>1496</v>
      </c>
    </row>
    <row r="369" s="2" customFormat="1">
      <c r="A369" s="42"/>
      <c r="B369" s="43"/>
      <c r="C369" s="44"/>
      <c r="D369" s="221" t="s">
        <v>181</v>
      </c>
      <c r="E369" s="44"/>
      <c r="F369" s="222" t="s">
        <v>1497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181</v>
      </c>
      <c r="AU369" s="20" t="s">
        <v>90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199</v>
      </c>
      <c r="G370" s="238"/>
      <c r="H370" s="241">
        <v>3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5" customFormat="1">
      <c r="A371" s="15"/>
      <c r="B371" s="248"/>
      <c r="C371" s="249"/>
      <c r="D371" s="228" t="s">
        <v>183</v>
      </c>
      <c r="E371" s="250" t="s">
        <v>41</v>
      </c>
      <c r="F371" s="251" t="s">
        <v>189</v>
      </c>
      <c r="G371" s="249"/>
      <c r="H371" s="252">
        <v>3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90</v>
      </c>
      <c r="AV371" s="15" t="s">
        <v>179</v>
      </c>
      <c r="AW371" s="15" t="s">
        <v>42</v>
      </c>
      <c r="AX371" s="15" t="s">
        <v>88</v>
      </c>
      <c r="AY371" s="258" t="s">
        <v>171</v>
      </c>
    </row>
    <row r="372" s="2" customFormat="1" ht="16.5" customHeight="1">
      <c r="A372" s="42"/>
      <c r="B372" s="43"/>
      <c r="C372" s="270" t="s">
        <v>1023</v>
      </c>
      <c r="D372" s="270" t="s">
        <v>403</v>
      </c>
      <c r="E372" s="271" t="s">
        <v>1498</v>
      </c>
      <c r="F372" s="272" t="s">
        <v>1499</v>
      </c>
      <c r="G372" s="273" t="s">
        <v>194</v>
      </c>
      <c r="H372" s="274">
        <v>3</v>
      </c>
      <c r="I372" s="275"/>
      <c r="J372" s="276">
        <f>ROUND(I372*H372,2)</f>
        <v>0</v>
      </c>
      <c r="K372" s="272" t="s">
        <v>178</v>
      </c>
      <c r="L372" s="277"/>
      <c r="M372" s="278" t="s">
        <v>41</v>
      </c>
      <c r="N372" s="279" t="s">
        <v>51</v>
      </c>
      <c r="O372" s="88"/>
      <c r="P372" s="217">
        <f>O372*H372</f>
        <v>0</v>
      </c>
      <c r="Q372" s="217">
        <v>3.0000000000000001E-05</v>
      </c>
      <c r="R372" s="217">
        <f>Q372*H372</f>
        <v>9.0000000000000006E-05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406</v>
      </c>
      <c r="AT372" s="219" t="s">
        <v>403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1500</v>
      </c>
    </row>
    <row r="373" s="2" customFormat="1" ht="24.15" customHeight="1">
      <c r="A373" s="42"/>
      <c r="B373" s="43"/>
      <c r="C373" s="208" t="s">
        <v>1028</v>
      </c>
      <c r="D373" s="208" t="s">
        <v>174</v>
      </c>
      <c r="E373" s="209" t="s">
        <v>1852</v>
      </c>
      <c r="F373" s="210" t="s">
        <v>1853</v>
      </c>
      <c r="G373" s="211" t="s">
        <v>194</v>
      </c>
      <c r="H373" s="212">
        <v>1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295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1854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1855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2" customFormat="1" ht="16.5" customHeight="1">
      <c r="A375" s="42"/>
      <c r="B375" s="43"/>
      <c r="C375" s="208" t="s">
        <v>1033</v>
      </c>
      <c r="D375" s="208" t="s">
        <v>174</v>
      </c>
      <c r="E375" s="209" t="s">
        <v>1507</v>
      </c>
      <c r="F375" s="210" t="s">
        <v>1508</v>
      </c>
      <c r="G375" s="211" t="s">
        <v>202</v>
      </c>
      <c r="H375" s="212">
        <v>2.3999999999999999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1509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1510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13" customFormat="1">
      <c r="A377" s="13"/>
      <c r="B377" s="226"/>
      <c r="C377" s="227"/>
      <c r="D377" s="228" t="s">
        <v>183</v>
      </c>
      <c r="E377" s="229" t="s">
        <v>41</v>
      </c>
      <c r="F377" s="230" t="s">
        <v>1511</v>
      </c>
      <c r="G377" s="227"/>
      <c r="H377" s="229" t="s">
        <v>41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183</v>
      </c>
      <c r="AU377" s="236" t="s">
        <v>90</v>
      </c>
      <c r="AV377" s="13" t="s">
        <v>88</v>
      </c>
      <c r="AW377" s="13" t="s">
        <v>42</v>
      </c>
      <c r="AX377" s="13" t="s">
        <v>80</v>
      </c>
      <c r="AY377" s="236" t="s">
        <v>171</v>
      </c>
    </row>
    <row r="378" s="14" customFormat="1">
      <c r="A378" s="14"/>
      <c r="B378" s="237"/>
      <c r="C378" s="238"/>
      <c r="D378" s="228" t="s">
        <v>183</v>
      </c>
      <c r="E378" s="239" t="s">
        <v>41</v>
      </c>
      <c r="F378" s="240" t="s">
        <v>1856</v>
      </c>
      <c r="G378" s="238"/>
      <c r="H378" s="241">
        <v>2.3999999999999999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183</v>
      </c>
      <c r="AU378" s="247" t="s">
        <v>90</v>
      </c>
      <c r="AV378" s="14" t="s">
        <v>90</v>
      </c>
      <c r="AW378" s="14" t="s">
        <v>42</v>
      </c>
      <c r="AX378" s="14" t="s">
        <v>80</v>
      </c>
      <c r="AY378" s="247" t="s">
        <v>171</v>
      </c>
    </row>
    <row r="379" s="15" customFormat="1">
      <c r="A379" s="15"/>
      <c r="B379" s="248"/>
      <c r="C379" s="249"/>
      <c r="D379" s="228" t="s">
        <v>183</v>
      </c>
      <c r="E379" s="250" t="s">
        <v>41</v>
      </c>
      <c r="F379" s="251" t="s">
        <v>189</v>
      </c>
      <c r="G379" s="249"/>
      <c r="H379" s="252">
        <v>2.3999999999999999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8" t="s">
        <v>183</v>
      </c>
      <c r="AU379" s="258" t="s">
        <v>90</v>
      </c>
      <c r="AV379" s="15" t="s">
        <v>179</v>
      </c>
      <c r="AW379" s="15" t="s">
        <v>42</v>
      </c>
      <c r="AX379" s="15" t="s">
        <v>88</v>
      </c>
      <c r="AY379" s="258" t="s">
        <v>171</v>
      </c>
    </row>
    <row r="380" s="2" customFormat="1" ht="16.5" customHeight="1">
      <c r="A380" s="42"/>
      <c r="B380" s="43"/>
      <c r="C380" s="270" t="s">
        <v>1038</v>
      </c>
      <c r="D380" s="270" t="s">
        <v>403</v>
      </c>
      <c r="E380" s="271" t="s">
        <v>1513</v>
      </c>
      <c r="F380" s="272" t="s">
        <v>1514</v>
      </c>
      <c r="G380" s="273" t="s">
        <v>202</v>
      </c>
      <c r="H380" s="274">
        <v>2.3999999999999999</v>
      </c>
      <c r="I380" s="275"/>
      <c r="J380" s="276">
        <f>ROUND(I380*H380,2)</f>
        <v>0</v>
      </c>
      <c r="K380" s="272" t="s">
        <v>178</v>
      </c>
      <c r="L380" s="277"/>
      <c r="M380" s="278" t="s">
        <v>41</v>
      </c>
      <c r="N380" s="279" t="s">
        <v>51</v>
      </c>
      <c r="O380" s="88"/>
      <c r="P380" s="217">
        <f>O380*H380</f>
        <v>0</v>
      </c>
      <c r="Q380" s="217">
        <v>0.00020000000000000001</v>
      </c>
      <c r="R380" s="217">
        <f>Q380*H380</f>
        <v>0.00048000000000000001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406</v>
      </c>
      <c r="AT380" s="219" t="s">
        <v>403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295</v>
      </c>
      <c r="BM380" s="219" t="s">
        <v>1515</v>
      </c>
    </row>
    <row r="381" s="2" customFormat="1" ht="16.5" customHeight="1">
      <c r="A381" s="42"/>
      <c r="B381" s="43"/>
      <c r="C381" s="208" t="s">
        <v>1532</v>
      </c>
      <c r="D381" s="208" t="s">
        <v>174</v>
      </c>
      <c r="E381" s="209" t="s">
        <v>1518</v>
      </c>
      <c r="F381" s="210" t="s">
        <v>1519</v>
      </c>
      <c r="G381" s="211" t="s">
        <v>194</v>
      </c>
      <c r="H381" s="212">
        <v>10</v>
      </c>
      <c r="I381" s="213"/>
      <c r="J381" s="214">
        <f>ROUND(I381*H381,2)</f>
        <v>0</v>
      </c>
      <c r="K381" s="210" t="s">
        <v>178</v>
      </c>
      <c r="L381" s="48"/>
      <c r="M381" s="215" t="s">
        <v>41</v>
      </c>
      <c r="N381" s="216" t="s">
        <v>51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295</v>
      </c>
      <c r="AT381" s="219" t="s">
        <v>174</v>
      </c>
      <c r="AU381" s="219" t="s">
        <v>90</v>
      </c>
      <c r="AY381" s="20" t="s">
        <v>171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88</v>
      </c>
      <c r="BK381" s="220">
        <f>ROUND(I381*H381,2)</f>
        <v>0</v>
      </c>
      <c r="BL381" s="20" t="s">
        <v>295</v>
      </c>
      <c r="BM381" s="219" t="s">
        <v>1520</v>
      </c>
    </row>
    <row r="382" s="2" customFormat="1">
      <c r="A382" s="42"/>
      <c r="B382" s="43"/>
      <c r="C382" s="44"/>
      <c r="D382" s="221" t="s">
        <v>181</v>
      </c>
      <c r="E382" s="44"/>
      <c r="F382" s="222" t="s">
        <v>1521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181</v>
      </c>
      <c r="AU382" s="20" t="s">
        <v>90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1857</v>
      </c>
      <c r="G383" s="238"/>
      <c r="H383" s="241">
        <v>10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10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16.5" customHeight="1">
      <c r="A385" s="42"/>
      <c r="B385" s="43"/>
      <c r="C385" s="270" t="s">
        <v>1534</v>
      </c>
      <c r="D385" s="270" t="s">
        <v>403</v>
      </c>
      <c r="E385" s="271" t="s">
        <v>1523</v>
      </c>
      <c r="F385" s="272" t="s">
        <v>1524</v>
      </c>
      <c r="G385" s="273" t="s">
        <v>194</v>
      </c>
      <c r="H385" s="274">
        <v>2</v>
      </c>
      <c r="I385" s="275"/>
      <c r="J385" s="276">
        <f>ROUND(I385*H385,2)</f>
        <v>0</v>
      </c>
      <c r="K385" s="272" t="s">
        <v>178</v>
      </c>
      <c r="L385" s="277"/>
      <c r="M385" s="278" t="s">
        <v>41</v>
      </c>
      <c r="N385" s="279" t="s">
        <v>51</v>
      </c>
      <c r="O385" s="88"/>
      <c r="P385" s="217">
        <f>O385*H385</f>
        <v>0</v>
      </c>
      <c r="Q385" s="217">
        <v>5.0000000000000002E-05</v>
      </c>
      <c r="R385" s="217">
        <f>Q385*H385</f>
        <v>0.00010000000000000001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406</v>
      </c>
      <c r="AT385" s="219" t="s">
        <v>403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1525</v>
      </c>
    </row>
    <row r="386" s="2" customFormat="1" ht="16.5" customHeight="1">
      <c r="A386" s="42"/>
      <c r="B386" s="43"/>
      <c r="C386" s="270" t="s">
        <v>1536</v>
      </c>
      <c r="D386" s="270" t="s">
        <v>403</v>
      </c>
      <c r="E386" s="271" t="s">
        <v>1526</v>
      </c>
      <c r="F386" s="272" t="s">
        <v>1527</v>
      </c>
      <c r="G386" s="273" t="s">
        <v>194</v>
      </c>
      <c r="H386" s="274">
        <v>2</v>
      </c>
      <c r="I386" s="275"/>
      <c r="J386" s="276">
        <f>ROUND(I386*H386,2)</f>
        <v>0</v>
      </c>
      <c r="K386" s="272" t="s">
        <v>178</v>
      </c>
      <c r="L386" s="277"/>
      <c r="M386" s="278" t="s">
        <v>41</v>
      </c>
      <c r="N386" s="279" t="s">
        <v>51</v>
      </c>
      <c r="O386" s="88"/>
      <c r="P386" s="217">
        <f>O386*H386</f>
        <v>0</v>
      </c>
      <c r="Q386" s="217">
        <v>5.0000000000000002E-05</v>
      </c>
      <c r="R386" s="217">
        <f>Q386*H386</f>
        <v>0.00010000000000000001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406</v>
      </c>
      <c r="AT386" s="219" t="s">
        <v>403</v>
      </c>
      <c r="AU386" s="219" t="s">
        <v>90</v>
      </c>
      <c r="AY386" s="20" t="s">
        <v>171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88</v>
      </c>
      <c r="BK386" s="220">
        <f>ROUND(I386*H386,2)</f>
        <v>0</v>
      </c>
      <c r="BL386" s="20" t="s">
        <v>295</v>
      </c>
      <c r="BM386" s="219" t="s">
        <v>1528</v>
      </c>
    </row>
    <row r="387" s="2" customFormat="1" ht="16.5" customHeight="1">
      <c r="A387" s="42"/>
      <c r="B387" s="43"/>
      <c r="C387" s="270" t="s">
        <v>1541</v>
      </c>
      <c r="D387" s="270" t="s">
        <v>403</v>
      </c>
      <c r="E387" s="271" t="s">
        <v>1529</v>
      </c>
      <c r="F387" s="272" t="s">
        <v>1530</v>
      </c>
      <c r="G387" s="273" t="s">
        <v>194</v>
      </c>
      <c r="H387" s="274">
        <v>6</v>
      </c>
      <c r="I387" s="275"/>
      <c r="J387" s="276">
        <f>ROUND(I387*H387,2)</f>
        <v>0</v>
      </c>
      <c r="K387" s="272" t="s">
        <v>178</v>
      </c>
      <c r="L387" s="277"/>
      <c r="M387" s="278" t="s">
        <v>41</v>
      </c>
      <c r="N387" s="279" t="s">
        <v>51</v>
      </c>
      <c r="O387" s="88"/>
      <c r="P387" s="217">
        <f>O387*H387</f>
        <v>0</v>
      </c>
      <c r="Q387" s="217">
        <v>3.0000000000000001E-05</v>
      </c>
      <c r="R387" s="217">
        <f>Q387*H387</f>
        <v>0.00018000000000000001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406</v>
      </c>
      <c r="AT387" s="219" t="s">
        <v>403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295</v>
      </c>
      <c r="BM387" s="219" t="s">
        <v>1531</v>
      </c>
    </row>
    <row r="388" s="2" customFormat="1" ht="16.5" customHeight="1">
      <c r="A388" s="42"/>
      <c r="B388" s="43"/>
      <c r="C388" s="208" t="s">
        <v>1546</v>
      </c>
      <c r="D388" s="208" t="s">
        <v>174</v>
      </c>
      <c r="E388" s="209" t="s">
        <v>1167</v>
      </c>
      <c r="F388" s="210" t="s">
        <v>1168</v>
      </c>
      <c r="G388" s="211" t="s">
        <v>1169</v>
      </c>
      <c r="H388" s="212">
        <v>3</v>
      </c>
      <c r="I388" s="213"/>
      <c r="J388" s="214">
        <f>ROUND(I388*H388,2)</f>
        <v>0</v>
      </c>
      <c r="K388" s="210" t="s">
        <v>178</v>
      </c>
      <c r="L388" s="48"/>
      <c r="M388" s="215" t="s">
        <v>41</v>
      </c>
      <c r="N388" s="216" t="s">
        <v>51</v>
      </c>
      <c r="O388" s="88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295</v>
      </c>
      <c r="AT388" s="219" t="s">
        <v>174</v>
      </c>
      <c r="AU388" s="219" t="s">
        <v>90</v>
      </c>
      <c r="AY388" s="20" t="s">
        <v>171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88</v>
      </c>
      <c r="BK388" s="220">
        <f>ROUND(I388*H388,2)</f>
        <v>0</v>
      </c>
      <c r="BL388" s="20" t="s">
        <v>295</v>
      </c>
      <c r="BM388" s="219" t="s">
        <v>1533</v>
      </c>
    </row>
    <row r="389" s="2" customFormat="1">
      <c r="A389" s="42"/>
      <c r="B389" s="43"/>
      <c r="C389" s="44"/>
      <c r="D389" s="221" t="s">
        <v>181</v>
      </c>
      <c r="E389" s="44"/>
      <c r="F389" s="222" t="s">
        <v>1171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181</v>
      </c>
      <c r="AU389" s="20" t="s">
        <v>90</v>
      </c>
    </row>
    <row r="390" s="13" customFormat="1">
      <c r="A390" s="13"/>
      <c r="B390" s="226"/>
      <c r="C390" s="227"/>
      <c r="D390" s="228" t="s">
        <v>183</v>
      </c>
      <c r="E390" s="229" t="s">
        <v>41</v>
      </c>
      <c r="F390" s="230" t="s">
        <v>1172</v>
      </c>
      <c r="G390" s="227"/>
      <c r="H390" s="229" t="s">
        <v>41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183</v>
      </c>
      <c r="AU390" s="236" t="s">
        <v>90</v>
      </c>
      <c r="AV390" s="13" t="s">
        <v>88</v>
      </c>
      <c r="AW390" s="13" t="s">
        <v>42</v>
      </c>
      <c r="AX390" s="13" t="s">
        <v>80</v>
      </c>
      <c r="AY390" s="236" t="s">
        <v>171</v>
      </c>
    </row>
    <row r="391" s="14" customFormat="1">
      <c r="A391" s="14"/>
      <c r="B391" s="237"/>
      <c r="C391" s="238"/>
      <c r="D391" s="228" t="s">
        <v>183</v>
      </c>
      <c r="E391" s="239" t="s">
        <v>41</v>
      </c>
      <c r="F391" s="240" t="s">
        <v>90</v>
      </c>
      <c r="G391" s="238"/>
      <c r="H391" s="241">
        <v>2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183</v>
      </c>
      <c r="AU391" s="247" t="s">
        <v>90</v>
      </c>
      <c r="AV391" s="14" t="s">
        <v>90</v>
      </c>
      <c r="AW391" s="14" t="s">
        <v>42</v>
      </c>
      <c r="AX391" s="14" t="s">
        <v>80</v>
      </c>
      <c r="AY391" s="247" t="s">
        <v>171</v>
      </c>
    </row>
    <row r="392" s="13" customFormat="1">
      <c r="A392" s="13"/>
      <c r="B392" s="226"/>
      <c r="C392" s="227"/>
      <c r="D392" s="228" t="s">
        <v>183</v>
      </c>
      <c r="E392" s="229" t="s">
        <v>41</v>
      </c>
      <c r="F392" s="230" t="s">
        <v>1173</v>
      </c>
      <c r="G392" s="227"/>
      <c r="H392" s="229" t="s">
        <v>41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183</v>
      </c>
      <c r="AU392" s="236" t="s">
        <v>90</v>
      </c>
      <c r="AV392" s="13" t="s">
        <v>88</v>
      </c>
      <c r="AW392" s="13" t="s">
        <v>42</v>
      </c>
      <c r="AX392" s="13" t="s">
        <v>80</v>
      </c>
      <c r="AY392" s="236" t="s">
        <v>171</v>
      </c>
    </row>
    <row r="393" s="14" customFormat="1">
      <c r="A393" s="14"/>
      <c r="B393" s="237"/>
      <c r="C393" s="238"/>
      <c r="D393" s="228" t="s">
        <v>183</v>
      </c>
      <c r="E393" s="239" t="s">
        <v>41</v>
      </c>
      <c r="F393" s="240" t="s">
        <v>88</v>
      </c>
      <c r="G393" s="238"/>
      <c r="H393" s="241">
        <v>1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183</v>
      </c>
      <c r="AU393" s="247" t="s">
        <v>90</v>
      </c>
      <c r="AV393" s="14" t="s">
        <v>90</v>
      </c>
      <c r="AW393" s="14" t="s">
        <v>42</v>
      </c>
      <c r="AX393" s="14" t="s">
        <v>80</v>
      </c>
      <c r="AY393" s="247" t="s">
        <v>171</v>
      </c>
    </row>
    <row r="394" s="15" customFormat="1">
      <c r="A394" s="15"/>
      <c r="B394" s="248"/>
      <c r="C394" s="249"/>
      <c r="D394" s="228" t="s">
        <v>183</v>
      </c>
      <c r="E394" s="250" t="s">
        <v>41</v>
      </c>
      <c r="F394" s="251" t="s">
        <v>189</v>
      </c>
      <c r="G394" s="249"/>
      <c r="H394" s="252">
        <v>3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8" t="s">
        <v>183</v>
      </c>
      <c r="AU394" s="258" t="s">
        <v>90</v>
      </c>
      <c r="AV394" s="15" t="s">
        <v>179</v>
      </c>
      <c r="AW394" s="15" t="s">
        <v>42</v>
      </c>
      <c r="AX394" s="15" t="s">
        <v>88</v>
      </c>
      <c r="AY394" s="258" t="s">
        <v>171</v>
      </c>
    </row>
    <row r="395" s="2" customFormat="1" ht="16.5" customHeight="1">
      <c r="A395" s="42"/>
      <c r="B395" s="43"/>
      <c r="C395" s="208" t="s">
        <v>1551</v>
      </c>
      <c r="D395" s="208" t="s">
        <v>174</v>
      </c>
      <c r="E395" s="209" t="s">
        <v>1174</v>
      </c>
      <c r="F395" s="210" t="s">
        <v>1175</v>
      </c>
      <c r="G395" s="211" t="s">
        <v>1169</v>
      </c>
      <c r="H395" s="212">
        <v>4.5</v>
      </c>
      <c r="I395" s="213"/>
      <c r="J395" s="214">
        <f>ROUND(I395*H395,2)</f>
        <v>0</v>
      </c>
      <c r="K395" s="210" t="s">
        <v>178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295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1535</v>
      </c>
    </row>
    <row r="396" s="2" customFormat="1">
      <c r="A396" s="42"/>
      <c r="B396" s="43"/>
      <c r="C396" s="44"/>
      <c r="D396" s="221" t="s">
        <v>181</v>
      </c>
      <c r="E396" s="44"/>
      <c r="F396" s="222" t="s">
        <v>1177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181</v>
      </c>
      <c r="AU396" s="20" t="s">
        <v>90</v>
      </c>
    </row>
    <row r="397" s="13" customFormat="1">
      <c r="A397" s="13"/>
      <c r="B397" s="226"/>
      <c r="C397" s="227"/>
      <c r="D397" s="228" t="s">
        <v>183</v>
      </c>
      <c r="E397" s="229" t="s">
        <v>41</v>
      </c>
      <c r="F397" s="230" t="s">
        <v>1178</v>
      </c>
      <c r="G397" s="227"/>
      <c r="H397" s="229" t="s">
        <v>41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183</v>
      </c>
      <c r="AU397" s="236" t="s">
        <v>90</v>
      </c>
      <c r="AV397" s="13" t="s">
        <v>88</v>
      </c>
      <c r="AW397" s="13" t="s">
        <v>42</v>
      </c>
      <c r="AX397" s="13" t="s">
        <v>80</v>
      </c>
      <c r="AY397" s="236" t="s">
        <v>171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90</v>
      </c>
      <c r="G398" s="238"/>
      <c r="H398" s="241">
        <v>2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3" customFormat="1">
      <c r="A399" s="13"/>
      <c r="B399" s="226"/>
      <c r="C399" s="227"/>
      <c r="D399" s="228" t="s">
        <v>183</v>
      </c>
      <c r="E399" s="229" t="s">
        <v>41</v>
      </c>
      <c r="F399" s="230" t="s">
        <v>1179</v>
      </c>
      <c r="G399" s="227"/>
      <c r="H399" s="229" t="s">
        <v>41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183</v>
      </c>
      <c r="AU399" s="236" t="s">
        <v>90</v>
      </c>
      <c r="AV399" s="13" t="s">
        <v>88</v>
      </c>
      <c r="AW399" s="13" t="s">
        <v>42</v>
      </c>
      <c r="AX399" s="13" t="s">
        <v>80</v>
      </c>
      <c r="AY399" s="236" t="s">
        <v>171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1180</v>
      </c>
      <c r="G400" s="238"/>
      <c r="H400" s="241">
        <v>2.5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5" customFormat="1">
      <c r="A401" s="15"/>
      <c r="B401" s="248"/>
      <c r="C401" s="249"/>
      <c r="D401" s="228" t="s">
        <v>183</v>
      </c>
      <c r="E401" s="250" t="s">
        <v>41</v>
      </c>
      <c r="F401" s="251" t="s">
        <v>189</v>
      </c>
      <c r="G401" s="249"/>
      <c r="H401" s="252">
        <v>4.5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8" t="s">
        <v>183</v>
      </c>
      <c r="AU401" s="258" t="s">
        <v>90</v>
      </c>
      <c r="AV401" s="15" t="s">
        <v>179</v>
      </c>
      <c r="AW401" s="15" t="s">
        <v>42</v>
      </c>
      <c r="AX401" s="15" t="s">
        <v>88</v>
      </c>
      <c r="AY401" s="258" t="s">
        <v>171</v>
      </c>
    </row>
    <row r="402" s="2" customFormat="1" ht="16.5" customHeight="1">
      <c r="A402" s="42"/>
      <c r="B402" s="43"/>
      <c r="C402" s="208" t="s">
        <v>1555</v>
      </c>
      <c r="D402" s="208" t="s">
        <v>174</v>
      </c>
      <c r="E402" s="209" t="s">
        <v>1858</v>
      </c>
      <c r="F402" s="210" t="s">
        <v>1859</v>
      </c>
      <c r="G402" s="211" t="s">
        <v>194</v>
      </c>
      <c r="H402" s="212">
        <v>1</v>
      </c>
      <c r="I402" s="213"/>
      <c r="J402" s="214">
        <f>ROUND(I402*H402,2)</f>
        <v>0</v>
      </c>
      <c r="K402" s="210" t="s">
        <v>178</v>
      </c>
      <c r="L402" s="48"/>
      <c r="M402" s="215" t="s">
        <v>41</v>
      </c>
      <c r="N402" s="216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295</v>
      </c>
      <c r="AT402" s="219" t="s">
        <v>174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295</v>
      </c>
      <c r="BM402" s="219" t="s">
        <v>1860</v>
      </c>
    </row>
    <row r="403" s="2" customFormat="1">
      <c r="A403" s="42"/>
      <c r="B403" s="43"/>
      <c r="C403" s="44"/>
      <c r="D403" s="221" t="s">
        <v>181</v>
      </c>
      <c r="E403" s="44"/>
      <c r="F403" s="222" t="s">
        <v>1861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181</v>
      </c>
      <c r="AU403" s="20" t="s">
        <v>90</v>
      </c>
    </row>
    <row r="404" s="2" customFormat="1" ht="16.5" customHeight="1">
      <c r="A404" s="42"/>
      <c r="B404" s="43"/>
      <c r="C404" s="270" t="s">
        <v>1560</v>
      </c>
      <c r="D404" s="270" t="s">
        <v>403</v>
      </c>
      <c r="E404" s="271" t="s">
        <v>888</v>
      </c>
      <c r="F404" s="272" t="s">
        <v>1862</v>
      </c>
      <c r="G404" s="273" t="s">
        <v>194</v>
      </c>
      <c r="H404" s="274">
        <v>1</v>
      </c>
      <c r="I404" s="275"/>
      <c r="J404" s="276">
        <f>ROUND(I404*H404,2)</f>
        <v>0</v>
      </c>
      <c r="K404" s="272" t="s">
        <v>41</v>
      </c>
      <c r="L404" s="277"/>
      <c r="M404" s="278" t="s">
        <v>41</v>
      </c>
      <c r="N404" s="279" t="s">
        <v>51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406</v>
      </c>
      <c r="AT404" s="219" t="s">
        <v>403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295</v>
      </c>
      <c r="BM404" s="219" t="s">
        <v>1863</v>
      </c>
    </row>
    <row r="405" s="2" customFormat="1" ht="16.5" customHeight="1">
      <c r="A405" s="42"/>
      <c r="B405" s="43"/>
      <c r="C405" s="208" t="s">
        <v>1564</v>
      </c>
      <c r="D405" s="208" t="s">
        <v>174</v>
      </c>
      <c r="E405" s="209" t="s">
        <v>1547</v>
      </c>
      <c r="F405" s="210" t="s">
        <v>1548</v>
      </c>
      <c r="G405" s="211" t="s">
        <v>194</v>
      </c>
      <c r="H405" s="212">
        <v>2</v>
      </c>
      <c r="I405" s="213"/>
      <c r="J405" s="214">
        <f>ROUND(I405*H405,2)</f>
        <v>0</v>
      </c>
      <c r="K405" s="210" t="s">
        <v>178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295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295</v>
      </c>
      <c r="BM405" s="219" t="s">
        <v>1549</v>
      </c>
    </row>
    <row r="406" s="2" customFormat="1">
      <c r="A406" s="42"/>
      <c r="B406" s="43"/>
      <c r="C406" s="44"/>
      <c r="D406" s="221" t="s">
        <v>181</v>
      </c>
      <c r="E406" s="44"/>
      <c r="F406" s="222" t="s">
        <v>1550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181</v>
      </c>
      <c r="AU406" s="20" t="s">
        <v>90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90</v>
      </c>
      <c r="G407" s="238"/>
      <c r="H407" s="241">
        <v>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5" customFormat="1">
      <c r="A408" s="15"/>
      <c r="B408" s="248"/>
      <c r="C408" s="249"/>
      <c r="D408" s="228" t="s">
        <v>183</v>
      </c>
      <c r="E408" s="250" t="s">
        <v>41</v>
      </c>
      <c r="F408" s="251" t="s">
        <v>189</v>
      </c>
      <c r="G408" s="249"/>
      <c r="H408" s="252">
        <v>2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8" t="s">
        <v>183</v>
      </c>
      <c r="AU408" s="258" t="s">
        <v>90</v>
      </c>
      <c r="AV408" s="15" t="s">
        <v>179</v>
      </c>
      <c r="AW408" s="15" t="s">
        <v>42</v>
      </c>
      <c r="AX408" s="15" t="s">
        <v>88</v>
      </c>
      <c r="AY408" s="258" t="s">
        <v>171</v>
      </c>
    </row>
    <row r="409" s="2" customFormat="1" ht="16.5" customHeight="1">
      <c r="A409" s="42"/>
      <c r="B409" s="43"/>
      <c r="C409" s="270" t="s">
        <v>1568</v>
      </c>
      <c r="D409" s="270" t="s">
        <v>403</v>
      </c>
      <c r="E409" s="271" t="s">
        <v>1552</v>
      </c>
      <c r="F409" s="272" t="s">
        <v>1553</v>
      </c>
      <c r="G409" s="273" t="s">
        <v>194</v>
      </c>
      <c r="H409" s="274">
        <v>2</v>
      </c>
      <c r="I409" s="275"/>
      <c r="J409" s="276">
        <f>ROUND(I409*H409,2)</f>
        <v>0</v>
      </c>
      <c r="K409" s="272" t="s">
        <v>178</v>
      </c>
      <c r="L409" s="277"/>
      <c r="M409" s="278" t="s">
        <v>41</v>
      </c>
      <c r="N409" s="279" t="s">
        <v>51</v>
      </c>
      <c r="O409" s="88"/>
      <c r="P409" s="217">
        <f>O409*H409</f>
        <v>0</v>
      </c>
      <c r="Q409" s="217">
        <v>0.001</v>
      </c>
      <c r="R409" s="217">
        <f>Q409*H409</f>
        <v>0.002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406</v>
      </c>
      <c r="AT409" s="219" t="s">
        <v>403</v>
      </c>
      <c r="AU409" s="219" t="s">
        <v>90</v>
      </c>
      <c r="AY409" s="20" t="s">
        <v>171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88</v>
      </c>
      <c r="BK409" s="220">
        <f>ROUND(I409*H409,2)</f>
        <v>0</v>
      </c>
      <c r="BL409" s="20" t="s">
        <v>295</v>
      </c>
      <c r="BM409" s="219" t="s">
        <v>1554</v>
      </c>
    </row>
    <row r="410" s="2" customFormat="1" ht="16.5" customHeight="1">
      <c r="A410" s="42"/>
      <c r="B410" s="43"/>
      <c r="C410" s="208" t="s">
        <v>1573</v>
      </c>
      <c r="D410" s="208" t="s">
        <v>174</v>
      </c>
      <c r="E410" s="209" t="s">
        <v>1556</v>
      </c>
      <c r="F410" s="210" t="s">
        <v>1557</v>
      </c>
      <c r="G410" s="211" t="s">
        <v>194</v>
      </c>
      <c r="H410" s="212">
        <v>12</v>
      </c>
      <c r="I410" s="213"/>
      <c r="J410" s="214">
        <f>ROUND(I410*H410,2)</f>
        <v>0</v>
      </c>
      <c r="K410" s="210" t="s">
        <v>178</v>
      </c>
      <c r="L410" s="48"/>
      <c r="M410" s="215" t="s">
        <v>41</v>
      </c>
      <c r="N410" s="216" t="s">
        <v>51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295</v>
      </c>
      <c r="AT410" s="219" t="s">
        <v>174</v>
      </c>
      <c r="AU410" s="219" t="s">
        <v>90</v>
      </c>
      <c r="AY410" s="20" t="s">
        <v>171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88</v>
      </c>
      <c r="BK410" s="220">
        <f>ROUND(I410*H410,2)</f>
        <v>0</v>
      </c>
      <c r="BL410" s="20" t="s">
        <v>295</v>
      </c>
      <c r="BM410" s="219" t="s">
        <v>1558</v>
      </c>
    </row>
    <row r="411" s="2" customFormat="1">
      <c r="A411" s="42"/>
      <c r="B411" s="43"/>
      <c r="C411" s="44"/>
      <c r="D411" s="221" t="s">
        <v>181</v>
      </c>
      <c r="E411" s="44"/>
      <c r="F411" s="222" t="s">
        <v>1559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181</v>
      </c>
      <c r="AU411" s="20" t="s">
        <v>90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8</v>
      </c>
      <c r="G412" s="238"/>
      <c r="H412" s="241">
        <v>12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5" customFormat="1">
      <c r="A413" s="15"/>
      <c r="B413" s="248"/>
      <c r="C413" s="249"/>
      <c r="D413" s="228" t="s">
        <v>183</v>
      </c>
      <c r="E413" s="250" t="s">
        <v>41</v>
      </c>
      <c r="F413" s="251" t="s">
        <v>189</v>
      </c>
      <c r="G413" s="249"/>
      <c r="H413" s="252">
        <v>12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8" t="s">
        <v>183</v>
      </c>
      <c r="AU413" s="258" t="s">
        <v>90</v>
      </c>
      <c r="AV413" s="15" t="s">
        <v>179</v>
      </c>
      <c r="AW413" s="15" t="s">
        <v>42</v>
      </c>
      <c r="AX413" s="15" t="s">
        <v>88</v>
      </c>
      <c r="AY413" s="258" t="s">
        <v>171</v>
      </c>
    </row>
    <row r="414" s="2" customFormat="1" ht="16.5" customHeight="1">
      <c r="A414" s="42"/>
      <c r="B414" s="43"/>
      <c r="C414" s="270" t="s">
        <v>1584</v>
      </c>
      <c r="D414" s="270" t="s">
        <v>403</v>
      </c>
      <c r="E414" s="271" t="s">
        <v>1561</v>
      </c>
      <c r="F414" s="272" t="s">
        <v>1562</v>
      </c>
      <c r="G414" s="273" t="s">
        <v>194</v>
      </c>
      <c r="H414" s="274">
        <v>12</v>
      </c>
      <c r="I414" s="275"/>
      <c r="J414" s="276">
        <f>ROUND(I414*H414,2)</f>
        <v>0</v>
      </c>
      <c r="K414" s="272" t="s">
        <v>178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0.00012</v>
      </c>
      <c r="R414" s="217">
        <f>Q414*H414</f>
        <v>0.0014400000000000001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406</v>
      </c>
      <c r="AT414" s="219" t="s">
        <v>403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1563</v>
      </c>
    </row>
    <row r="415" s="2" customFormat="1" ht="24.15" customHeight="1">
      <c r="A415" s="42"/>
      <c r="B415" s="43"/>
      <c r="C415" s="208" t="s">
        <v>1589</v>
      </c>
      <c r="D415" s="208" t="s">
        <v>174</v>
      </c>
      <c r="E415" s="209" t="s">
        <v>1565</v>
      </c>
      <c r="F415" s="210" t="s">
        <v>1557</v>
      </c>
      <c r="G415" s="211" t="s">
        <v>194</v>
      </c>
      <c r="H415" s="212">
        <v>11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295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295</v>
      </c>
      <c r="BM415" s="219" t="s">
        <v>1566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1567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14" customFormat="1">
      <c r="A417" s="14"/>
      <c r="B417" s="237"/>
      <c r="C417" s="238"/>
      <c r="D417" s="228" t="s">
        <v>183</v>
      </c>
      <c r="E417" s="239" t="s">
        <v>41</v>
      </c>
      <c r="F417" s="240" t="s">
        <v>124</v>
      </c>
      <c r="G417" s="238"/>
      <c r="H417" s="241">
        <v>11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90</v>
      </c>
      <c r="AV417" s="14" t="s">
        <v>90</v>
      </c>
      <c r="AW417" s="14" t="s">
        <v>42</v>
      </c>
      <c r="AX417" s="14" t="s">
        <v>80</v>
      </c>
      <c r="AY417" s="247" t="s">
        <v>171</v>
      </c>
    </row>
    <row r="418" s="15" customFormat="1">
      <c r="A418" s="15"/>
      <c r="B418" s="248"/>
      <c r="C418" s="249"/>
      <c r="D418" s="228" t="s">
        <v>183</v>
      </c>
      <c r="E418" s="250" t="s">
        <v>41</v>
      </c>
      <c r="F418" s="251" t="s">
        <v>189</v>
      </c>
      <c r="G418" s="249"/>
      <c r="H418" s="252">
        <v>11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183</v>
      </c>
      <c r="AU418" s="258" t="s">
        <v>90</v>
      </c>
      <c r="AV418" s="15" t="s">
        <v>179</v>
      </c>
      <c r="AW418" s="15" t="s">
        <v>42</v>
      </c>
      <c r="AX418" s="15" t="s">
        <v>88</v>
      </c>
      <c r="AY418" s="258" t="s">
        <v>171</v>
      </c>
    </row>
    <row r="419" s="2" customFormat="1" ht="16.5" customHeight="1">
      <c r="A419" s="42"/>
      <c r="B419" s="43"/>
      <c r="C419" s="208" t="s">
        <v>1593</v>
      </c>
      <c r="D419" s="208" t="s">
        <v>174</v>
      </c>
      <c r="E419" s="209" t="s">
        <v>1569</v>
      </c>
      <c r="F419" s="210" t="s">
        <v>1570</v>
      </c>
      <c r="G419" s="211" t="s">
        <v>194</v>
      </c>
      <c r="H419" s="212">
        <v>2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295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1571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1572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90</v>
      </c>
      <c r="G421" s="238"/>
      <c r="H421" s="241">
        <v>2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2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70" t="s">
        <v>1597</v>
      </c>
      <c r="D423" s="270" t="s">
        <v>403</v>
      </c>
      <c r="E423" s="271" t="s">
        <v>1574</v>
      </c>
      <c r="F423" s="272" t="s">
        <v>1575</v>
      </c>
      <c r="G423" s="273" t="s">
        <v>202</v>
      </c>
      <c r="H423" s="274">
        <v>87.706999999999994</v>
      </c>
      <c r="I423" s="275"/>
      <c r="J423" s="276">
        <f>ROUND(I423*H423,2)</f>
        <v>0</v>
      </c>
      <c r="K423" s="272" t="s">
        <v>178</v>
      </c>
      <c r="L423" s="277"/>
      <c r="M423" s="278" t="s">
        <v>41</v>
      </c>
      <c r="N423" s="279" t="s">
        <v>51</v>
      </c>
      <c r="O423" s="88"/>
      <c r="P423" s="217">
        <f>O423*H423</f>
        <v>0</v>
      </c>
      <c r="Q423" s="217">
        <v>0.00040999999999999999</v>
      </c>
      <c r="R423" s="217">
        <f>Q423*H423</f>
        <v>0.035959869999999998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406</v>
      </c>
      <c r="AT423" s="219" t="s">
        <v>403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1576</v>
      </c>
    </row>
    <row r="424" s="14" customFormat="1">
      <c r="A424" s="14"/>
      <c r="B424" s="237"/>
      <c r="C424" s="238"/>
      <c r="D424" s="228" t="s">
        <v>183</v>
      </c>
      <c r="E424" s="239" t="s">
        <v>41</v>
      </c>
      <c r="F424" s="240" t="s">
        <v>1864</v>
      </c>
      <c r="G424" s="238"/>
      <c r="H424" s="241">
        <v>65.530000000000001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183</v>
      </c>
      <c r="AU424" s="247" t="s">
        <v>90</v>
      </c>
      <c r="AV424" s="14" t="s">
        <v>90</v>
      </c>
      <c r="AW424" s="14" t="s">
        <v>42</v>
      </c>
      <c r="AX424" s="14" t="s">
        <v>80</v>
      </c>
      <c r="AY424" s="247" t="s">
        <v>171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1737</v>
      </c>
      <c r="G425" s="238"/>
      <c r="H425" s="241">
        <v>18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5" customFormat="1">
      <c r="A426" s="15"/>
      <c r="B426" s="248"/>
      <c r="C426" s="249"/>
      <c r="D426" s="228" t="s">
        <v>183</v>
      </c>
      <c r="E426" s="250" t="s">
        <v>41</v>
      </c>
      <c r="F426" s="251" t="s">
        <v>189</v>
      </c>
      <c r="G426" s="249"/>
      <c r="H426" s="252">
        <v>83.530000000000001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183</v>
      </c>
      <c r="AU426" s="258" t="s">
        <v>90</v>
      </c>
      <c r="AV426" s="15" t="s">
        <v>179</v>
      </c>
      <c r="AW426" s="15" t="s">
        <v>42</v>
      </c>
      <c r="AX426" s="15" t="s">
        <v>88</v>
      </c>
      <c r="AY426" s="258" t="s">
        <v>171</v>
      </c>
    </row>
    <row r="427" s="14" customFormat="1">
      <c r="A427" s="14"/>
      <c r="B427" s="237"/>
      <c r="C427" s="238"/>
      <c r="D427" s="228" t="s">
        <v>183</v>
      </c>
      <c r="E427" s="238"/>
      <c r="F427" s="240" t="s">
        <v>1865</v>
      </c>
      <c r="G427" s="238"/>
      <c r="H427" s="241">
        <v>87.706999999999994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183</v>
      </c>
      <c r="AU427" s="247" t="s">
        <v>90</v>
      </c>
      <c r="AV427" s="14" t="s">
        <v>90</v>
      </c>
      <c r="AW427" s="14" t="s">
        <v>4</v>
      </c>
      <c r="AX427" s="14" t="s">
        <v>88</v>
      </c>
      <c r="AY427" s="247" t="s">
        <v>171</v>
      </c>
    </row>
    <row r="428" s="2" customFormat="1" ht="16.5" customHeight="1">
      <c r="A428" s="42"/>
      <c r="B428" s="43"/>
      <c r="C428" s="208" t="s">
        <v>1599</v>
      </c>
      <c r="D428" s="208" t="s">
        <v>174</v>
      </c>
      <c r="E428" s="209" t="s">
        <v>1585</v>
      </c>
      <c r="F428" s="210" t="s">
        <v>1586</v>
      </c>
      <c r="G428" s="211" t="s">
        <v>416</v>
      </c>
      <c r="H428" s="212">
        <v>7.8490000000000002</v>
      </c>
      <c r="I428" s="213"/>
      <c r="J428" s="214">
        <f>ROUND(I428*H428,2)</f>
        <v>0</v>
      </c>
      <c r="K428" s="210" t="s">
        <v>178</v>
      </c>
      <c r="L428" s="48"/>
      <c r="M428" s="215" t="s">
        <v>41</v>
      </c>
      <c r="N428" s="216" t="s">
        <v>51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295</v>
      </c>
      <c r="AT428" s="219" t="s">
        <v>174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295</v>
      </c>
      <c r="BM428" s="219" t="s">
        <v>1587</v>
      </c>
    </row>
    <row r="429" s="2" customFormat="1">
      <c r="A429" s="42"/>
      <c r="B429" s="43"/>
      <c r="C429" s="44"/>
      <c r="D429" s="221" t="s">
        <v>181</v>
      </c>
      <c r="E429" s="44"/>
      <c r="F429" s="222" t="s">
        <v>1588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181</v>
      </c>
      <c r="AU429" s="20" t="s">
        <v>90</v>
      </c>
    </row>
    <row r="430" s="2" customFormat="1" ht="16.5" customHeight="1">
      <c r="A430" s="42"/>
      <c r="B430" s="43"/>
      <c r="C430" s="270" t="s">
        <v>1604</v>
      </c>
      <c r="D430" s="270" t="s">
        <v>403</v>
      </c>
      <c r="E430" s="271" t="s">
        <v>1590</v>
      </c>
      <c r="F430" s="272" t="s">
        <v>1591</v>
      </c>
      <c r="G430" s="273" t="s">
        <v>416</v>
      </c>
      <c r="H430" s="274">
        <v>7.8490000000000002</v>
      </c>
      <c r="I430" s="275"/>
      <c r="J430" s="276">
        <f>ROUND(I430*H430,2)</f>
        <v>0</v>
      </c>
      <c r="K430" s="272" t="s">
        <v>178</v>
      </c>
      <c r="L430" s="277"/>
      <c r="M430" s="278" t="s">
        <v>41</v>
      </c>
      <c r="N430" s="279" t="s">
        <v>51</v>
      </c>
      <c r="O430" s="88"/>
      <c r="P430" s="217">
        <f>O430*H430</f>
        <v>0</v>
      </c>
      <c r="Q430" s="217">
        <v>0.001</v>
      </c>
      <c r="R430" s="217">
        <f>Q430*H430</f>
        <v>0.0078490000000000001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406</v>
      </c>
      <c r="AT430" s="219" t="s">
        <v>403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295</v>
      </c>
      <c r="BM430" s="219" t="s">
        <v>1592</v>
      </c>
    </row>
    <row r="431" s="2" customFormat="1" ht="24.15" customHeight="1">
      <c r="A431" s="42"/>
      <c r="B431" s="43"/>
      <c r="C431" s="208" t="s">
        <v>1606</v>
      </c>
      <c r="D431" s="208" t="s">
        <v>174</v>
      </c>
      <c r="E431" s="209" t="s">
        <v>1600</v>
      </c>
      <c r="F431" s="210" t="s">
        <v>1601</v>
      </c>
      <c r="G431" s="211" t="s">
        <v>264</v>
      </c>
      <c r="H431" s="212">
        <v>0.40400000000000003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295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1866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1603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2" customFormat="1" ht="37.8" customHeight="1">
      <c r="A433" s="42"/>
      <c r="B433" s="43"/>
      <c r="C433" s="208" t="s">
        <v>1608</v>
      </c>
      <c r="D433" s="208" t="s">
        <v>174</v>
      </c>
      <c r="E433" s="209" t="s">
        <v>1203</v>
      </c>
      <c r="F433" s="210" t="s">
        <v>1204</v>
      </c>
      <c r="G433" s="211" t="s">
        <v>264</v>
      </c>
      <c r="H433" s="212">
        <v>0.40400000000000003</v>
      </c>
      <c r="I433" s="213"/>
      <c r="J433" s="214">
        <f>ROUND(I433*H433,2)</f>
        <v>0</v>
      </c>
      <c r="K433" s="210" t="s">
        <v>178</v>
      </c>
      <c r="L433" s="48"/>
      <c r="M433" s="215" t="s">
        <v>41</v>
      </c>
      <c r="N433" s="216" t="s">
        <v>51</v>
      </c>
      <c r="O433" s="88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295</v>
      </c>
      <c r="AT433" s="219" t="s">
        <v>174</v>
      </c>
      <c r="AU433" s="219" t="s">
        <v>90</v>
      </c>
      <c r="AY433" s="20" t="s">
        <v>171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88</v>
      </c>
      <c r="BK433" s="220">
        <f>ROUND(I433*H433,2)</f>
        <v>0</v>
      </c>
      <c r="BL433" s="20" t="s">
        <v>295</v>
      </c>
      <c r="BM433" s="219" t="s">
        <v>1605</v>
      </c>
    </row>
    <row r="434" s="2" customFormat="1">
      <c r="A434" s="42"/>
      <c r="B434" s="43"/>
      <c r="C434" s="44"/>
      <c r="D434" s="221" t="s">
        <v>181</v>
      </c>
      <c r="E434" s="44"/>
      <c r="F434" s="222" t="s">
        <v>1206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181</v>
      </c>
      <c r="AU434" s="20" t="s">
        <v>90</v>
      </c>
    </row>
    <row r="435" s="2" customFormat="1" ht="37.8" customHeight="1">
      <c r="A435" s="42"/>
      <c r="B435" s="43"/>
      <c r="C435" s="208" t="s">
        <v>1611</v>
      </c>
      <c r="D435" s="208" t="s">
        <v>174</v>
      </c>
      <c r="E435" s="209" t="s">
        <v>1207</v>
      </c>
      <c r="F435" s="210" t="s">
        <v>1208</v>
      </c>
      <c r="G435" s="211" t="s">
        <v>264</v>
      </c>
      <c r="H435" s="212">
        <v>0.40400000000000003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295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1607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1210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12" customFormat="1" ht="22.8" customHeight="1">
      <c r="A437" s="12"/>
      <c r="B437" s="192"/>
      <c r="C437" s="193"/>
      <c r="D437" s="194" t="s">
        <v>79</v>
      </c>
      <c r="E437" s="206" t="s">
        <v>291</v>
      </c>
      <c r="F437" s="206" t="s">
        <v>292</v>
      </c>
      <c r="G437" s="193"/>
      <c r="H437" s="193"/>
      <c r="I437" s="196"/>
      <c r="J437" s="207">
        <f>BK437</f>
        <v>0</v>
      </c>
      <c r="K437" s="193"/>
      <c r="L437" s="198"/>
      <c r="M437" s="199"/>
      <c r="N437" s="200"/>
      <c r="O437" s="200"/>
      <c r="P437" s="201">
        <f>SUM(P438:P509)</f>
        <v>0</v>
      </c>
      <c r="Q437" s="200"/>
      <c r="R437" s="201">
        <f>SUM(R438:R509)</f>
        <v>0.066750000000000004</v>
      </c>
      <c r="S437" s="200"/>
      <c r="T437" s="202">
        <f>SUM(T438:T509)</f>
        <v>0.063353999999999994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3" t="s">
        <v>90</v>
      </c>
      <c r="AT437" s="204" t="s">
        <v>79</v>
      </c>
      <c r="AU437" s="204" t="s">
        <v>88</v>
      </c>
      <c r="AY437" s="203" t="s">
        <v>171</v>
      </c>
      <c r="BK437" s="205">
        <f>SUM(BK438:BK509)</f>
        <v>0</v>
      </c>
    </row>
    <row r="438" s="2" customFormat="1" ht="24.15" customHeight="1">
      <c r="A438" s="42"/>
      <c r="B438" s="43"/>
      <c r="C438" s="208" t="s">
        <v>1613</v>
      </c>
      <c r="D438" s="208" t="s">
        <v>174</v>
      </c>
      <c r="E438" s="209" t="s">
        <v>293</v>
      </c>
      <c r="F438" s="210" t="s">
        <v>294</v>
      </c>
      <c r="G438" s="211" t="s">
        <v>194</v>
      </c>
      <c r="H438" s="212">
        <v>1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0.0060000000000000001</v>
      </c>
      <c r="T438" s="218">
        <f>S438*H438</f>
        <v>0.0060000000000000001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295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295</v>
      </c>
      <c r="BM438" s="219" t="s">
        <v>1609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297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13" customFormat="1">
      <c r="A440" s="13"/>
      <c r="B440" s="226"/>
      <c r="C440" s="227"/>
      <c r="D440" s="228" t="s">
        <v>183</v>
      </c>
      <c r="E440" s="229" t="s">
        <v>41</v>
      </c>
      <c r="F440" s="230" t="s">
        <v>346</v>
      </c>
      <c r="G440" s="227"/>
      <c r="H440" s="229" t="s">
        <v>41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183</v>
      </c>
      <c r="AU440" s="236" t="s">
        <v>90</v>
      </c>
      <c r="AV440" s="13" t="s">
        <v>88</v>
      </c>
      <c r="AW440" s="13" t="s">
        <v>42</v>
      </c>
      <c r="AX440" s="13" t="s">
        <v>80</v>
      </c>
      <c r="AY440" s="236" t="s">
        <v>171</v>
      </c>
    </row>
    <row r="441" s="13" customFormat="1">
      <c r="A441" s="13"/>
      <c r="B441" s="226"/>
      <c r="C441" s="227"/>
      <c r="D441" s="228" t="s">
        <v>183</v>
      </c>
      <c r="E441" s="229" t="s">
        <v>41</v>
      </c>
      <c r="F441" s="230" t="s">
        <v>1867</v>
      </c>
      <c r="G441" s="227"/>
      <c r="H441" s="229" t="s">
        <v>41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183</v>
      </c>
      <c r="AU441" s="236" t="s">
        <v>90</v>
      </c>
      <c r="AV441" s="13" t="s">
        <v>88</v>
      </c>
      <c r="AW441" s="13" t="s">
        <v>42</v>
      </c>
      <c r="AX441" s="13" t="s">
        <v>80</v>
      </c>
      <c r="AY441" s="236" t="s">
        <v>171</v>
      </c>
    </row>
    <row r="442" s="14" customFormat="1">
      <c r="A442" s="14"/>
      <c r="B442" s="237"/>
      <c r="C442" s="238"/>
      <c r="D442" s="228" t="s">
        <v>183</v>
      </c>
      <c r="E442" s="239" t="s">
        <v>41</v>
      </c>
      <c r="F442" s="240" t="s">
        <v>88</v>
      </c>
      <c r="G442" s="238"/>
      <c r="H442" s="241">
        <v>1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42</v>
      </c>
      <c r="AX442" s="14" t="s">
        <v>80</v>
      </c>
      <c r="AY442" s="247" t="s">
        <v>171</v>
      </c>
    </row>
    <row r="443" s="15" customFormat="1">
      <c r="A443" s="15"/>
      <c r="B443" s="248"/>
      <c r="C443" s="249"/>
      <c r="D443" s="228" t="s">
        <v>183</v>
      </c>
      <c r="E443" s="250" t="s">
        <v>41</v>
      </c>
      <c r="F443" s="251" t="s">
        <v>189</v>
      </c>
      <c r="G443" s="249"/>
      <c r="H443" s="252">
        <v>1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8" t="s">
        <v>183</v>
      </c>
      <c r="AU443" s="258" t="s">
        <v>90</v>
      </c>
      <c r="AV443" s="15" t="s">
        <v>179</v>
      </c>
      <c r="AW443" s="15" t="s">
        <v>42</v>
      </c>
      <c r="AX443" s="15" t="s">
        <v>88</v>
      </c>
      <c r="AY443" s="258" t="s">
        <v>171</v>
      </c>
    </row>
    <row r="444" s="2" customFormat="1" ht="24.15" customHeight="1">
      <c r="A444" s="42"/>
      <c r="B444" s="43"/>
      <c r="C444" s="208" t="s">
        <v>1616</v>
      </c>
      <c r="D444" s="208" t="s">
        <v>174</v>
      </c>
      <c r="E444" s="209" t="s">
        <v>342</v>
      </c>
      <c r="F444" s="210" t="s">
        <v>343</v>
      </c>
      <c r="G444" s="211" t="s">
        <v>177</v>
      </c>
      <c r="H444" s="212">
        <v>0.5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0.0126</v>
      </c>
      <c r="R444" s="217">
        <f>Q444*H444</f>
        <v>0.0063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295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295</v>
      </c>
      <c r="BM444" s="219" t="s">
        <v>1617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345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13" customFormat="1">
      <c r="A446" s="13"/>
      <c r="B446" s="226"/>
      <c r="C446" s="227"/>
      <c r="D446" s="228" t="s">
        <v>183</v>
      </c>
      <c r="E446" s="229" t="s">
        <v>41</v>
      </c>
      <c r="F446" s="230" t="s">
        <v>346</v>
      </c>
      <c r="G446" s="227"/>
      <c r="H446" s="229" t="s">
        <v>41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183</v>
      </c>
      <c r="AU446" s="236" t="s">
        <v>90</v>
      </c>
      <c r="AV446" s="13" t="s">
        <v>88</v>
      </c>
      <c r="AW446" s="13" t="s">
        <v>42</v>
      </c>
      <c r="AX446" s="13" t="s">
        <v>80</v>
      </c>
      <c r="AY446" s="236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1868</v>
      </c>
      <c r="G447" s="238"/>
      <c r="H447" s="241">
        <v>0.5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5" customFormat="1">
      <c r="A448" s="15"/>
      <c r="B448" s="248"/>
      <c r="C448" s="249"/>
      <c r="D448" s="228" t="s">
        <v>183</v>
      </c>
      <c r="E448" s="250" t="s">
        <v>41</v>
      </c>
      <c r="F448" s="251" t="s">
        <v>189</v>
      </c>
      <c r="G448" s="249"/>
      <c r="H448" s="252">
        <v>0.5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8" t="s">
        <v>183</v>
      </c>
      <c r="AU448" s="258" t="s">
        <v>90</v>
      </c>
      <c r="AV448" s="15" t="s">
        <v>179</v>
      </c>
      <c r="AW448" s="15" t="s">
        <v>42</v>
      </c>
      <c r="AX448" s="15" t="s">
        <v>88</v>
      </c>
      <c r="AY448" s="258" t="s">
        <v>171</v>
      </c>
    </row>
    <row r="449" s="2" customFormat="1" ht="21.75" customHeight="1">
      <c r="A449" s="42"/>
      <c r="B449" s="43"/>
      <c r="C449" s="208" t="s">
        <v>1619</v>
      </c>
      <c r="D449" s="208" t="s">
        <v>174</v>
      </c>
      <c r="E449" s="209" t="s">
        <v>349</v>
      </c>
      <c r="F449" s="210" t="s">
        <v>350</v>
      </c>
      <c r="G449" s="211" t="s">
        <v>177</v>
      </c>
      <c r="H449" s="212">
        <v>0.75</v>
      </c>
      <c r="I449" s="213"/>
      <c r="J449" s="214">
        <f>ROUND(I449*H449,2)</f>
        <v>0</v>
      </c>
      <c r="K449" s="210" t="s">
        <v>178</v>
      </c>
      <c r="L449" s="48"/>
      <c r="M449" s="215" t="s">
        <v>41</v>
      </c>
      <c r="N449" s="216" t="s">
        <v>51</v>
      </c>
      <c r="O449" s="88"/>
      <c r="P449" s="217">
        <f>O449*H449</f>
        <v>0</v>
      </c>
      <c r="Q449" s="217">
        <v>0.0016000000000000001</v>
      </c>
      <c r="R449" s="217">
        <f>Q449*H449</f>
        <v>0.0012000000000000001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295</v>
      </c>
      <c r="AT449" s="219" t="s">
        <v>174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295</v>
      </c>
      <c r="BM449" s="219" t="s">
        <v>1620</v>
      </c>
    </row>
    <row r="450" s="2" customFormat="1">
      <c r="A450" s="42"/>
      <c r="B450" s="43"/>
      <c r="C450" s="44"/>
      <c r="D450" s="221" t="s">
        <v>181</v>
      </c>
      <c r="E450" s="44"/>
      <c r="F450" s="222" t="s">
        <v>352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181</v>
      </c>
      <c r="AU450" s="20" t="s">
        <v>90</v>
      </c>
    </row>
    <row r="451" s="13" customFormat="1">
      <c r="A451" s="13"/>
      <c r="B451" s="226"/>
      <c r="C451" s="227"/>
      <c r="D451" s="228" t="s">
        <v>183</v>
      </c>
      <c r="E451" s="229" t="s">
        <v>41</v>
      </c>
      <c r="F451" s="230" t="s">
        <v>346</v>
      </c>
      <c r="G451" s="227"/>
      <c r="H451" s="229" t="s">
        <v>41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183</v>
      </c>
      <c r="AU451" s="236" t="s">
        <v>90</v>
      </c>
      <c r="AV451" s="13" t="s">
        <v>88</v>
      </c>
      <c r="AW451" s="13" t="s">
        <v>42</v>
      </c>
      <c r="AX451" s="13" t="s">
        <v>80</v>
      </c>
      <c r="AY451" s="236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1869</v>
      </c>
      <c r="G452" s="238"/>
      <c r="H452" s="241">
        <v>0.75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5" customFormat="1">
      <c r="A453" s="15"/>
      <c r="B453" s="248"/>
      <c r="C453" s="249"/>
      <c r="D453" s="228" t="s">
        <v>183</v>
      </c>
      <c r="E453" s="250" t="s">
        <v>41</v>
      </c>
      <c r="F453" s="251" t="s">
        <v>189</v>
      </c>
      <c r="G453" s="249"/>
      <c r="H453" s="252">
        <v>0.75</v>
      </c>
      <c r="I453" s="253"/>
      <c r="J453" s="249"/>
      <c r="K453" s="249"/>
      <c r="L453" s="254"/>
      <c r="M453" s="255"/>
      <c r="N453" s="256"/>
      <c r="O453" s="256"/>
      <c r="P453" s="256"/>
      <c r="Q453" s="256"/>
      <c r="R453" s="256"/>
      <c r="S453" s="256"/>
      <c r="T453" s="257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8" t="s">
        <v>183</v>
      </c>
      <c r="AU453" s="258" t="s">
        <v>90</v>
      </c>
      <c r="AV453" s="15" t="s">
        <v>179</v>
      </c>
      <c r="AW453" s="15" t="s">
        <v>42</v>
      </c>
      <c r="AX453" s="15" t="s">
        <v>88</v>
      </c>
      <c r="AY453" s="258" t="s">
        <v>171</v>
      </c>
    </row>
    <row r="454" s="2" customFormat="1" ht="24.15" customHeight="1">
      <c r="A454" s="42"/>
      <c r="B454" s="43"/>
      <c r="C454" s="208" t="s">
        <v>1623</v>
      </c>
      <c r="D454" s="208" t="s">
        <v>174</v>
      </c>
      <c r="E454" s="209" t="s">
        <v>354</v>
      </c>
      <c r="F454" s="210" t="s">
        <v>355</v>
      </c>
      <c r="G454" s="211" t="s">
        <v>177</v>
      </c>
      <c r="H454" s="212">
        <v>47.399999999999999</v>
      </c>
      <c r="I454" s="213"/>
      <c r="J454" s="214">
        <f>ROUND(I454*H454,2)</f>
        <v>0</v>
      </c>
      <c r="K454" s="210" t="s">
        <v>178</v>
      </c>
      <c r="L454" s="48"/>
      <c r="M454" s="215" t="s">
        <v>41</v>
      </c>
      <c r="N454" s="216" t="s">
        <v>51</v>
      </c>
      <c r="O454" s="88"/>
      <c r="P454" s="217">
        <f>O454*H454</f>
        <v>0</v>
      </c>
      <c r="Q454" s="217">
        <v>0.00125</v>
      </c>
      <c r="R454" s="217">
        <f>Q454*H454</f>
        <v>0.059249999999999997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295</v>
      </c>
      <c r="AT454" s="219" t="s">
        <v>174</v>
      </c>
      <c r="AU454" s="219" t="s">
        <v>90</v>
      </c>
      <c r="AY454" s="20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88</v>
      </c>
      <c r="BK454" s="220">
        <f>ROUND(I454*H454,2)</f>
        <v>0</v>
      </c>
      <c r="BL454" s="20" t="s">
        <v>295</v>
      </c>
      <c r="BM454" s="219" t="s">
        <v>1624</v>
      </c>
    </row>
    <row r="455" s="2" customFormat="1">
      <c r="A455" s="42"/>
      <c r="B455" s="43"/>
      <c r="C455" s="44"/>
      <c r="D455" s="221" t="s">
        <v>181</v>
      </c>
      <c r="E455" s="44"/>
      <c r="F455" s="222" t="s">
        <v>357</v>
      </c>
      <c r="G455" s="44"/>
      <c r="H455" s="44"/>
      <c r="I455" s="223"/>
      <c r="J455" s="44"/>
      <c r="K455" s="44"/>
      <c r="L455" s="48"/>
      <c r="M455" s="224"/>
      <c r="N455" s="22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0" t="s">
        <v>181</v>
      </c>
      <c r="AU455" s="20" t="s">
        <v>90</v>
      </c>
    </row>
    <row r="456" s="13" customFormat="1">
      <c r="A456" s="13"/>
      <c r="B456" s="226"/>
      <c r="C456" s="227"/>
      <c r="D456" s="228" t="s">
        <v>183</v>
      </c>
      <c r="E456" s="229" t="s">
        <v>41</v>
      </c>
      <c r="F456" s="230" t="s">
        <v>1625</v>
      </c>
      <c r="G456" s="227"/>
      <c r="H456" s="229" t="s">
        <v>41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183</v>
      </c>
      <c r="AU456" s="236" t="s">
        <v>90</v>
      </c>
      <c r="AV456" s="13" t="s">
        <v>88</v>
      </c>
      <c r="AW456" s="13" t="s">
        <v>42</v>
      </c>
      <c r="AX456" s="13" t="s">
        <v>80</v>
      </c>
      <c r="AY456" s="236" t="s">
        <v>171</v>
      </c>
    </row>
    <row r="457" s="13" customFormat="1">
      <c r="A457" s="13"/>
      <c r="B457" s="226"/>
      <c r="C457" s="227"/>
      <c r="D457" s="228" t="s">
        <v>183</v>
      </c>
      <c r="E457" s="229" t="s">
        <v>41</v>
      </c>
      <c r="F457" s="230" t="s">
        <v>359</v>
      </c>
      <c r="G457" s="227"/>
      <c r="H457" s="229" t="s">
        <v>41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183</v>
      </c>
      <c r="AU457" s="236" t="s">
        <v>90</v>
      </c>
      <c r="AV457" s="13" t="s">
        <v>88</v>
      </c>
      <c r="AW457" s="13" t="s">
        <v>42</v>
      </c>
      <c r="AX457" s="13" t="s">
        <v>80</v>
      </c>
      <c r="AY457" s="236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1870</v>
      </c>
      <c r="G458" s="238"/>
      <c r="H458" s="241">
        <v>9.9600000000000009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1871</v>
      </c>
      <c r="G459" s="238"/>
      <c r="H459" s="241">
        <v>1.74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1872</v>
      </c>
      <c r="G460" s="238"/>
      <c r="H460" s="241">
        <v>0.95999999999999996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1634</v>
      </c>
      <c r="G461" s="238"/>
      <c r="H461" s="241">
        <v>0.71999999999999997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1632</v>
      </c>
      <c r="G462" s="238"/>
      <c r="H462" s="241">
        <v>2.1600000000000001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1873</v>
      </c>
      <c r="G463" s="238"/>
      <c r="H463" s="241">
        <v>1.6799999999999999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1873</v>
      </c>
      <c r="G464" s="238"/>
      <c r="H464" s="241">
        <v>1.6799999999999999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1636</v>
      </c>
      <c r="G465" s="238"/>
      <c r="H465" s="241">
        <v>1.8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1634</v>
      </c>
      <c r="G466" s="238"/>
      <c r="H466" s="241">
        <v>0.71999999999999997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1636</v>
      </c>
      <c r="G467" s="238"/>
      <c r="H467" s="241">
        <v>1.8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1634</v>
      </c>
      <c r="G468" s="238"/>
      <c r="H468" s="241">
        <v>0.71999999999999997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1636</v>
      </c>
      <c r="G469" s="238"/>
      <c r="H469" s="241">
        <v>1.8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1634</v>
      </c>
      <c r="G470" s="238"/>
      <c r="H470" s="241">
        <v>0.71999999999999997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1636</v>
      </c>
      <c r="G471" s="238"/>
      <c r="H471" s="241">
        <v>1.8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1874</v>
      </c>
      <c r="G472" s="238"/>
      <c r="H472" s="241">
        <v>11.880000000000001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1873</v>
      </c>
      <c r="G473" s="238"/>
      <c r="H473" s="241">
        <v>1.6799999999999999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1629</v>
      </c>
      <c r="G474" s="238"/>
      <c r="H474" s="241">
        <v>1.0800000000000001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1628</v>
      </c>
      <c r="G475" s="238"/>
      <c r="H475" s="241">
        <v>1.44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1875</v>
      </c>
      <c r="G476" s="238"/>
      <c r="H476" s="241">
        <v>3.0600000000000001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5" customFormat="1">
      <c r="A477" s="15"/>
      <c r="B477" s="248"/>
      <c r="C477" s="249"/>
      <c r="D477" s="228" t="s">
        <v>183</v>
      </c>
      <c r="E477" s="250" t="s">
        <v>41</v>
      </c>
      <c r="F477" s="251" t="s">
        <v>189</v>
      </c>
      <c r="G477" s="249"/>
      <c r="H477" s="252">
        <v>47.399999999999999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8" t="s">
        <v>183</v>
      </c>
      <c r="AU477" s="258" t="s">
        <v>90</v>
      </c>
      <c r="AV477" s="15" t="s">
        <v>179</v>
      </c>
      <c r="AW477" s="15" t="s">
        <v>42</v>
      </c>
      <c r="AX477" s="15" t="s">
        <v>88</v>
      </c>
      <c r="AY477" s="258" t="s">
        <v>171</v>
      </c>
    </row>
    <row r="478" s="2" customFormat="1" ht="16.5" customHeight="1">
      <c r="A478" s="42"/>
      <c r="B478" s="43"/>
      <c r="C478" s="208" t="s">
        <v>1639</v>
      </c>
      <c r="D478" s="208" t="s">
        <v>174</v>
      </c>
      <c r="E478" s="209" t="s">
        <v>362</v>
      </c>
      <c r="F478" s="210" t="s">
        <v>363</v>
      </c>
      <c r="G478" s="211" t="s">
        <v>177</v>
      </c>
      <c r="H478" s="212">
        <v>47.399999999999999</v>
      </c>
      <c r="I478" s="213"/>
      <c r="J478" s="214">
        <f>ROUND(I478*H478,2)</f>
        <v>0</v>
      </c>
      <c r="K478" s="210" t="s">
        <v>178</v>
      </c>
      <c r="L478" s="48"/>
      <c r="M478" s="215" t="s">
        <v>41</v>
      </c>
      <c r="N478" s="216" t="s">
        <v>51</v>
      </c>
      <c r="O478" s="88"/>
      <c r="P478" s="217">
        <f>O478*H478</f>
        <v>0</v>
      </c>
      <c r="Q478" s="217">
        <v>0</v>
      </c>
      <c r="R478" s="217">
        <f>Q478*H478</f>
        <v>0</v>
      </c>
      <c r="S478" s="217">
        <v>0.0012099999999999999</v>
      </c>
      <c r="T478" s="218">
        <f>S478*H478</f>
        <v>0.057353999999999995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19" t="s">
        <v>295</v>
      </c>
      <c r="AT478" s="219" t="s">
        <v>174</v>
      </c>
      <c r="AU478" s="219" t="s">
        <v>90</v>
      </c>
      <c r="AY478" s="20" t="s">
        <v>171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20" t="s">
        <v>88</v>
      </c>
      <c r="BK478" s="220">
        <f>ROUND(I478*H478,2)</f>
        <v>0</v>
      </c>
      <c r="BL478" s="20" t="s">
        <v>295</v>
      </c>
      <c r="BM478" s="219" t="s">
        <v>1640</v>
      </c>
    </row>
    <row r="479" s="2" customFormat="1">
      <c r="A479" s="42"/>
      <c r="B479" s="43"/>
      <c r="C479" s="44"/>
      <c r="D479" s="221" t="s">
        <v>181</v>
      </c>
      <c r="E479" s="44"/>
      <c r="F479" s="222" t="s">
        <v>365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181</v>
      </c>
      <c r="AU479" s="20" t="s">
        <v>90</v>
      </c>
    </row>
    <row r="480" s="13" customFormat="1">
      <c r="A480" s="13"/>
      <c r="B480" s="226"/>
      <c r="C480" s="227"/>
      <c r="D480" s="228" t="s">
        <v>183</v>
      </c>
      <c r="E480" s="229" t="s">
        <v>41</v>
      </c>
      <c r="F480" s="230" t="s">
        <v>1625</v>
      </c>
      <c r="G480" s="227"/>
      <c r="H480" s="229" t="s">
        <v>41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183</v>
      </c>
      <c r="AU480" s="236" t="s">
        <v>90</v>
      </c>
      <c r="AV480" s="13" t="s">
        <v>88</v>
      </c>
      <c r="AW480" s="13" t="s">
        <v>42</v>
      </c>
      <c r="AX480" s="13" t="s">
        <v>80</v>
      </c>
      <c r="AY480" s="236" t="s">
        <v>171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359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1870</v>
      </c>
      <c r="G482" s="238"/>
      <c r="H482" s="241">
        <v>9.9600000000000009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1871</v>
      </c>
      <c r="G483" s="238"/>
      <c r="H483" s="241">
        <v>1.74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1872</v>
      </c>
      <c r="G484" s="238"/>
      <c r="H484" s="241">
        <v>0.95999999999999996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1634</v>
      </c>
      <c r="G485" s="238"/>
      <c r="H485" s="241">
        <v>0.71999999999999997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1632</v>
      </c>
      <c r="G486" s="238"/>
      <c r="H486" s="241">
        <v>2.1600000000000001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1873</v>
      </c>
      <c r="G487" s="238"/>
      <c r="H487" s="241">
        <v>1.6799999999999999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1873</v>
      </c>
      <c r="G488" s="238"/>
      <c r="H488" s="241">
        <v>1.6799999999999999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1636</v>
      </c>
      <c r="G489" s="238"/>
      <c r="H489" s="241">
        <v>1.8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1634</v>
      </c>
      <c r="G490" s="238"/>
      <c r="H490" s="241">
        <v>0.71999999999999997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1636</v>
      </c>
      <c r="G491" s="238"/>
      <c r="H491" s="241">
        <v>1.8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1634</v>
      </c>
      <c r="G492" s="238"/>
      <c r="H492" s="241">
        <v>0.71999999999999997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1636</v>
      </c>
      <c r="G493" s="238"/>
      <c r="H493" s="241">
        <v>1.8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1634</v>
      </c>
      <c r="G494" s="238"/>
      <c r="H494" s="241">
        <v>0.71999999999999997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1636</v>
      </c>
      <c r="G495" s="238"/>
      <c r="H495" s="241">
        <v>1.8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1874</v>
      </c>
      <c r="G496" s="238"/>
      <c r="H496" s="241">
        <v>11.880000000000001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1873</v>
      </c>
      <c r="G497" s="238"/>
      <c r="H497" s="241">
        <v>1.6799999999999999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1629</v>
      </c>
      <c r="G498" s="238"/>
      <c r="H498" s="241">
        <v>1.0800000000000001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1628</v>
      </c>
      <c r="G499" s="238"/>
      <c r="H499" s="241">
        <v>1.44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1875</v>
      </c>
      <c r="G500" s="238"/>
      <c r="H500" s="241">
        <v>3.0600000000000001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5" customFormat="1">
      <c r="A501" s="15"/>
      <c r="B501" s="248"/>
      <c r="C501" s="249"/>
      <c r="D501" s="228" t="s">
        <v>183</v>
      </c>
      <c r="E501" s="250" t="s">
        <v>41</v>
      </c>
      <c r="F501" s="251" t="s">
        <v>189</v>
      </c>
      <c r="G501" s="249"/>
      <c r="H501" s="252">
        <v>47.399999999999999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8" t="s">
        <v>183</v>
      </c>
      <c r="AU501" s="258" t="s">
        <v>90</v>
      </c>
      <c r="AV501" s="15" t="s">
        <v>179</v>
      </c>
      <c r="AW501" s="15" t="s">
        <v>42</v>
      </c>
      <c r="AX501" s="15" t="s">
        <v>88</v>
      </c>
      <c r="AY501" s="258" t="s">
        <v>171</v>
      </c>
    </row>
    <row r="502" s="2" customFormat="1" ht="37.8" customHeight="1">
      <c r="A502" s="42"/>
      <c r="B502" s="43"/>
      <c r="C502" s="208" t="s">
        <v>1642</v>
      </c>
      <c r="D502" s="208" t="s">
        <v>174</v>
      </c>
      <c r="E502" s="209" t="s">
        <v>1643</v>
      </c>
      <c r="F502" s="210" t="s">
        <v>1644</v>
      </c>
      <c r="G502" s="211" t="s">
        <v>264</v>
      </c>
      <c r="H502" s="212">
        <v>0.067000000000000004</v>
      </c>
      <c r="I502" s="213"/>
      <c r="J502" s="214">
        <f>ROUND(I502*H502,2)</f>
        <v>0</v>
      </c>
      <c r="K502" s="210" t="s">
        <v>178</v>
      </c>
      <c r="L502" s="48"/>
      <c r="M502" s="215" t="s">
        <v>41</v>
      </c>
      <c r="N502" s="216" t="s">
        <v>51</v>
      </c>
      <c r="O502" s="88"/>
      <c r="P502" s="217">
        <f>O502*H502</f>
        <v>0</v>
      </c>
      <c r="Q502" s="217">
        <v>0</v>
      </c>
      <c r="R502" s="217">
        <f>Q502*H502</f>
        <v>0</v>
      </c>
      <c r="S502" s="217">
        <v>0</v>
      </c>
      <c r="T502" s="218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19" t="s">
        <v>295</v>
      </c>
      <c r="AT502" s="219" t="s">
        <v>174</v>
      </c>
      <c r="AU502" s="219" t="s">
        <v>90</v>
      </c>
      <c r="AY502" s="20" t="s">
        <v>171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20" t="s">
        <v>88</v>
      </c>
      <c r="BK502" s="220">
        <f>ROUND(I502*H502,2)</f>
        <v>0</v>
      </c>
      <c r="BL502" s="20" t="s">
        <v>295</v>
      </c>
      <c r="BM502" s="219" t="s">
        <v>1645</v>
      </c>
    </row>
    <row r="503" s="2" customFormat="1">
      <c r="A503" s="42"/>
      <c r="B503" s="43"/>
      <c r="C503" s="44"/>
      <c r="D503" s="221" t="s">
        <v>181</v>
      </c>
      <c r="E503" s="44"/>
      <c r="F503" s="222" t="s">
        <v>1646</v>
      </c>
      <c r="G503" s="44"/>
      <c r="H503" s="44"/>
      <c r="I503" s="223"/>
      <c r="J503" s="44"/>
      <c r="K503" s="44"/>
      <c r="L503" s="48"/>
      <c r="M503" s="224"/>
      <c r="N503" s="225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0" t="s">
        <v>181</v>
      </c>
      <c r="AU503" s="20" t="s">
        <v>90</v>
      </c>
    </row>
    <row r="504" s="2" customFormat="1" ht="49.05" customHeight="1">
      <c r="A504" s="42"/>
      <c r="B504" s="43"/>
      <c r="C504" s="208" t="s">
        <v>1647</v>
      </c>
      <c r="D504" s="208" t="s">
        <v>174</v>
      </c>
      <c r="E504" s="209" t="s">
        <v>372</v>
      </c>
      <c r="F504" s="210" t="s">
        <v>373</v>
      </c>
      <c r="G504" s="211" t="s">
        <v>264</v>
      </c>
      <c r="H504" s="212">
        <v>0.067000000000000004</v>
      </c>
      <c r="I504" s="213"/>
      <c r="J504" s="214">
        <f>ROUND(I504*H504,2)</f>
        <v>0</v>
      </c>
      <c r="K504" s="210" t="s">
        <v>178</v>
      </c>
      <c r="L504" s="48"/>
      <c r="M504" s="215" t="s">
        <v>41</v>
      </c>
      <c r="N504" s="216" t="s">
        <v>51</v>
      </c>
      <c r="O504" s="88"/>
      <c r="P504" s="217">
        <f>O504*H504</f>
        <v>0</v>
      </c>
      <c r="Q504" s="217">
        <v>0</v>
      </c>
      <c r="R504" s="217">
        <f>Q504*H504</f>
        <v>0</v>
      </c>
      <c r="S504" s="217">
        <v>0</v>
      </c>
      <c r="T504" s="21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19" t="s">
        <v>295</v>
      </c>
      <c r="AT504" s="219" t="s">
        <v>174</v>
      </c>
      <c r="AU504" s="219" t="s">
        <v>90</v>
      </c>
      <c r="AY504" s="20" t="s">
        <v>171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88</v>
      </c>
      <c r="BK504" s="220">
        <f>ROUND(I504*H504,2)</f>
        <v>0</v>
      </c>
      <c r="BL504" s="20" t="s">
        <v>295</v>
      </c>
      <c r="BM504" s="219" t="s">
        <v>1648</v>
      </c>
    </row>
    <row r="505" s="2" customFormat="1">
      <c r="A505" s="42"/>
      <c r="B505" s="43"/>
      <c r="C505" s="44"/>
      <c r="D505" s="221" t="s">
        <v>181</v>
      </c>
      <c r="E505" s="44"/>
      <c r="F505" s="222" t="s">
        <v>375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181</v>
      </c>
      <c r="AU505" s="20" t="s">
        <v>90</v>
      </c>
    </row>
    <row r="506" s="2" customFormat="1" ht="44.25" customHeight="1">
      <c r="A506" s="42"/>
      <c r="B506" s="43"/>
      <c r="C506" s="208" t="s">
        <v>1649</v>
      </c>
      <c r="D506" s="208" t="s">
        <v>174</v>
      </c>
      <c r="E506" s="209" t="s">
        <v>377</v>
      </c>
      <c r="F506" s="210" t="s">
        <v>378</v>
      </c>
      <c r="G506" s="211" t="s">
        <v>264</v>
      </c>
      <c r="H506" s="212">
        <v>0.067000000000000004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295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295</v>
      </c>
      <c r="BM506" s="219" t="s">
        <v>1650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380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2" customFormat="1" ht="49.05" customHeight="1">
      <c r="A508" s="42"/>
      <c r="B508" s="43"/>
      <c r="C508" s="208" t="s">
        <v>1651</v>
      </c>
      <c r="D508" s="208" t="s">
        <v>174</v>
      </c>
      <c r="E508" s="209" t="s">
        <v>382</v>
      </c>
      <c r="F508" s="210" t="s">
        <v>383</v>
      </c>
      <c r="G508" s="211" t="s">
        <v>264</v>
      </c>
      <c r="H508" s="212">
        <v>0.067000000000000004</v>
      </c>
      <c r="I508" s="213"/>
      <c r="J508" s="214">
        <f>ROUND(I508*H508,2)</f>
        <v>0</v>
      </c>
      <c r="K508" s="210" t="s">
        <v>178</v>
      </c>
      <c r="L508" s="48"/>
      <c r="M508" s="215" t="s">
        <v>41</v>
      </c>
      <c r="N508" s="216" t="s">
        <v>51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295</v>
      </c>
      <c r="AT508" s="219" t="s">
        <v>174</v>
      </c>
      <c r="AU508" s="219" t="s">
        <v>90</v>
      </c>
      <c r="AY508" s="20" t="s">
        <v>171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88</v>
      </c>
      <c r="BK508" s="220">
        <f>ROUND(I508*H508,2)</f>
        <v>0</v>
      </c>
      <c r="BL508" s="20" t="s">
        <v>295</v>
      </c>
      <c r="BM508" s="219" t="s">
        <v>1652</v>
      </c>
    </row>
    <row r="509" s="2" customFormat="1">
      <c r="A509" s="42"/>
      <c r="B509" s="43"/>
      <c r="C509" s="44"/>
      <c r="D509" s="221" t="s">
        <v>181</v>
      </c>
      <c r="E509" s="44"/>
      <c r="F509" s="222" t="s">
        <v>385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181</v>
      </c>
      <c r="AU509" s="20" t="s">
        <v>90</v>
      </c>
    </row>
    <row r="510" s="12" customFormat="1" ht="22.8" customHeight="1">
      <c r="A510" s="12"/>
      <c r="B510" s="192"/>
      <c r="C510" s="193"/>
      <c r="D510" s="194" t="s">
        <v>79</v>
      </c>
      <c r="E510" s="206" t="s">
        <v>458</v>
      </c>
      <c r="F510" s="206" t="s">
        <v>459</v>
      </c>
      <c r="G510" s="193"/>
      <c r="H510" s="193"/>
      <c r="I510" s="196"/>
      <c r="J510" s="207">
        <f>BK510</f>
        <v>0</v>
      </c>
      <c r="K510" s="193"/>
      <c r="L510" s="198"/>
      <c r="M510" s="199"/>
      <c r="N510" s="200"/>
      <c r="O510" s="200"/>
      <c r="P510" s="201">
        <f>SUM(P511:P531)</f>
        <v>0</v>
      </c>
      <c r="Q510" s="200"/>
      <c r="R510" s="201">
        <f>SUM(R511:R531)</f>
        <v>0.0061875000000000003</v>
      </c>
      <c r="S510" s="200"/>
      <c r="T510" s="202">
        <f>SUM(T511:T531)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3" t="s">
        <v>90</v>
      </c>
      <c r="AT510" s="204" t="s">
        <v>79</v>
      </c>
      <c r="AU510" s="204" t="s">
        <v>88</v>
      </c>
      <c r="AY510" s="203" t="s">
        <v>171</v>
      </c>
      <c r="BK510" s="205">
        <f>SUM(BK511:BK531)</f>
        <v>0</v>
      </c>
    </row>
    <row r="511" s="2" customFormat="1" ht="16.5" customHeight="1">
      <c r="A511" s="42"/>
      <c r="B511" s="43"/>
      <c r="C511" s="208" t="s">
        <v>1653</v>
      </c>
      <c r="D511" s="208" t="s">
        <v>174</v>
      </c>
      <c r="E511" s="209" t="s">
        <v>461</v>
      </c>
      <c r="F511" s="210" t="s">
        <v>462</v>
      </c>
      <c r="G511" s="211" t="s">
        <v>177</v>
      </c>
      <c r="H511" s="212">
        <v>0.625</v>
      </c>
      <c r="I511" s="213"/>
      <c r="J511" s="214">
        <f>ROUND(I511*H511,2)</f>
        <v>0</v>
      </c>
      <c r="K511" s="210" t="s">
        <v>178</v>
      </c>
      <c r="L511" s="48"/>
      <c r="M511" s="215" t="s">
        <v>41</v>
      </c>
      <c r="N511" s="216" t="s">
        <v>51</v>
      </c>
      <c r="O511" s="88"/>
      <c r="P511" s="217">
        <f>O511*H511</f>
        <v>0</v>
      </c>
      <c r="Q511" s="217">
        <v>0.00029999999999999997</v>
      </c>
      <c r="R511" s="217">
        <f>Q511*H511</f>
        <v>0.00018749999999999998</v>
      </c>
      <c r="S511" s="217">
        <v>0</v>
      </c>
      <c r="T511" s="21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9" t="s">
        <v>295</v>
      </c>
      <c r="AT511" s="219" t="s">
        <v>174</v>
      </c>
      <c r="AU511" s="219" t="s">
        <v>90</v>
      </c>
      <c r="AY511" s="20" t="s">
        <v>171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88</v>
      </c>
      <c r="BK511" s="220">
        <f>ROUND(I511*H511,2)</f>
        <v>0</v>
      </c>
      <c r="BL511" s="20" t="s">
        <v>295</v>
      </c>
      <c r="BM511" s="219" t="s">
        <v>1762</v>
      </c>
    </row>
    <row r="512" s="2" customFormat="1">
      <c r="A512" s="42"/>
      <c r="B512" s="43"/>
      <c r="C512" s="44"/>
      <c r="D512" s="221" t="s">
        <v>181</v>
      </c>
      <c r="E512" s="44"/>
      <c r="F512" s="222" t="s">
        <v>464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181</v>
      </c>
      <c r="AU512" s="20" t="s">
        <v>90</v>
      </c>
    </row>
    <row r="513" s="13" customFormat="1">
      <c r="A513" s="13"/>
      <c r="B513" s="226"/>
      <c r="C513" s="227"/>
      <c r="D513" s="228" t="s">
        <v>183</v>
      </c>
      <c r="E513" s="229" t="s">
        <v>41</v>
      </c>
      <c r="F513" s="230" t="s">
        <v>1763</v>
      </c>
      <c r="G513" s="227"/>
      <c r="H513" s="229" t="s">
        <v>41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183</v>
      </c>
      <c r="AU513" s="236" t="s">
        <v>90</v>
      </c>
      <c r="AV513" s="13" t="s">
        <v>88</v>
      </c>
      <c r="AW513" s="13" t="s">
        <v>42</v>
      </c>
      <c r="AX513" s="13" t="s">
        <v>80</v>
      </c>
      <c r="AY513" s="236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1876</v>
      </c>
      <c r="G514" s="238"/>
      <c r="H514" s="241">
        <v>0.625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5" customFormat="1">
      <c r="A515" s="15"/>
      <c r="B515" s="248"/>
      <c r="C515" s="249"/>
      <c r="D515" s="228" t="s">
        <v>183</v>
      </c>
      <c r="E515" s="250" t="s">
        <v>41</v>
      </c>
      <c r="F515" s="251" t="s">
        <v>189</v>
      </c>
      <c r="G515" s="249"/>
      <c r="H515" s="252">
        <v>0.625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8" t="s">
        <v>183</v>
      </c>
      <c r="AU515" s="258" t="s">
        <v>90</v>
      </c>
      <c r="AV515" s="15" t="s">
        <v>179</v>
      </c>
      <c r="AW515" s="15" t="s">
        <v>42</v>
      </c>
      <c r="AX515" s="15" t="s">
        <v>88</v>
      </c>
      <c r="AY515" s="258" t="s">
        <v>171</v>
      </c>
    </row>
    <row r="516" s="2" customFormat="1" ht="24.15" customHeight="1">
      <c r="A516" s="42"/>
      <c r="B516" s="43"/>
      <c r="C516" s="208" t="s">
        <v>1655</v>
      </c>
      <c r="D516" s="208" t="s">
        <v>174</v>
      </c>
      <c r="E516" s="209" t="s">
        <v>1765</v>
      </c>
      <c r="F516" s="210" t="s">
        <v>469</v>
      </c>
      <c r="G516" s="211" t="s">
        <v>177</v>
      </c>
      <c r="H516" s="212">
        <v>1</v>
      </c>
      <c r="I516" s="213"/>
      <c r="J516" s="214">
        <f>ROUND(I516*H516,2)</f>
        <v>0</v>
      </c>
      <c r="K516" s="210" t="s">
        <v>41</v>
      </c>
      <c r="L516" s="48"/>
      <c r="M516" s="215" t="s">
        <v>41</v>
      </c>
      <c r="N516" s="216" t="s">
        <v>51</v>
      </c>
      <c r="O516" s="88"/>
      <c r="P516" s="217">
        <f>O516*H516</f>
        <v>0</v>
      </c>
      <c r="Q516" s="217">
        <v>0.0060000000000000001</v>
      </c>
      <c r="R516" s="217">
        <f>Q516*H516</f>
        <v>0.0060000000000000001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295</v>
      </c>
      <c r="AT516" s="219" t="s">
        <v>174</v>
      </c>
      <c r="AU516" s="219" t="s">
        <v>90</v>
      </c>
      <c r="AY516" s="20" t="s">
        <v>171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88</v>
      </c>
      <c r="BK516" s="220">
        <f>ROUND(I516*H516,2)</f>
        <v>0</v>
      </c>
      <c r="BL516" s="20" t="s">
        <v>295</v>
      </c>
      <c r="BM516" s="219" t="s">
        <v>1766</v>
      </c>
    </row>
    <row r="517" s="13" customFormat="1">
      <c r="A517" s="13"/>
      <c r="B517" s="226"/>
      <c r="C517" s="227"/>
      <c r="D517" s="228" t="s">
        <v>183</v>
      </c>
      <c r="E517" s="229" t="s">
        <v>41</v>
      </c>
      <c r="F517" s="230" t="s">
        <v>1763</v>
      </c>
      <c r="G517" s="227"/>
      <c r="H517" s="229" t="s">
        <v>41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183</v>
      </c>
      <c r="AU517" s="236" t="s">
        <v>90</v>
      </c>
      <c r="AV517" s="13" t="s">
        <v>88</v>
      </c>
      <c r="AW517" s="13" t="s">
        <v>42</v>
      </c>
      <c r="AX517" s="13" t="s">
        <v>80</v>
      </c>
      <c r="AY517" s="236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1877</v>
      </c>
      <c r="G518" s="238"/>
      <c r="H518" s="241">
        <v>1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5" customFormat="1">
      <c r="A519" s="15"/>
      <c r="B519" s="248"/>
      <c r="C519" s="249"/>
      <c r="D519" s="228" t="s">
        <v>183</v>
      </c>
      <c r="E519" s="250" t="s">
        <v>41</v>
      </c>
      <c r="F519" s="251" t="s">
        <v>189</v>
      </c>
      <c r="G519" s="249"/>
      <c r="H519" s="252">
        <v>1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8" t="s">
        <v>183</v>
      </c>
      <c r="AU519" s="258" t="s">
        <v>90</v>
      </c>
      <c r="AV519" s="15" t="s">
        <v>179</v>
      </c>
      <c r="AW519" s="15" t="s">
        <v>42</v>
      </c>
      <c r="AX519" s="15" t="s">
        <v>88</v>
      </c>
      <c r="AY519" s="258" t="s">
        <v>171</v>
      </c>
    </row>
    <row r="520" s="2" customFormat="1" ht="24.15" customHeight="1">
      <c r="A520" s="42"/>
      <c r="B520" s="43"/>
      <c r="C520" s="208" t="s">
        <v>1660</v>
      </c>
      <c r="D520" s="208" t="s">
        <v>174</v>
      </c>
      <c r="E520" s="209" t="s">
        <v>1768</v>
      </c>
      <c r="F520" s="210" t="s">
        <v>1769</v>
      </c>
      <c r="G520" s="211" t="s">
        <v>177</v>
      </c>
      <c r="H520" s="212">
        <v>1</v>
      </c>
      <c r="I520" s="213"/>
      <c r="J520" s="214">
        <f>ROUND(I520*H520,2)</f>
        <v>0</v>
      </c>
      <c r="K520" s="210" t="s">
        <v>178</v>
      </c>
      <c r="L520" s="48"/>
      <c r="M520" s="215" t="s">
        <v>41</v>
      </c>
      <c r="N520" s="216" t="s">
        <v>51</v>
      </c>
      <c r="O520" s="88"/>
      <c r="P520" s="217">
        <f>O520*H520</f>
        <v>0</v>
      </c>
      <c r="Q520" s="217">
        <v>0</v>
      </c>
      <c r="R520" s="217">
        <f>Q520*H520</f>
        <v>0</v>
      </c>
      <c r="S520" s="217">
        <v>0</v>
      </c>
      <c r="T520" s="218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19" t="s">
        <v>295</v>
      </c>
      <c r="AT520" s="219" t="s">
        <v>174</v>
      </c>
      <c r="AU520" s="219" t="s">
        <v>90</v>
      </c>
      <c r="AY520" s="20" t="s">
        <v>171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88</v>
      </c>
      <c r="BK520" s="220">
        <f>ROUND(I520*H520,2)</f>
        <v>0</v>
      </c>
      <c r="BL520" s="20" t="s">
        <v>295</v>
      </c>
      <c r="BM520" s="219" t="s">
        <v>1770</v>
      </c>
    </row>
    <row r="521" s="2" customFormat="1">
      <c r="A521" s="42"/>
      <c r="B521" s="43"/>
      <c r="C521" s="44"/>
      <c r="D521" s="221" t="s">
        <v>181</v>
      </c>
      <c r="E521" s="44"/>
      <c r="F521" s="222" t="s">
        <v>1771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181</v>
      </c>
      <c r="AU521" s="20" t="s">
        <v>90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88</v>
      </c>
      <c r="G522" s="238"/>
      <c r="H522" s="241">
        <v>1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5" customFormat="1">
      <c r="A523" s="15"/>
      <c r="B523" s="248"/>
      <c r="C523" s="249"/>
      <c r="D523" s="228" t="s">
        <v>183</v>
      </c>
      <c r="E523" s="250" t="s">
        <v>41</v>
      </c>
      <c r="F523" s="251" t="s">
        <v>189</v>
      </c>
      <c r="G523" s="249"/>
      <c r="H523" s="252">
        <v>1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8" t="s">
        <v>183</v>
      </c>
      <c r="AU523" s="258" t="s">
        <v>90</v>
      </c>
      <c r="AV523" s="15" t="s">
        <v>179</v>
      </c>
      <c r="AW523" s="15" t="s">
        <v>42</v>
      </c>
      <c r="AX523" s="15" t="s">
        <v>88</v>
      </c>
      <c r="AY523" s="258" t="s">
        <v>171</v>
      </c>
    </row>
    <row r="524" s="2" customFormat="1" ht="24.15" customHeight="1">
      <c r="A524" s="42"/>
      <c r="B524" s="43"/>
      <c r="C524" s="208" t="s">
        <v>1662</v>
      </c>
      <c r="D524" s="208" t="s">
        <v>174</v>
      </c>
      <c r="E524" s="209" t="s">
        <v>1772</v>
      </c>
      <c r="F524" s="210" t="s">
        <v>1773</v>
      </c>
      <c r="G524" s="211" t="s">
        <v>264</v>
      </c>
      <c r="H524" s="212">
        <v>0.0060000000000000001</v>
      </c>
      <c r="I524" s="213"/>
      <c r="J524" s="214">
        <f>ROUND(I524*H524,2)</f>
        <v>0</v>
      </c>
      <c r="K524" s="210" t="s">
        <v>178</v>
      </c>
      <c r="L524" s="48"/>
      <c r="M524" s="215" t="s">
        <v>41</v>
      </c>
      <c r="N524" s="216" t="s">
        <v>51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295</v>
      </c>
      <c r="AT524" s="219" t="s">
        <v>174</v>
      </c>
      <c r="AU524" s="219" t="s">
        <v>90</v>
      </c>
      <c r="AY524" s="20" t="s">
        <v>171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88</v>
      </c>
      <c r="BK524" s="220">
        <f>ROUND(I524*H524,2)</f>
        <v>0</v>
      </c>
      <c r="BL524" s="20" t="s">
        <v>295</v>
      </c>
      <c r="BM524" s="219" t="s">
        <v>1774</v>
      </c>
    </row>
    <row r="525" s="2" customFormat="1">
      <c r="A525" s="42"/>
      <c r="B525" s="43"/>
      <c r="C525" s="44"/>
      <c r="D525" s="221" t="s">
        <v>181</v>
      </c>
      <c r="E525" s="44"/>
      <c r="F525" s="222" t="s">
        <v>1775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181</v>
      </c>
      <c r="AU525" s="20" t="s">
        <v>90</v>
      </c>
    </row>
    <row r="526" s="2" customFormat="1" ht="37.8" customHeight="1">
      <c r="A526" s="42"/>
      <c r="B526" s="43"/>
      <c r="C526" s="208" t="s">
        <v>1665</v>
      </c>
      <c r="D526" s="208" t="s">
        <v>174</v>
      </c>
      <c r="E526" s="209" t="s">
        <v>477</v>
      </c>
      <c r="F526" s="210" t="s">
        <v>478</v>
      </c>
      <c r="G526" s="211" t="s">
        <v>264</v>
      </c>
      <c r="H526" s="212">
        <v>0.0060000000000000001</v>
      </c>
      <c r="I526" s="213"/>
      <c r="J526" s="214">
        <f>ROUND(I526*H526,2)</f>
        <v>0</v>
      </c>
      <c r="K526" s="210" t="s">
        <v>178</v>
      </c>
      <c r="L526" s="48"/>
      <c r="M526" s="215" t="s">
        <v>41</v>
      </c>
      <c r="N526" s="216" t="s">
        <v>51</v>
      </c>
      <c r="O526" s="88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295</v>
      </c>
      <c r="AT526" s="219" t="s">
        <v>174</v>
      </c>
      <c r="AU526" s="219" t="s">
        <v>90</v>
      </c>
      <c r="AY526" s="20" t="s">
        <v>171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88</v>
      </c>
      <c r="BK526" s="220">
        <f>ROUND(I526*H526,2)</f>
        <v>0</v>
      </c>
      <c r="BL526" s="20" t="s">
        <v>295</v>
      </c>
      <c r="BM526" s="219" t="s">
        <v>1776</v>
      </c>
    </row>
    <row r="527" s="2" customFormat="1">
      <c r="A527" s="42"/>
      <c r="B527" s="43"/>
      <c r="C527" s="44"/>
      <c r="D527" s="221" t="s">
        <v>181</v>
      </c>
      <c r="E527" s="44"/>
      <c r="F527" s="222" t="s">
        <v>480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181</v>
      </c>
      <c r="AU527" s="20" t="s">
        <v>90</v>
      </c>
    </row>
    <row r="528" s="2" customFormat="1" ht="37.8" customHeight="1">
      <c r="A528" s="42"/>
      <c r="B528" s="43"/>
      <c r="C528" s="208" t="s">
        <v>1668</v>
      </c>
      <c r="D528" s="208" t="s">
        <v>174</v>
      </c>
      <c r="E528" s="209" t="s">
        <v>482</v>
      </c>
      <c r="F528" s="210" t="s">
        <v>483</v>
      </c>
      <c r="G528" s="211" t="s">
        <v>264</v>
      </c>
      <c r="H528" s="212">
        <v>0.0060000000000000001</v>
      </c>
      <c r="I528" s="213"/>
      <c r="J528" s="214">
        <f>ROUND(I528*H528,2)</f>
        <v>0</v>
      </c>
      <c r="K528" s="210" t="s">
        <v>178</v>
      </c>
      <c r="L528" s="48"/>
      <c r="M528" s="215" t="s">
        <v>41</v>
      </c>
      <c r="N528" s="216" t="s">
        <v>51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295</v>
      </c>
      <c r="AT528" s="219" t="s">
        <v>174</v>
      </c>
      <c r="AU528" s="219" t="s">
        <v>90</v>
      </c>
      <c r="AY528" s="20" t="s">
        <v>171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88</v>
      </c>
      <c r="BK528" s="220">
        <f>ROUND(I528*H528,2)</f>
        <v>0</v>
      </c>
      <c r="BL528" s="20" t="s">
        <v>295</v>
      </c>
      <c r="BM528" s="219" t="s">
        <v>1777</v>
      </c>
    </row>
    <row r="529" s="2" customFormat="1">
      <c r="A529" s="42"/>
      <c r="B529" s="43"/>
      <c r="C529" s="44"/>
      <c r="D529" s="221" t="s">
        <v>181</v>
      </c>
      <c r="E529" s="44"/>
      <c r="F529" s="222" t="s">
        <v>485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181</v>
      </c>
      <c r="AU529" s="20" t="s">
        <v>90</v>
      </c>
    </row>
    <row r="530" s="2" customFormat="1" ht="37.8" customHeight="1">
      <c r="A530" s="42"/>
      <c r="B530" s="43"/>
      <c r="C530" s="208" t="s">
        <v>1671</v>
      </c>
      <c r="D530" s="208" t="s">
        <v>174</v>
      </c>
      <c r="E530" s="209" t="s">
        <v>487</v>
      </c>
      <c r="F530" s="210" t="s">
        <v>488</v>
      </c>
      <c r="G530" s="211" t="s">
        <v>264</v>
      </c>
      <c r="H530" s="212">
        <v>0.0060000000000000001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295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295</v>
      </c>
      <c r="BM530" s="219" t="s">
        <v>1778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490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12" customFormat="1" ht="22.8" customHeight="1">
      <c r="A532" s="12"/>
      <c r="B532" s="192"/>
      <c r="C532" s="193"/>
      <c r="D532" s="194" t="s">
        <v>79</v>
      </c>
      <c r="E532" s="206" t="s">
        <v>491</v>
      </c>
      <c r="F532" s="206" t="s">
        <v>492</v>
      </c>
      <c r="G532" s="193"/>
      <c r="H532" s="193"/>
      <c r="I532" s="196"/>
      <c r="J532" s="207">
        <f>BK532</f>
        <v>0</v>
      </c>
      <c r="K532" s="193"/>
      <c r="L532" s="198"/>
      <c r="M532" s="199"/>
      <c r="N532" s="200"/>
      <c r="O532" s="200"/>
      <c r="P532" s="201">
        <f>SUM(P533:P571)</f>
        <v>0</v>
      </c>
      <c r="Q532" s="200"/>
      <c r="R532" s="201">
        <f>SUM(R533:R571)</f>
        <v>0.0043092499999999997</v>
      </c>
      <c r="S532" s="200"/>
      <c r="T532" s="202">
        <f>SUM(T533:T571)</f>
        <v>0.00024000000000000003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3" t="s">
        <v>90</v>
      </c>
      <c r="AT532" s="204" t="s">
        <v>79</v>
      </c>
      <c r="AU532" s="204" t="s">
        <v>88</v>
      </c>
      <c r="AY532" s="203" t="s">
        <v>171</v>
      </c>
      <c r="BK532" s="205">
        <f>SUM(BK533:BK571)</f>
        <v>0</v>
      </c>
    </row>
    <row r="533" s="2" customFormat="1" ht="16.5" customHeight="1">
      <c r="A533" s="42"/>
      <c r="B533" s="43"/>
      <c r="C533" s="208" t="s">
        <v>1673</v>
      </c>
      <c r="D533" s="208" t="s">
        <v>174</v>
      </c>
      <c r="E533" s="209" t="s">
        <v>494</v>
      </c>
      <c r="F533" s="210" t="s">
        <v>495</v>
      </c>
      <c r="G533" s="211" t="s">
        <v>177</v>
      </c>
      <c r="H533" s="212">
        <v>0.75</v>
      </c>
      <c r="I533" s="213"/>
      <c r="J533" s="214">
        <f>ROUND(I533*H533,2)</f>
        <v>0</v>
      </c>
      <c r="K533" s="210" t="s">
        <v>178</v>
      </c>
      <c r="L533" s="48"/>
      <c r="M533" s="215" t="s">
        <v>41</v>
      </c>
      <c r="N533" s="216" t="s">
        <v>51</v>
      </c>
      <c r="O533" s="88"/>
      <c r="P533" s="217">
        <f>O533*H533</f>
        <v>0</v>
      </c>
      <c r="Q533" s="217">
        <v>1.0000000000000001E-05</v>
      </c>
      <c r="R533" s="217">
        <f>Q533*H533</f>
        <v>7.500000000000001E-06</v>
      </c>
      <c r="S533" s="217">
        <v>0.00012</v>
      </c>
      <c r="T533" s="218">
        <f>S533*H533</f>
        <v>9.0000000000000006E-05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19" t="s">
        <v>295</v>
      </c>
      <c r="AT533" s="219" t="s">
        <v>174</v>
      </c>
      <c r="AU533" s="219" t="s">
        <v>90</v>
      </c>
      <c r="AY533" s="20" t="s">
        <v>171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88</v>
      </c>
      <c r="BK533" s="220">
        <f>ROUND(I533*H533,2)</f>
        <v>0</v>
      </c>
      <c r="BL533" s="20" t="s">
        <v>295</v>
      </c>
      <c r="BM533" s="219" t="s">
        <v>1654</v>
      </c>
    </row>
    <row r="534" s="2" customFormat="1">
      <c r="A534" s="42"/>
      <c r="B534" s="43"/>
      <c r="C534" s="44"/>
      <c r="D534" s="221" t="s">
        <v>181</v>
      </c>
      <c r="E534" s="44"/>
      <c r="F534" s="222" t="s">
        <v>497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181</v>
      </c>
      <c r="AU534" s="20" t="s">
        <v>90</v>
      </c>
    </row>
    <row r="535" s="13" customFormat="1">
      <c r="A535" s="13"/>
      <c r="B535" s="226"/>
      <c r="C535" s="227"/>
      <c r="D535" s="228" t="s">
        <v>183</v>
      </c>
      <c r="E535" s="229" t="s">
        <v>41</v>
      </c>
      <c r="F535" s="230" t="s">
        <v>346</v>
      </c>
      <c r="G535" s="227"/>
      <c r="H535" s="229" t="s">
        <v>41</v>
      </c>
      <c r="I535" s="231"/>
      <c r="J535" s="227"/>
      <c r="K535" s="227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183</v>
      </c>
      <c r="AU535" s="236" t="s">
        <v>90</v>
      </c>
      <c r="AV535" s="13" t="s">
        <v>88</v>
      </c>
      <c r="AW535" s="13" t="s">
        <v>42</v>
      </c>
      <c r="AX535" s="13" t="s">
        <v>80</v>
      </c>
      <c r="AY535" s="236" t="s">
        <v>171</v>
      </c>
    </row>
    <row r="536" s="13" customFormat="1">
      <c r="A536" s="13"/>
      <c r="B536" s="226"/>
      <c r="C536" s="227"/>
      <c r="D536" s="228" t="s">
        <v>183</v>
      </c>
      <c r="E536" s="229" t="s">
        <v>41</v>
      </c>
      <c r="F536" s="230" t="s">
        <v>1867</v>
      </c>
      <c r="G536" s="227"/>
      <c r="H536" s="229" t="s">
        <v>41</v>
      </c>
      <c r="I536" s="231"/>
      <c r="J536" s="227"/>
      <c r="K536" s="227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183</v>
      </c>
      <c r="AU536" s="236" t="s">
        <v>90</v>
      </c>
      <c r="AV536" s="13" t="s">
        <v>88</v>
      </c>
      <c r="AW536" s="13" t="s">
        <v>42</v>
      </c>
      <c r="AX536" s="13" t="s">
        <v>80</v>
      </c>
      <c r="AY536" s="236" t="s">
        <v>171</v>
      </c>
    </row>
    <row r="537" s="14" customFormat="1">
      <c r="A537" s="14"/>
      <c r="B537" s="237"/>
      <c r="C537" s="238"/>
      <c r="D537" s="228" t="s">
        <v>183</v>
      </c>
      <c r="E537" s="239" t="s">
        <v>41</v>
      </c>
      <c r="F537" s="240" t="s">
        <v>1869</v>
      </c>
      <c r="G537" s="238"/>
      <c r="H537" s="241">
        <v>0.75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183</v>
      </c>
      <c r="AU537" s="247" t="s">
        <v>90</v>
      </c>
      <c r="AV537" s="14" t="s">
        <v>90</v>
      </c>
      <c r="AW537" s="14" t="s">
        <v>42</v>
      </c>
      <c r="AX537" s="14" t="s">
        <v>80</v>
      </c>
      <c r="AY537" s="247" t="s">
        <v>171</v>
      </c>
    </row>
    <row r="538" s="15" customFormat="1">
      <c r="A538" s="15"/>
      <c r="B538" s="248"/>
      <c r="C538" s="249"/>
      <c r="D538" s="228" t="s">
        <v>183</v>
      </c>
      <c r="E538" s="250" t="s">
        <v>41</v>
      </c>
      <c r="F538" s="251" t="s">
        <v>189</v>
      </c>
      <c r="G538" s="249"/>
      <c r="H538" s="252">
        <v>0.75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8" t="s">
        <v>183</v>
      </c>
      <c r="AU538" s="258" t="s">
        <v>90</v>
      </c>
      <c r="AV538" s="15" t="s">
        <v>179</v>
      </c>
      <c r="AW538" s="15" t="s">
        <v>42</v>
      </c>
      <c r="AX538" s="15" t="s">
        <v>88</v>
      </c>
      <c r="AY538" s="258" t="s">
        <v>171</v>
      </c>
    </row>
    <row r="539" s="2" customFormat="1" ht="16.5" customHeight="1">
      <c r="A539" s="42"/>
      <c r="B539" s="43"/>
      <c r="C539" s="208" t="s">
        <v>1878</v>
      </c>
      <c r="D539" s="208" t="s">
        <v>174</v>
      </c>
      <c r="E539" s="209" t="s">
        <v>504</v>
      </c>
      <c r="F539" s="210" t="s">
        <v>505</v>
      </c>
      <c r="G539" s="211" t="s">
        <v>202</v>
      </c>
      <c r="H539" s="212">
        <v>3.5</v>
      </c>
      <c r="I539" s="213"/>
      <c r="J539" s="214">
        <f>ROUND(I539*H539,2)</f>
        <v>0</v>
      </c>
      <c r="K539" s="210" t="s">
        <v>178</v>
      </c>
      <c r="L539" s="48"/>
      <c r="M539" s="215" t="s">
        <v>41</v>
      </c>
      <c r="N539" s="216" t="s">
        <v>51</v>
      </c>
      <c r="O539" s="88"/>
      <c r="P539" s="217">
        <f>O539*H539</f>
        <v>0</v>
      </c>
      <c r="Q539" s="217">
        <v>1.0000000000000001E-05</v>
      </c>
      <c r="R539" s="217">
        <f>Q539*H539</f>
        <v>3.5000000000000004E-05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295</v>
      </c>
      <c r="AT539" s="219" t="s">
        <v>174</v>
      </c>
      <c r="AU539" s="219" t="s">
        <v>90</v>
      </c>
      <c r="AY539" s="20" t="s">
        <v>171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88</v>
      </c>
      <c r="BK539" s="220">
        <f>ROUND(I539*H539,2)</f>
        <v>0</v>
      </c>
      <c r="BL539" s="20" t="s">
        <v>295</v>
      </c>
      <c r="BM539" s="219" t="s">
        <v>1656</v>
      </c>
    </row>
    <row r="540" s="2" customFormat="1">
      <c r="A540" s="42"/>
      <c r="B540" s="43"/>
      <c r="C540" s="44"/>
      <c r="D540" s="221" t="s">
        <v>181</v>
      </c>
      <c r="E540" s="44"/>
      <c r="F540" s="222" t="s">
        <v>507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181</v>
      </c>
      <c r="AU540" s="20" t="s">
        <v>90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1879</v>
      </c>
      <c r="G541" s="238"/>
      <c r="H541" s="241">
        <v>3.5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5" customFormat="1">
      <c r="A542" s="15"/>
      <c r="B542" s="248"/>
      <c r="C542" s="249"/>
      <c r="D542" s="228" t="s">
        <v>183</v>
      </c>
      <c r="E542" s="250" t="s">
        <v>41</v>
      </c>
      <c r="F542" s="251" t="s">
        <v>189</v>
      </c>
      <c r="G542" s="249"/>
      <c r="H542" s="252">
        <v>3.5</v>
      </c>
      <c r="I542" s="253"/>
      <c r="J542" s="249"/>
      <c r="K542" s="249"/>
      <c r="L542" s="254"/>
      <c r="M542" s="255"/>
      <c r="N542" s="256"/>
      <c r="O542" s="256"/>
      <c r="P542" s="256"/>
      <c r="Q542" s="256"/>
      <c r="R542" s="256"/>
      <c r="S542" s="256"/>
      <c r="T542" s="25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8" t="s">
        <v>183</v>
      </c>
      <c r="AU542" s="258" t="s">
        <v>90</v>
      </c>
      <c r="AV542" s="15" t="s">
        <v>179</v>
      </c>
      <c r="AW542" s="15" t="s">
        <v>42</v>
      </c>
      <c r="AX542" s="15" t="s">
        <v>88</v>
      </c>
      <c r="AY542" s="258" t="s">
        <v>171</v>
      </c>
    </row>
    <row r="543" s="2" customFormat="1" ht="16.5" customHeight="1">
      <c r="A543" s="42"/>
      <c r="B543" s="43"/>
      <c r="C543" s="208" t="s">
        <v>1880</v>
      </c>
      <c r="D543" s="208" t="s">
        <v>174</v>
      </c>
      <c r="E543" s="209" t="s">
        <v>521</v>
      </c>
      <c r="F543" s="210" t="s">
        <v>522</v>
      </c>
      <c r="G543" s="211" t="s">
        <v>202</v>
      </c>
      <c r="H543" s="212">
        <v>3.5</v>
      </c>
      <c r="I543" s="213"/>
      <c r="J543" s="214">
        <f>ROUND(I543*H543,2)</f>
        <v>0</v>
      </c>
      <c r="K543" s="210" t="s">
        <v>178</v>
      </c>
      <c r="L543" s="48"/>
      <c r="M543" s="215" t="s">
        <v>41</v>
      </c>
      <c r="N543" s="216" t="s">
        <v>51</v>
      </c>
      <c r="O543" s="88"/>
      <c r="P543" s="217">
        <f>O543*H543</f>
        <v>0</v>
      </c>
      <c r="Q543" s="217">
        <v>8.0000000000000007E-05</v>
      </c>
      <c r="R543" s="217">
        <f>Q543*H543</f>
        <v>0.00028000000000000003</v>
      </c>
      <c r="S543" s="217">
        <v>0</v>
      </c>
      <c r="T543" s="218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19" t="s">
        <v>295</v>
      </c>
      <c r="AT543" s="219" t="s">
        <v>174</v>
      </c>
      <c r="AU543" s="219" t="s">
        <v>90</v>
      </c>
      <c r="AY543" s="20" t="s">
        <v>171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20" t="s">
        <v>88</v>
      </c>
      <c r="BK543" s="220">
        <f>ROUND(I543*H543,2)</f>
        <v>0</v>
      </c>
      <c r="BL543" s="20" t="s">
        <v>295</v>
      </c>
      <c r="BM543" s="219" t="s">
        <v>1661</v>
      </c>
    </row>
    <row r="544" s="2" customFormat="1">
      <c r="A544" s="42"/>
      <c r="B544" s="43"/>
      <c r="C544" s="44"/>
      <c r="D544" s="221" t="s">
        <v>181</v>
      </c>
      <c r="E544" s="44"/>
      <c r="F544" s="222" t="s">
        <v>524</v>
      </c>
      <c r="G544" s="44"/>
      <c r="H544" s="44"/>
      <c r="I544" s="223"/>
      <c r="J544" s="44"/>
      <c r="K544" s="44"/>
      <c r="L544" s="48"/>
      <c r="M544" s="224"/>
      <c r="N544" s="22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181</v>
      </c>
      <c r="AU544" s="20" t="s">
        <v>90</v>
      </c>
    </row>
    <row r="545" s="14" customFormat="1">
      <c r="A545" s="14"/>
      <c r="B545" s="237"/>
      <c r="C545" s="238"/>
      <c r="D545" s="228" t="s">
        <v>183</v>
      </c>
      <c r="E545" s="239" t="s">
        <v>41</v>
      </c>
      <c r="F545" s="240" t="s">
        <v>1879</v>
      </c>
      <c r="G545" s="238"/>
      <c r="H545" s="241">
        <v>3.5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183</v>
      </c>
      <c r="AU545" s="247" t="s">
        <v>90</v>
      </c>
      <c r="AV545" s="14" t="s">
        <v>90</v>
      </c>
      <c r="AW545" s="14" t="s">
        <v>42</v>
      </c>
      <c r="AX545" s="14" t="s">
        <v>80</v>
      </c>
      <c r="AY545" s="247" t="s">
        <v>171</v>
      </c>
    </row>
    <row r="546" s="15" customFormat="1">
      <c r="A546" s="15"/>
      <c r="B546" s="248"/>
      <c r="C546" s="249"/>
      <c r="D546" s="228" t="s">
        <v>183</v>
      </c>
      <c r="E546" s="250" t="s">
        <v>41</v>
      </c>
      <c r="F546" s="251" t="s">
        <v>189</v>
      </c>
      <c r="G546" s="249"/>
      <c r="H546" s="252">
        <v>3.5</v>
      </c>
      <c r="I546" s="253"/>
      <c r="J546" s="249"/>
      <c r="K546" s="249"/>
      <c r="L546" s="254"/>
      <c r="M546" s="255"/>
      <c r="N546" s="256"/>
      <c r="O546" s="256"/>
      <c r="P546" s="256"/>
      <c r="Q546" s="256"/>
      <c r="R546" s="256"/>
      <c r="S546" s="256"/>
      <c r="T546" s="257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8" t="s">
        <v>183</v>
      </c>
      <c r="AU546" s="258" t="s">
        <v>90</v>
      </c>
      <c r="AV546" s="15" t="s">
        <v>179</v>
      </c>
      <c r="AW546" s="15" t="s">
        <v>42</v>
      </c>
      <c r="AX546" s="15" t="s">
        <v>88</v>
      </c>
      <c r="AY546" s="258" t="s">
        <v>171</v>
      </c>
    </row>
    <row r="547" s="2" customFormat="1" ht="16.5" customHeight="1">
      <c r="A547" s="42"/>
      <c r="B547" s="43"/>
      <c r="C547" s="270" t="s">
        <v>1881</v>
      </c>
      <c r="D547" s="270" t="s">
        <v>403</v>
      </c>
      <c r="E547" s="271" t="s">
        <v>537</v>
      </c>
      <c r="F547" s="272" t="s">
        <v>538</v>
      </c>
      <c r="G547" s="273" t="s">
        <v>202</v>
      </c>
      <c r="H547" s="274">
        <v>3.6749999999999998</v>
      </c>
      <c r="I547" s="275"/>
      <c r="J547" s="276">
        <f>ROUND(I547*H547,2)</f>
        <v>0</v>
      </c>
      <c r="K547" s="272" t="s">
        <v>178</v>
      </c>
      <c r="L547" s="277"/>
      <c r="M547" s="278" t="s">
        <v>41</v>
      </c>
      <c r="N547" s="279" t="s">
        <v>51</v>
      </c>
      <c r="O547" s="88"/>
      <c r="P547" s="217">
        <f>O547*H547</f>
        <v>0</v>
      </c>
      <c r="Q547" s="217">
        <v>1.0000000000000001E-05</v>
      </c>
      <c r="R547" s="217">
        <f>Q547*H547</f>
        <v>3.6749999999999999E-05</v>
      </c>
      <c r="S547" s="217">
        <v>0</v>
      </c>
      <c r="T547" s="218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19" t="s">
        <v>406</v>
      </c>
      <c r="AT547" s="219" t="s">
        <v>403</v>
      </c>
      <c r="AU547" s="219" t="s">
        <v>90</v>
      </c>
      <c r="AY547" s="20" t="s">
        <v>171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0" t="s">
        <v>88</v>
      </c>
      <c r="BK547" s="220">
        <f>ROUND(I547*H547,2)</f>
        <v>0</v>
      </c>
      <c r="BL547" s="20" t="s">
        <v>295</v>
      </c>
      <c r="BM547" s="219" t="s">
        <v>1663</v>
      </c>
    </row>
    <row r="548" s="14" customFormat="1">
      <c r="A548" s="14"/>
      <c r="B548" s="237"/>
      <c r="C548" s="238"/>
      <c r="D548" s="228" t="s">
        <v>183</v>
      </c>
      <c r="E548" s="238"/>
      <c r="F548" s="240" t="s">
        <v>1882</v>
      </c>
      <c r="G548" s="238"/>
      <c r="H548" s="241">
        <v>3.6749999999999998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</v>
      </c>
      <c r="AX548" s="14" t="s">
        <v>88</v>
      </c>
      <c r="AY548" s="247" t="s">
        <v>171</v>
      </c>
    </row>
    <row r="549" s="2" customFormat="1" ht="16.5" customHeight="1">
      <c r="A549" s="42"/>
      <c r="B549" s="43"/>
      <c r="C549" s="208" t="s">
        <v>1883</v>
      </c>
      <c r="D549" s="208" t="s">
        <v>174</v>
      </c>
      <c r="E549" s="209" t="s">
        <v>542</v>
      </c>
      <c r="F549" s="210" t="s">
        <v>543</v>
      </c>
      <c r="G549" s="211" t="s">
        <v>177</v>
      </c>
      <c r="H549" s="212">
        <v>5</v>
      </c>
      <c r="I549" s="213"/>
      <c r="J549" s="214">
        <f>ROUND(I549*H549,2)</f>
        <v>0</v>
      </c>
      <c r="K549" s="210" t="s">
        <v>178</v>
      </c>
      <c r="L549" s="48"/>
      <c r="M549" s="215" t="s">
        <v>41</v>
      </c>
      <c r="N549" s="216" t="s">
        <v>51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3.0000000000000001E-05</v>
      </c>
      <c r="T549" s="218">
        <f>S549*H549</f>
        <v>0.00015000000000000001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295</v>
      </c>
      <c r="AT549" s="219" t="s">
        <v>174</v>
      </c>
      <c r="AU549" s="219" t="s">
        <v>90</v>
      </c>
      <c r="AY549" s="20" t="s">
        <v>171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88</v>
      </c>
      <c r="BK549" s="220">
        <f>ROUND(I549*H549,2)</f>
        <v>0</v>
      </c>
      <c r="BL549" s="20" t="s">
        <v>295</v>
      </c>
      <c r="BM549" s="219" t="s">
        <v>1780</v>
      </c>
    </row>
    <row r="550" s="2" customFormat="1">
      <c r="A550" s="42"/>
      <c r="B550" s="43"/>
      <c r="C550" s="44"/>
      <c r="D550" s="221" t="s">
        <v>181</v>
      </c>
      <c r="E550" s="44"/>
      <c r="F550" s="222" t="s">
        <v>545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181</v>
      </c>
      <c r="AU550" s="20" t="s">
        <v>90</v>
      </c>
    </row>
    <row r="551" s="13" customFormat="1">
      <c r="A551" s="13"/>
      <c r="B551" s="226"/>
      <c r="C551" s="227"/>
      <c r="D551" s="228" t="s">
        <v>183</v>
      </c>
      <c r="E551" s="229" t="s">
        <v>41</v>
      </c>
      <c r="F551" s="230" t="s">
        <v>546</v>
      </c>
      <c r="G551" s="227"/>
      <c r="H551" s="229" t="s">
        <v>41</v>
      </c>
      <c r="I551" s="231"/>
      <c r="J551" s="227"/>
      <c r="K551" s="227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183</v>
      </c>
      <c r="AU551" s="236" t="s">
        <v>90</v>
      </c>
      <c r="AV551" s="13" t="s">
        <v>88</v>
      </c>
      <c r="AW551" s="13" t="s">
        <v>42</v>
      </c>
      <c r="AX551" s="13" t="s">
        <v>80</v>
      </c>
      <c r="AY551" s="236" t="s">
        <v>171</v>
      </c>
    </row>
    <row r="552" s="14" customFormat="1">
      <c r="A552" s="14"/>
      <c r="B552" s="237"/>
      <c r="C552" s="238"/>
      <c r="D552" s="228" t="s">
        <v>183</v>
      </c>
      <c r="E552" s="239" t="s">
        <v>41</v>
      </c>
      <c r="F552" s="240" t="s">
        <v>199</v>
      </c>
      <c r="G552" s="238"/>
      <c r="H552" s="241">
        <v>3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183</v>
      </c>
      <c r="AU552" s="247" t="s">
        <v>90</v>
      </c>
      <c r="AV552" s="14" t="s">
        <v>90</v>
      </c>
      <c r="AW552" s="14" t="s">
        <v>42</v>
      </c>
      <c r="AX552" s="14" t="s">
        <v>80</v>
      </c>
      <c r="AY552" s="247" t="s">
        <v>171</v>
      </c>
    </row>
    <row r="553" s="13" customFormat="1">
      <c r="A553" s="13"/>
      <c r="B553" s="226"/>
      <c r="C553" s="227"/>
      <c r="D553" s="228" t="s">
        <v>183</v>
      </c>
      <c r="E553" s="229" t="s">
        <v>41</v>
      </c>
      <c r="F553" s="230" t="s">
        <v>1786</v>
      </c>
      <c r="G553" s="227"/>
      <c r="H553" s="229" t="s">
        <v>41</v>
      </c>
      <c r="I553" s="231"/>
      <c r="J553" s="227"/>
      <c r="K553" s="227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183</v>
      </c>
      <c r="AU553" s="236" t="s">
        <v>90</v>
      </c>
      <c r="AV553" s="13" t="s">
        <v>88</v>
      </c>
      <c r="AW553" s="13" t="s">
        <v>42</v>
      </c>
      <c r="AX553" s="13" t="s">
        <v>80</v>
      </c>
      <c r="AY553" s="236" t="s">
        <v>171</v>
      </c>
    </row>
    <row r="554" s="14" customFormat="1">
      <c r="A554" s="14"/>
      <c r="B554" s="237"/>
      <c r="C554" s="238"/>
      <c r="D554" s="228" t="s">
        <v>183</v>
      </c>
      <c r="E554" s="239" t="s">
        <v>41</v>
      </c>
      <c r="F554" s="240" t="s">
        <v>90</v>
      </c>
      <c r="G554" s="238"/>
      <c r="H554" s="241">
        <v>2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183</v>
      </c>
      <c r="AU554" s="247" t="s">
        <v>90</v>
      </c>
      <c r="AV554" s="14" t="s">
        <v>90</v>
      </c>
      <c r="AW554" s="14" t="s">
        <v>42</v>
      </c>
      <c r="AX554" s="14" t="s">
        <v>80</v>
      </c>
      <c r="AY554" s="247" t="s">
        <v>171</v>
      </c>
    </row>
    <row r="555" s="15" customFormat="1">
      <c r="A555" s="15"/>
      <c r="B555" s="248"/>
      <c r="C555" s="249"/>
      <c r="D555" s="228" t="s">
        <v>183</v>
      </c>
      <c r="E555" s="250" t="s">
        <v>41</v>
      </c>
      <c r="F555" s="251" t="s">
        <v>189</v>
      </c>
      <c r="G555" s="249"/>
      <c r="H555" s="252">
        <v>5</v>
      </c>
      <c r="I555" s="253"/>
      <c r="J555" s="249"/>
      <c r="K555" s="249"/>
      <c r="L555" s="254"/>
      <c r="M555" s="255"/>
      <c r="N555" s="256"/>
      <c r="O555" s="256"/>
      <c r="P555" s="256"/>
      <c r="Q555" s="256"/>
      <c r="R555" s="256"/>
      <c r="S555" s="256"/>
      <c r="T555" s="257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8" t="s">
        <v>183</v>
      </c>
      <c r="AU555" s="258" t="s">
        <v>90</v>
      </c>
      <c r="AV555" s="15" t="s">
        <v>179</v>
      </c>
      <c r="AW555" s="15" t="s">
        <v>42</v>
      </c>
      <c r="AX555" s="15" t="s">
        <v>88</v>
      </c>
      <c r="AY555" s="258" t="s">
        <v>171</v>
      </c>
    </row>
    <row r="556" s="2" customFormat="1" ht="16.5" customHeight="1">
      <c r="A556" s="42"/>
      <c r="B556" s="43"/>
      <c r="C556" s="270" t="s">
        <v>1884</v>
      </c>
      <c r="D556" s="270" t="s">
        <v>403</v>
      </c>
      <c r="E556" s="271" t="s">
        <v>561</v>
      </c>
      <c r="F556" s="272" t="s">
        <v>562</v>
      </c>
      <c r="G556" s="273" t="s">
        <v>177</v>
      </c>
      <c r="H556" s="274">
        <v>5.25</v>
      </c>
      <c r="I556" s="275"/>
      <c r="J556" s="276">
        <f>ROUND(I556*H556,2)</f>
        <v>0</v>
      </c>
      <c r="K556" s="272" t="s">
        <v>178</v>
      </c>
      <c r="L556" s="277"/>
      <c r="M556" s="278" t="s">
        <v>41</v>
      </c>
      <c r="N556" s="279" t="s">
        <v>51</v>
      </c>
      <c r="O556" s="88"/>
      <c r="P556" s="217">
        <f>O556*H556</f>
        <v>0</v>
      </c>
      <c r="Q556" s="217">
        <v>0.00020000000000000001</v>
      </c>
      <c r="R556" s="217">
        <f>Q556*H556</f>
        <v>0.0010500000000000002</v>
      </c>
      <c r="S556" s="217">
        <v>0</v>
      </c>
      <c r="T556" s="218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19" t="s">
        <v>406</v>
      </c>
      <c r="AT556" s="219" t="s">
        <v>403</v>
      </c>
      <c r="AU556" s="219" t="s">
        <v>90</v>
      </c>
      <c r="AY556" s="20" t="s">
        <v>171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20" t="s">
        <v>88</v>
      </c>
      <c r="BK556" s="220">
        <f>ROUND(I556*H556,2)</f>
        <v>0</v>
      </c>
      <c r="BL556" s="20" t="s">
        <v>295</v>
      </c>
      <c r="BM556" s="219" t="s">
        <v>1787</v>
      </c>
    </row>
    <row r="557" s="14" customFormat="1">
      <c r="A557" s="14"/>
      <c r="B557" s="237"/>
      <c r="C557" s="238"/>
      <c r="D557" s="228" t="s">
        <v>183</v>
      </c>
      <c r="E557" s="238"/>
      <c r="F557" s="240" t="s">
        <v>1885</v>
      </c>
      <c r="G557" s="238"/>
      <c r="H557" s="241">
        <v>5.25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183</v>
      </c>
      <c r="AU557" s="247" t="s">
        <v>90</v>
      </c>
      <c r="AV557" s="14" t="s">
        <v>90</v>
      </c>
      <c r="AW557" s="14" t="s">
        <v>4</v>
      </c>
      <c r="AX557" s="14" t="s">
        <v>88</v>
      </c>
      <c r="AY557" s="247" t="s">
        <v>171</v>
      </c>
    </row>
    <row r="558" s="2" customFormat="1" ht="16.5" customHeight="1">
      <c r="A558" s="42"/>
      <c r="B558" s="43"/>
      <c r="C558" s="208" t="s">
        <v>1886</v>
      </c>
      <c r="D558" s="208" t="s">
        <v>174</v>
      </c>
      <c r="E558" s="209" t="s">
        <v>566</v>
      </c>
      <c r="F558" s="210" t="s">
        <v>567</v>
      </c>
      <c r="G558" s="211" t="s">
        <v>177</v>
      </c>
      <c r="H558" s="212">
        <v>5.7999999999999998</v>
      </c>
      <c r="I558" s="213"/>
      <c r="J558" s="214">
        <f>ROUND(I558*H558,2)</f>
        <v>0</v>
      </c>
      <c r="K558" s="210" t="s">
        <v>178</v>
      </c>
      <c r="L558" s="48"/>
      <c r="M558" s="215" t="s">
        <v>41</v>
      </c>
      <c r="N558" s="216" t="s">
        <v>51</v>
      </c>
      <c r="O558" s="88"/>
      <c r="P558" s="217">
        <f>O558*H558</f>
        <v>0</v>
      </c>
      <c r="Q558" s="217">
        <v>0.00021000000000000001</v>
      </c>
      <c r="R558" s="217">
        <f>Q558*H558</f>
        <v>0.0012180000000000001</v>
      </c>
      <c r="S558" s="217">
        <v>0</v>
      </c>
      <c r="T558" s="218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19" t="s">
        <v>295</v>
      </c>
      <c r="AT558" s="219" t="s">
        <v>174</v>
      </c>
      <c r="AU558" s="219" t="s">
        <v>90</v>
      </c>
      <c r="AY558" s="20" t="s">
        <v>171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20" t="s">
        <v>88</v>
      </c>
      <c r="BK558" s="220">
        <f>ROUND(I558*H558,2)</f>
        <v>0</v>
      </c>
      <c r="BL558" s="20" t="s">
        <v>295</v>
      </c>
      <c r="BM558" s="219" t="s">
        <v>1672</v>
      </c>
    </row>
    <row r="559" s="2" customFormat="1">
      <c r="A559" s="42"/>
      <c r="B559" s="43"/>
      <c r="C559" s="44"/>
      <c r="D559" s="221" t="s">
        <v>181</v>
      </c>
      <c r="E559" s="44"/>
      <c r="F559" s="222" t="s">
        <v>569</v>
      </c>
      <c r="G559" s="44"/>
      <c r="H559" s="44"/>
      <c r="I559" s="223"/>
      <c r="J559" s="44"/>
      <c r="K559" s="44"/>
      <c r="L559" s="48"/>
      <c r="M559" s="224"/>
      <c r="N559" s="22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0" t="s">
        <v>181</v>
      </c>
      <c r="AU559" s="20" t="s">
        <v>90</v>
      </c>
    </row>
    <row r="560" s="13" customFormat="1">
      <c r="A560" s="13"/>
      <c r="B560" s="226"/>
      <c r="C560" s="227"/>
      <c r="D560" s="228" t="s">
        <v>183</v>
      </c>
      <c r="E560" s="229" t="s">
        <v>41</v>
      </c>
      <c r="F560" s="230" t="s">
        <v>546</v>
      </c>
      <c r="G560" s="227"/>
      <c r="H560" s="229" t="s">
        <v>41</v>
      </c>
      <c r="I560" s="231"/>
      <c r="J560" s="227"/>
      <c r="K560" s="227"/>
      <c r="L560" s="232"/>
      <c r="M560" s="233"/>
      <c r="N560" s="234"/>
      <c r="O560" s="234"/>
      <c r="P560" s="234"/>
      <c r="Q560" s="234"/>
      <c r="R560" s="234"/>
      <c r="S560" s="234"/>
      <c r="T560" s="23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6" t="s">
        <v>183</v>
      </c>
      <c r="AU560" s="236" t="s">
        <v>90</v>
      </c>
      <c r="AV560" s="13" t="s">
        <v>88</v>
      </c>
      <c r="AW560" s="13" t="s">
        <v>42</v>
      </c>
      <c r="AX560" s="13" t="s">
        <v>80</v>
      </c>
      <c r="AY560" s="236" t="s">
        <v>171</v>
      </c>
    </row>
    <row r="561" s="14" customFormat="1">
      <c r="A561" s="14"/>
      <c r="B561" s="237"/>
      <c r="C561" s="238"/>
      <c r="D561" s="228" t="s">
        <v>183</v>
      </c>
      <c r="E561" s="239" t="s">
        <v>41</v>
      </c>
      <c r="F561" s="240" t="s">
        <v>1887</v>
      </c>
      <c r="G561" s="238"/>
      <c r="H561" s="241">
        <v>3.7999999999999998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7" t="s">
        <v>183</v>
      </c>
      <c r="AU561" s="247" t="s">
        <v>90</v>
      </c>
      <c r="AV561" s="14" t="s">
        <v>90</v>
      </c>
      <c r="AW561" s="14" t="s">
        <v>42</v>
      </c>
      <c r="AX561" s="14" t="s">
        <v>80</v>
      </c>
      <c r="AY561" s="247" t="s">
        <v>171</v>
      </c>
    </row>
    <row r="562" s="13" customFormat="1">
      <c r="A562" s="13"/>
      <c r="B562" s="226"/>
      <c r="C562" s="227"/>
      <c r="D562" s="228" t="s">
        <v>183</v>
      </c>
      <c r="E562" s="229" t="s">
        <v>41</v>
      </c>
      <c r="F562" s="230" t="s">
        <v>1786</v>
      </c>
      <c r="G562" s="227"/>
      <c r="H562" s="229" t="s">
        <v>41</v>
      </c>
      <c r="I562" s="231"/>
      <c r="J562" s="227"/>
      <c r="K562" s="227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183</v>
      </c>
      <c r="AU562" s="236" t="s">
        <v>90</v>
      </c>
      <c r="AV562" s="13" t="s">
        <v>88</v>
      </c>
      <c r="AW562" s="13" t="s">
        <v>42</v>
      </c>
      <c r="AX562" s="13" t="s">
        <v>80</v>
      </c>
      <c r="AY562" s="236" t="s">
        <v>171</v>
      </c>
    </row>
    <row r="563" s="14" customFormat="1">
      <c r="A563" s="14"/>
      <c r="B563" s="237"/>
      <c r="C563" s="238"/>
      <c r="D563" s="228" t="s">
        <v>183</v>
      </c>
      <c r="E563" s="239" t="s">
        <v>41</v>
      </c>
      <c r="F563" s="240" t="s">
        <v>90</v>
      </c>
      <c r="G563" s="238"/>
      <c r="H563" s="241">
        <v>2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183</v>
      </c>
      <c r="AU563" s="247" t="s">
        <v>90</v>
      </c>
      <c r="AV563" s="14" t="s">
        <v>90</v>
      </c>
      <c r="AW563" s="14" t="s">
        <v>42</v>
      </c>
      <c r="AX563" s="14" t="s">
        <v>80</v>
      </c>
      <c r="AY563" s="247" t="s">
        <v>171</v>
      </c>
    </row>
    <row r="564" s="15" customFormat="1">
      <c r="A564" s="15"/>
      <c r="B564" s="248"/>
      <c r="C564" s="249"/>
      <c r="D564" s="228" t="s">
        <v>183</v>
      </c>
      <c r="E564" s="250" t="s">
        <v>41</v>
      </c>
      <c r="F564" s="251" t="s">
        <v>189</v>
      </c>
      <c r="G564" s="249"/>
      <c r="H564" s="252">
        <v>5.7999999999999998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8" t="s">
        <v>183</v>
      </c>
      <c r="AU564" s="258" t="s">
        <v>90</v>
      </c>
      <c r="AV564" s="15" t="s">
        <v>179</v>
      </c>
      <c r="AW564" s="15" t="s">
        <v>42</v>
      </c>
      <c r="AX564" s="15" t="s">
        <v>88</v>
      </c>
      <c r="AY564" s="258" t="s">
        <v>171</v>
      </c>
    </row>
    <row r="565" s="2" customFormat="1" ht="24.15" customHeight="1">
      <c r="A565" s="42"/>
      <c r="B565" s="43"/>
      <c r="C565" s="208" t="s">
        <v>1888</v>
      </c>
      <c r="D565" s="208" t="s">
        <v>174</v>
      </c>
      <c r="E565" s="209" t="s">
        <v>574</v>
      </c>
      <c r="F565" s="210" t="s">
        <v>1674</v>
      </c>
      <c r="G565" s="211" t="s">
        <v>177</v>
      </c>
      <c r="H565" s="212">
        <v>5.7999999999999998</v>
      </c>
      <c r="I565" s="213"/>
      <c r="J565" s="214">
        <f>ROUND(I565*H565,2)</f>
        <v>0</v>
      </c>
      <c r="K565" s="210" t="s">
        <v>178</v>
      </c>
      <c r="L565" s="48"/>
      <c r="M565" s="215" t="s">
        <v>41</v>
      </c>
      <c r="N565" s="216" t="s">
        <v>51</v>
      </c>
      <c r="O565" s="88"/>
      <c r="P565" s="217">
        <f>O565*H565</f>
        <v>0</v>
      </c>
      <c r="Q565" s="217">
        <v>0.00029</v>
      </c>
      <c r="R565" s="217">
        <f>Q565*H565</f>
        <v>0.0016819999999999999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295</v>
      </c>
      <c r="AT565" s="219" t="s">
        <v>174</v>
      </c>
      <c r="AU565" s="219" t="s">
        <v>90</v>
      </c>
      <c r="AY565" s="20" t="s">
        <v>171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88</v>
      </c>
      <c r="BK565" s="220">
        <f>ROUND(I565*H565,2)</f>
        <v>0</v>
      </c>
      <c r="BL565" s="20" t="s">
        <v>295</v>
      </c>
      <c r="BM565" s="219" t="s">
        <v>1675</v>
      </c>
    </row>
    <row r="566" s="2" customFormat="1">
      <c r="A566" s="42"/>
      <c r="B566" s="43"/>
      <c r="C566" s="44"/>
      <c r="D566" s="221" t="s">
        <v>181</v>
      </c>
      <c r="E566" s="44"/>
      <c r="F566" s="222" t="s">
        <v>577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181</v>
      </c>
      <c r="AU566" s="20" t="s">
        <v>90</v>
      </c>
    </row>
    <row r="567" s="13" customFormat="1">
      <c r="A567" s="13"/>
      <c r="B567" s="226"/>
      <c r="C567" s="227"/>
      <c r="D567" s="228" t="s">
        <v>183</v>
      </c>
      <c r="E567" s="229" t="s">
        <v>41</v>
      </c>
      <c r="F567" s="230" t="s">
        <v>546</v>
      </c>
      <c r="G567" s="227"/>
      <c r="H567" s="229" t="s">
        <v>41</v>
      </c>
      <c r="I567" s="231"/>
      <c r="J567" s="227"/>
      <c r="K567" s="227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183</v>
      </c>
      <c r="AU567" s="236" t="s">
        <v>90</v>
      </c>
      <c r="AV567" s="13" t="s">
        <v>88</v>
      </c>
      <c r="AW567" s="13" t="s">
        <v>42</v>
      </c>
      <c r="AX567" s="13" t="s">
        <v>80</v>
      </c>
      <c r="AY567" s="236" t="s">
        <v>171</v>
      </c>
    </row>
    <row r="568" s="14" customFormat="1">
      <c r="A568" s="14"/>
      <c r="B568" s="237"/>
      <c r="C568" s="238"/>
      <c r="D568" s="228" t="s">
        <v>183</v>
      </c>
      <c r="E568" s="239" t="s">
        <v>41</v>
      </c>
      <c r="F568" s="240" t="s">
        <v>1887</v>
      </c>
      <c r="G568" s="238"/>
      <c r="H568" s="241">
        <v>3.7999999999999998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7" t="s">
        <v>183</v>
      </c>
      <c r="AU568" s="247" t="s">
        <v>90</v>
      </c>
      <c r="AV568" s="14" t="s">
        <v>90</v>
      </c>
      <c r="AW568" s="14" t="s">
        <v>42</v>
      </c>
      <c r="AX568" s="14" t="s">
        <v>80</v>
      </c>
      <c r="AY568" s="247" t="s">
        <v>171</v>
      </c>
    </row>
    <row r="569" s="13" customFormat="1">
      <c r="A569" s="13"/>
      <c r="B569" s="226"/>
      <c r="C569" s="227"/>
      <c r="D569" s="228" t="s">
        <v>183</v>
      </c>
      <c r="E569" s="229" t="s">
        <v>41</v>
      </c>
      <c r="F569" s="230" t="s">
        <v>1786</v>
      </c>
      <c r="G569" s="227"/>
      <c r="H569" s="229" t="s">
        <v>41</v>
      </c>
      <c r="I569" s="231"/>
      <c r="J569" s="227"/>
      <c r="K569" s="227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183</v>
      </c>
      <c r="AU569" s="236" t="s">
        <v>90</v>
      </c>
      <c r="AV569" s="13" t="s">
        <v>88</v>
      </c>
      <c r="AW569" s="13" t="s">
        <v>42</v>
      </c>
      <c r="AX569" s="13" t="s">
        <v>80</v>
      </c>
      <c r="AY569" s="236" t="s">
        <v>171</v>
      </c>
    </row>
    <row r="570" s="14" customFormat="1">
      <c r="A570" s="14"/>
      <c r="B570" s="237"/>
      <c r="C570" s="238"/>
      <c r="D570" s="228" t="s">
        <v>183</v>
      </c>
      <c r="E570" s="239" t="s">
        <v>41</v>
      </c>
      <c r="F570" s="240" t="s">
        <v>90</v>
      </c>
      <c r="G570" s="238"/>
      <c r="H570" s="241">
        <v>2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183</v>
      </c>
      <c r="AU570" s="247" t="s">
        <v>90</v>
      </c>
      <c r="AV570" s="14" t="s">
        <v>90</v>
      </c>
      <c r="AW570" s="14" t="s">
        <v>42</v>
      </c>
      <c r="AX570" s="14" t="s">
        <v>80</v>
      </c>
      <c r="AY570" s="247" t="s">
        <v>171</v>
      </c>
    </row>
    <row r="571" s="15" customFormat="1">
      <c r="A571" s="15"/>
      <c r="B571" s="248"/>
      <c r="C571" s="249"/>
      <c r="D571" s="228" t="s">
        <v>183</v>
      </c>
      <c r="E571" s="250" t="s">
        <v>41</v>
      </c>
      <c r="F571" s="251" t="s">
        <v>189</v>
      </c>
      <c r="G571" s="249"/>
      <c r="H571" s="252">
        <v>5.7999999999999998</v>
      </c>
      <c r="I571" s="253"/>
      <c r="J571" s="249"/>
      <c r="K571" s="249"/>
      <c r="L571" s="254"/>
      <c r="M571" s="288"/>
      <c r="N571" s="289"/>
      <c r="O571" s="289"/>
      <c r="P571" s="289"/>
      <c r="Q571" s="289"/>
      <c r="R571" s="289"/>
      <c r="S571" s="289"/>
      <c r="T571" s="290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8" t="s">
        <v>183</v>
      </c>
      <c r="AU571" s="258" t="s">
        <v>90</v>
      </c>
      <c r="AV571" s="15" t="s">
        <v>179</v>
      </c>
      <c r="AW571" s="15" t="s">
        <v>42</v>
      </c>
      <c r="AX571" s="15" t="s">
        <v>88</v>
      </c>
      <c r="AY571" s="258" t="s">
        <v>171</v>
      </c>
    </row>
    <row r="572" s="2" customFormat="1" ht="6.96" customHeight="1">
      <c r="A572" s="42"/>
      <c r="B572" s="63"/>
      <c r="C572" s="64"/>
      <c r="D572" s="64"/>
      <c r="E572" s="64"/>
      <c r="F572" s="64"/>
      <c r="G572" s="64"/>
      <c r="H572" s="64"/>
      <c r="I572" s="64"/>
      <c r="J572" s="64"/>
      <c r="K572" s="64"/>
      <c r="L572" s="48"/>
      <c r="M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</row>
  </sheetData>
  <sheetProtection sheet="1" autoFilter="0" formatColumns="0" formatRows="0" objects="1" scenarios="1" spinCount="100000" saltValue="hhzGsbaB0Hjqkx15c5zKeFQdEfosTgxrqYPRrpf/kok7ehJyU5JWqrtz8qGjL/w/1GVaMyrhDNWxuHN6Ft4P4A==" hashValue="40jy9VsGUZ9/0SSb7D9EWdNqBSCtv7p02J3wFPWLnGDFjvHQ2bjaMOLJv3luoigq/71+6k5tbWIu3uYO1Vtbbw==" algorithmName="SHA-512" password="CC35"/>
  <autoFilter ref="C91:K57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25112"/>
    <hyperlink ref="F102" r:id="rId2" display="https://podminky.urs.cz/item/CS_URS_2024_02/974049134"/>
    <hyperlink ref="F107" r:id="rId3" display="https://podminky.urs.cz/item/CS_URS_2024_02/977151112"/>
    <hyperlink ref="F114" r:id="rId4" display="https://podminky.urs.cz/item/CS_URS_2024_02/977151115"/>
    <hyperlink ref="F119" r:id="rId5" display="https://podminky.urs.cz/item/CS_URS_2024_02/977151911"/>
    <hyperlink ref="F125" r:id="rId6" display="https://podminky.urs.cz/item/CS_URS_2024_02/997013211"/>
    <hyperlink ref="F127" r:id="rId7" display="https://podminky.urs.cz/item/CS_URS_2024_02/997013219"/>
    <hyperlink ref="F129" r:id="rId8" display="https://podminky.urs.cz/item/CS_URS_2024_02/997013501"/>
    <hyperlink ref="F131" r:id="rId9" display="https://podminky.urs.cz/item/CS_URS_2024_02/997013509"/>
    <hyperlink ref="F133" r:id="rId10" display="https://podminky.urs.cz/item/CS_URS_2024_02/997013609"/>
    <hyperlink ref="F136" r:id="rId11" display="https://podminky.urs.cz/item/CS_URS_2024_02/998011018"/>
    <hyperlink ref="F138" r:id="rId12" display="https://podminky.urs.cz/item/CS_URS_2024_02/998018001"/>
    <hyperlink ref="F142" r:id="rId13" display="https://podminky.urs.cz/item/CS_URS_2024_02/721194104"/>
    <hyperlink ref="F147" r:id="rId14" display="https://podminky.urs.cz/item/CS_URS_2024_02/721194104RMONT004"/>
    <hyperlink ref="F151" r:id="rId15" display="https://podminky.urs.cz/item/CS_URS_2024_02/998721201"/>
    <hyperlink ref="F153" r:id="rId16" display="https://podminky.urs.cz/item/CS_URS_2024_02/998721294"/>
    <hyperlink ref="F155" r:id="rId17" display="https://podminky.urs.cz/item/CS_URS_2024_02/998721299"/>
    <hyperlink ref="F158" r:id="rId18" display="https://podminky.urs.cz/item/CS_URS_2024_02/741110053"/>
    <hyperlink ref="F165" r:id="rId19" display="https://podminky.urs.cz/item/CS_URS_2024_02/741110441"/>
    <hyperlink ref="F172" r:id="rId20" display="https://podminky.urs.cz/item/CS_URS_2024_02/741112111"/>
    <hyperlink ref="F178" r:id="rId21" display="https://podminky.urs.cz/item/CS_URS_2024_02/741122015"/>
    <hyperlink ref="F190" r:id="rId22" display="https://podminky.urs.cz/item/CS_URS_2024_02/741130001"/>
    <hyperlink ref="F201" r:id="rId23" display="https://podminky.urs.cz/item/CS_URS_2024_02/741130021"/>
    <hyperlink ref="F208" r:id="rId24" display="https://podminky.urs.cz/item/CS_URS_2024_02/741132331"/>
    <hyperlink ref="F221" r:id="rId25" display="https://podminky.urs.cz/item/CS_URS_2024_02/741810003"/>
    <hyperlink ref="F224" r:id="rId26" display="https://podminky.urs.cz/item/CS_URS_2024_02/998741121"/>
    <hyperlink ref="F226" r:id="rId27" display="https://podminky.urs.cz/item/CS_URS_2024_02/998741129"/>
    <hyperlink ref="F228" r:id="rId28" display="https://podminky.urs.cz/item/CS_URS_2024_02/998741194"/>
    <hyperlink ref="F230" r:id="rId29" display="https://podminky.urs.cz/item/CS_URS_2024_02/998741199"/>
    <hyperlink ref="F233" r:id="rId30" display="https://podminky.urs.cz/item/CS_URS_2024_02/742110003"/>
    <hyperlink ref="F244" r:id="rId31" display="https://podminky.urs.cz/item/CS_URS_2024_02/742121001"/>
    <hyperlink ref="F254" r:id="rId32" display="https://podminky.urs.cz/item/CS_URS_2024_02/742190002"/>
    <hyperlink ref="F258" r:id="rId33" display="https://podminky.urs.cz/item/CS_URS_2024_02/998742121"/>
    <hyperlink ref="F260" r:id="rId34" display="https://podminky.urs.cz/item/CS_URS_2024_02/998742129"/>
    <hyperlink ref="F262" r:id="rId35" display="https://podminky.urs.cz/item/CS_URS_2024_02/998742194"/>
    <hyperlink ref="F264" r:id="rId36" display="https://podminky.urs.cz/item/CS_URS_2024_02/998742199"/>
    <hyperlink ref="F267" r:id="rId37" display="https://podminky.urs.cz/item/CS_URS_2024_02/751711111"/>
    <hyperlink ref="F282" r:id="rId38" display="https://podminky.urs.cz/item/CS_URS_2024_02/751711909"/>
    <hyperlink ref="F286" r:id="rId39" display="https://podminky.urs.cz/item/CS_URS_2024_02/751711910"/>
    <hyperlink ref="F300" r:id="rId40" display="https://podminky.urs.cz/item/CS_URS_2024_02/751791111"/>
    <hyperlink ref="F306" r:id="rId41" display="https://podminky.urs.cz/item/CS_URS_2024_02/751791112"/>
    <hyperlink ref="F312" r:id="rId42" display="https://podminky.urs.cz/item/CS_URS_2024_02/751791113"/>
    <hyperlink ref="F318" r:id="rId43" display="https://podminky.urs.cz/item/CS_URS_2024_02/751791114"/>
    <hyperlink ref="F324" r:id="rId44" display="https://podminky.urs.cz/item/CS_URS_2024_02/751791115"/>
    <hyperlink ref="F330" r:id="rId45" display="https://podminky.urs.cz/item/CS_URS_2024_02/751791151"/>
    <hyperlink ref="F334" r:id="rId46" display="https://podminky.urs.cz/item/CS_URS_2024_02/751791153"/>
    <hyperlink ref="F338" r:id="rId47" display="https://podminky.urs.cz/item/CS_URS_2024_02/751791154"/>
    <hyperlink ref="F342" r:id="rId48" display="https://podminky.urs.cz/item/CS_URS_2024_02/751791155"/>
    <hyperlink ref="F349" r:id="rId49" display="https://podminky.urs.cz/item/CS_URS_2024_02/751791163"/>
    <hyperlink ref="F364" r:id="rId50" display="https://podminky.urs.cz/item/CS_URS_2024_02/751791171"/>
    <hyperlink ref="F369" r:id="rId51" display="https://podminky.urs.cz/item/CS_URS_2024_02/751791173"/>
    <hyperlink ref="F374" r:id="rId52" display="https://podminky.urs.cz/item/CS_URS_2024_02/751791176"/>
    <hyperlink ref="F376" r:id="rId53" display="https://podminky.urs.cz/item/CS_URS_2024_02/751791181"/>
    <hyperlink ref="F382" r:id="rId54" display="https://podminky.urs.cz/item/CS_URS_2024_02/751791183"/>
    <hyperlink ref="F389" r:id="rId55" display="https://podminky.urs.cz/item/CS_URS_2024_02/751791301"/>
    <hyperlink ref="F396" r:id="rId56" display="https://podminky.urs.cz/item/CS_URS_2024_02/751791401"/>
    <hyperlink ref="F403" r:id="rId57" display="https://podminky.urs.cz/item/CS_URS_2024_02/751792001"/>
    <hyperlink ref="F406" r:id="rId58" display="https://podminky.urs.cz/item/CS_URS_2024_02/751792006"/>
    <hyperlink ref="F411" r:id="rId59" display="https://podminky.urs.cz/item/CS_URS_2024_02/751792007"/>
    <hyperlink ref="F416" r:id="rId60" display="https://podminky.urs.cz/item/CS_URS_2024_02/751792007RMONT003"/>
    <hyperlink ref="F420" r:id="rId61" display="https://podminky.urs.cz/item/CS_URS_2024_02/751792008"/>
    <hyperlink ref="F429" r:id="rId62" display="https://podminky.urs.cz/item/CS_URS_2024_02/751793001"/>
    <hyperlink ref="F432" r:id="rId63" display="https://podminky.urs.cz/item/CS_URS_2024_02/998751121"/>
    <hyperlink ref="F434" r:id="rId64" display="https://podminky.urs.cz/item/CS_URS_2024_02/998751192"/>
    <hyperlink ref="F436" r:id="rId65" display="https://podminky.urs.cz/item/CS_URS_2024_02/998751199"/>
    <hyperlink ref="F439" r:id="rId66" display="https://podminky.urs.cz/item/CS_URS_2024_02/763101856"/>
    <hyperlink ref="F445" r:id="rId67" display="https://podminky.urs.cz/item/CS_URS_2024_02/763131451"/>
    <hyperlink ref="F450" r:id="rId68" display="https://podminky.urs.cz/item/CS_URS_2024_02/763131772"/>
    <hyperlink ref="F455" r:id="rId69" display="https://podminky.urs.cz/item/CS_URS_2024_02/763135102"/>
    <hyperlink ref="F479" r:id="rId70" display="https://podminky.urs.cz/item/CS_URS_2024_02/763431871"/>
    <hyperlink ref="F503" r:id="rId71" display="https://podminky.urs.cz/item/CS_URS_2024_02/998763331"/>
    <hyperlink ref="F505" r:id="rId72" display="https://podminky.urs.cz/item/CS_URS_2024_02/998763339"/>
    <hyperlink ref="F507" r:id="rId73" display="https://podminky.urs.cz/item/CS_URS_2024_02/998763393"/>
    <hyperlink ref="F509" r:id="rId74" display="https://podminky.urs.cz/item/CS_URS_2024_02/998763399"/>
    <hyperlink ref="F512" r:id="rId75" display="https://podminky.urs.cz/item/CS_URS_2024_02/781121011"/>
    <hyperlink ref="F521" r:id="rId76" display="https://podminky.urs.cz/item/CS_URS_2024_02/781472291"/>
    <hyperlink ref="F525" r:id="rId77" display="https://podminky.urs.cz/item/CS_URS_2024_02/998781121"/>
    <hyperlink ref="F527" r:id="rId78" display="https://podminky.urs.cz/item/CS_URS_2024_02/998781129"/>
    <hyperlink ref="F529" r:id="rId79" display="https://podminky.urs.cz/item/CS_URS_2024_02/998781194"/>
    <hyperlink ref="F531" r:id="rId80" display="https://podminky.urs.cz/item/CS_URS_2024_02/998781199"/>
    <hyperlink ref="F534" r:id="rId81" display="https://podminky.urs.cz/item/CS_URS_2024_02/784111021"/>
    <hyperlink ref="F540" r:id="rId82" display="https://podminky.urs.cz/item/CS_URS_2024_02/784161001"/>
    <hyperlink ref="F544" r:id="rId83" display="https://podminky.urs.cz/item/CS_URS_2024_02/784161111"/>
    <hyperlink ref="F550" r:id="rId84" display="https://podminky.urs.cz/item/CS_URS_2024_02/784171101"/>
    <hyperlink ref="F559" r:id="rId85" display="https://podminky.urs.cz/item/CS_URS_2024_02/784181101"/>
    <hyperlink ref="F566" r:id="rId86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1889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ROUND((SUM(BE92:BE549)),  2)</f>
        <v>0</v>
      </c>
      <c r="G33" s="42"/>
      <c r="H33" s="42"/>
      <c r="I33" s="152">
        <v>0.20999999999999999</v>
      </c>
      <c r="J33" s="151">
        <f>ROUND(((SUM(BE92:BE549))*I33),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ROUND((SUM(BF92:BF549)),  2)</f>
        <v>0</v>
      </c>
      <c r="G34" s="42"/>
      <c r="H34" s="42"/>
      <c r="I34" s="152">
        <v>0.12</v>
      </c>
      <c r="J34" s="151">
        <f>ROUND(((SUM(BF92:BF549))*I34),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ROUND((SUM(BG92:BG549)),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ROUND((SUM(BH92:BH549)),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ROUND((SUM(BI92:BI549)),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05 - ETAPA 5 - OKRUH 1.PP S VENKOVNÍ JEDNOTKOU VJ5-1.PP-A1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J139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J140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J156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J222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J256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J434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J503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J525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05 - ETAPA 5 - OKRUH 1.PP S VENKOVNÍ JEDNOTKOU VJ5-1.PP-A1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P93+P139</f>
        <v>0</v>
      </c>
      <c r="Q92" s="100"/>
      <c r="R92" s="189">
        <f>R93+R139</f>
        <v>1.4553508899999998</v>
      </c>
      <c r="S92" s="100"/>
      <c r="T92" s="190">
        <f>T93+T139</f>
        <v>0.094082999999999986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BK93+BK139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P94+P100+P123+P134</f>
        <v>0</v>
      </c>
      <c r="Q93" s="200"/>
      <c r="R93" s="201">
        <f>R94+R100+R123+R134</f>
        <v>0.68030499999999994</v>
      </c>
      <c r="S93" s="200"/>
      <c r="T93" s="202">
        <f>T94+T100+T123+T134</f>
        <v>0.033494999999999997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BK94+BK100+BK123+BK134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SUM(P95:P99)</f>
        <v>0</v>
      </c>
      <c r="Q94" s="200"/>
      <c r="R94" s="201">
        <f>SUM(R95:R99)</f>
        <v>0.67464999999999997</v>
      </c>
      <c r="S94" s="200"/>
      <c r="T94" s="202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SUM(BK95:BK99)</f>
        <v>0</v>
      </c>
    </row>
    <row r="95" s="2" customFormat="1" ht="16.5" customHeight="1">
      <c r="A95" s="42"/>
      <c r="B95" s="43"/>
      <c r="C95" s="208" t="s">
        <v>88</v>
      </c>
      <c r="D95" s="208" t="s">
        <v>174</v>
      </c>
      <c r="E95" s="209" t="s">
        <v>1213</v>
      </c>
      <c r="F95" s="210" t="s">
        <v>1214</v>
      </c>
      <c r="G95" s="211" t="s">
        <v>177</v>
      </c>
      <c r="H95" s="212">
        <v>16.375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0.041200000000000001</v>
      </c>
      <c r="R95" s="217">
        <f>Q95*H95</f>
        <v>0.67464999999999997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1215</v>
      </c>
    </row>
    <row r="96" s="2" customFormat="1">
      <c r="A96" s="42"/>
      <c r="B96" s="43"/>
      <c r="C96" s="44"/>
      <c r="D96" s="221" t="s">
        <v>181</v>
      </c>
      <c r="E96" s="44"/>
      <c r="F96" s="222" t="s">
        <v>1216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1217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1890</v>
      </c>
      <c r="G98" s="238"/>
      <c r="H98" s="241">
        <v>16.375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5" customFormat="1">
      <c r="A99" s="15"/>
      <c r="B99" s="248"/>
      <c r="C99" s="249"/>
      <c r="D99" s="228" t="s">
        <v>183</v>
      </c>
      <c r="E99" s="250" t="s">
        <v>41</v>
      </c>
      <c r="F99" s="251" t="s">
        <v>189</v>
      </c>
      <c r="G99" s="249"/>
      <c r="H99" s="252">
        <v>16.375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183</v>
      </c>
      <c r="AU99" s="258" t="s">
        <v>90</v>
      </c>
      <c r="AV99" s="15" t="s">
        <v>179</v>
      </c>
      <c r="AW99" s="15" t="s">
        <v>42</v>
      </c>
      <c r="AX99" s="15" t="s">
        <v>88</v>
      </c>
      <c r="AY99" s="258" t="s">
        <v>171</v>
      </c>
    </row>
    <row r="100" s="12" customFormat="1" ht="22.8" customHeight="1">
      <c r="A100" s="12"/>
      <c r="B100" s="192"/>
      <c r="C100" s="193"/>
      <c r="D100" s="194" t="s">
        <v>79</v>
      </c>
      <c r="E100" s="206" t="s">
        <v>190</v>
      </c>
      <c r="F100" s="206" t="s">
        <v>191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SUM(P101:P122)</f>
        <v>0</v>
      </c>
      <c r="Q100" s="200"/>
      <c r="R100" s="201">
        <f>SUM(R101:R122)</f>
        <v>0.0056550000000000003</v>
      </c>
      <c r="S100" s="200"/>
      <c r="T100" s="202">
        <f>SUM(T101:T122)</f>
        <v>0.033494999999999997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79</v>
      </c>
      <c r="AU100" s="204" t="s">
        <v>88</v>
      </c>
      <c r="AY100" s="203" t="s">
        <v>171</v>
      </c>
      <c r="BK100" s="205">
        <f>SUM(BK101:BK122)</f>
        <v>0</v>
      </c>
    </row>
    <row r="101" s="2" customFormat="1" ht="16.5" customHeight="1">
      <c r="A101" s="42"/>
      <c r="B101" s="43"/>
      <c r="C101" s="208" t="s">
        <v>90</v>
      </c>
      <c r="D101" s="208" t="s">
        <v>174</v>
      </c>
      <c r="E101" s="209" t="s">
        <v>200</v>
      </c>
      <c r="F101" s="210" t="s">
        <v>201</v>
      </c>
      <c r="G101" s="211" t="s">
        <v>202</v>
      </c>
      <c r="H101" s="212">
        <v>0.375</v>
      </c>
      <c r="I101" s="213"/>
      <c r="J101" s="214">
        <f>ROUND(I101*H101,2)</f>
        <v>0</v>
      </c>
      <c r="K101" s="210" t="s">
        <v>178</v>
      </c>
      <c r="L101" s="48"/>
      <c r="M101" s="215" t="s">
        <v>41</v>
      </c>
      <c r="N101" s="216" t="s">
        <v>51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0.016</v>
      </c>
      <c r="T101" s="218">
        <f>S101*H101</f>
        <v>0.0060000000000000001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179</v>
      </c>
      <c r="AT101" s="219" t="s">
        <v>174</v>
      </c>
      <c r="AU101" s="219" t="s">
        <v>90</v>
      </c>
      <c r="AY101" s="20" t="s">
        <v>171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88</v>
      </c>
      <c r="BK101" s="220">
        <f>ROUND(I101*H101,2)</f>
        <v>0</v>
      </c>
      <c r="BL101" s="20" t="s">
        <v>179</v>
      </c>
      <c r="BM101" s="219" t="s">
        <v>1891</v>
      </c>
    </row>
    <row r="102" s="2" customFormat="1">
      <c r="A102" s="42"/>
      <c r="B102" s="43"/>
      <c r="C102" s="44"/>
      <c r="D102" s="221" t="s">
        <v>181</v>
      </c>
      <c r="E102" s="44"/>
      <c r="F102" s="222" t="s">
        <v>204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181</v>
      </c>
      <c r="AU102" s="20" t="s">
        <v>90</v>
      </c>
    </row>
    <row r="103" s="13" customFormat="1">
      <c r="A103" s="13"/>
      <c r="B103" s="226"/>
      <c r="C103" s="227"/>
      <c r="D103" s="228" t="s">
        <v>183</v>
      </c>
      <c r="E103" s="229" t="s">
        <v>41</v>
      </c>
      <c r="F103" s="230" t="s">
        <v>205</v>
      </c>
      <c r="G103" s="227"/>
      <c r="H103" s="229" t="s">
        <v>41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183</v>
      </c>
      <c r="AU103" s="236" t="s">
        <v>90</v>
      </c>
      <c r="AV103" s="13" t="s">
        <v>88</v>
      </c>
      <c r="AW103" s="13" t="s">
        <v>42</v>
      </c>
      <c r="AX103" s="13" t="s">
        <v>80</v>
      </c>
      <c r="AY103" s="236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1792</v>
      </c>
      <c r="G104" s="238"/>
      <c r="H104" s="241">
        <v>0.375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5" customFormat="1">
      <c r="A105" s="15"/>
      <c r="B105" s="248"/>
      <c r="C105" s="249"/>
      <c r="D105" s="228" t="s">
        <v>183</v>
      </c>
      <c r="E105" s="250" t="s">
        <v>41</v>
      </c>
      <c r="F105" s="251" t="s">
        <v>189</v>
      </c>
      <c r="G105" s="249"/>
      <c r="H105" s="252">
        <v>0.375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183</v>
      </c>
      <c r="AU105" s="258" t="s">
        <v>90</v>
      </c>
      <c r="AV105" s="15" t="s">
        <v>179</v>
      </c>
      <c r="AW105" s="15" t="s">
        <v>42</v>
      </c>
      <c r="AX105" s="15" t="s">
        <v>88</v>
      </c>
      <c r="AY105" s="258" t="s">
        <v>171</v>
      </c>
    </row>
    <row r="106" s="2" customFormat="1" ht="24.15" customHeight="1">
      <c r="A106" s="42"/>
      <c r="B106" s="43"/>
      <c r="C106" s="208" t="s">
        <v>199</v>
      </c>
      <c r="D106" s="208" t="s">
        <v>174</v>
      </c>
      <c r="E106" s="209" t="s">
        <v>1219</v>
      </c>
      <c r="F106" s="210" t="s">
        <v>1220</v>
      </c>
      <c r="G106" s="211" t="s">
        <v>202</v>
      </c>
      <c r="H106" s="212">
        <v>3.8999999999999999</v>
      </c>
      <c r="I106" s="213"/>
      <c r="J106" s="214">
        <f>ROUND(I106*H106,2)</f>
        <v>0</v>
      </c>
      <c r="K106" s="210" t="s">
        <v>178</v>
      </c>
      <c r="L106" s="48"/>
      <c r="M106" s="215" t="s">
        <v>41</v>
      </c>
      <c r="N106" s="216" t="s">
        <v>51</v>
      </c>
      <c r="O106" s="88"/>
      <c r="P106" s="217">
        <f>O106*H106</f>
        <v>0</v>
      </c>
      <c r="Q106" s="217">
        <v>0.00091</v>
      </c>
      <c r="R106" s="217">
        <f>Q106*H106</f>
        <v>0.0035490000000000001</v>
      </c>
      <c r="S106" s="217">
        <v>0.0028</v>
      </c>
      <c r="T106" s="218">
        <f>S106*H106</f>
        <v>0.010919999999999999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179</v>
      </c>
      <c r="AT106" s="219" t="s">
        <v>174</v>
      </c>
      <c r="AU106" s="219" t="s">
        <v>90</v>
      </c>
      <c r="AY106" s="20" t="s">
        <v>171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88</v>
      </c>
      <c r="BK106" s="220">
        <f>ROUND(I106*H106,2)</f>
        <v>0</v>
      </c>
      <c r="BL106" s="20" t="s">
        <v>179</v>
      </c>
      <c r="BM106" s="219" t="s">
        <v>1221</v>
      </c>
    </row>
    <row r="107" s="2" customFormat="1">
      <c r="A107" s="42"/>
      <c r="B107" s="43"/>
      <c r="C107" s="44"/>
      <c r="D107" s="221" t="s">
        <v>181</v>
      </c>
      <c r="E107" s="44"/>
      <c r="F107" s="222" t="s">
        <v>1222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181</v>
      </c>
      <c r="AU107" s="20" t="s">
        <v>90</v>
      </c>
    </row>
    <row r="108" s="13" customFormat="1">
      <c r="A108" s="13"/>
      <c r="B108" s="226"/>
      <c r="C108" s="227"/>
      <c r="D108" s="228" t="s">
        <v>183</v>
      </c>
      <c r="E108" s="229" t="s">
        <v>41</v>
      </c>
      <c r="F108" s="230" t="s">
        <v>1685</v>
      </c>
      <c r="G108" s="227"/>
      <c r="H108" s="229" t="s">
        <v>41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183</v>
      </c>
      <c r="AU108" s="236" t="s">
        <v>90</v>
      </c>
      <c r="AV108" s="13" t="s">
        <v>88</v>
      </c>
      <c r="AW108" s="13" t="s">
        <v>42</v>
      </c>
      <c r="AX108" s="13" t="s">
        <v>80</v>
      </c>
      <c r="AY108" s="236" t="s">
        <v>171</v>
      </c>
    </row>
    <row r="109" s="14" customFormat="1">
      <c r="A109" s="14"/>
      <c r="B109" s="237"/>
      <c r="C109" s="238"/>
      <c r="D109" s="228" t="s">
        <v>183</v>
      </c>
      <c r="E109" s="239" t="s">
        <v>41</v>
      </c>
      <c r="F109" s="240" t="s">
        <v>1892</v>
      </c>
      <c r="G109" s="238"/>
      <c r="H109" s="241">
        <v>3.8999999999999999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183</v>
      </c>
      <c r="AU109" s="247" t="s">
        <v>90</v>
      </c>
      <c r="AV109" s="14" t="s">
        <v>90</v>
      </c>
      <c r="AW109" s="14" t="s">
        <v>42</v>
      </c>
      <c r="AX109" s="14" t="s">
        <v>80</v>
      </c>
      <c r="AY109" s="247" t="s">
        <v>171</v>
      </c>
    </row>
    <row r="110" s="13" customFormat="1">
      <c r="A110" s="13"/>
      <c r="B110" s="226"/>
      <c r="C110" s="227"/>
      <c r="D110" s="228" t="s">
        <v>183</v>
      </c>
      <c r="E110" s="229" t="s">
        <v>41</v>
      </c>
      <c r="F110" s="230" t="s">
        <v>1687</v>
      </c>
      <c r="G110" s="227"/>
      <c r="H110" s="229" t="s">
        <v>41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183</v>
      </c>
      <c r="AU110" s="236" t="s">
        <v>90</v>
      </c>
      <c r="AV110" s="13" t="s">
        <v>88</v>
      </c>
      <c r="AW110" s="13" t="s">
        <v>42</v>
      </c>
      <c r="AX110" s="13" t="s">
        <v>80</v>
      </c>
      <c r="AY110" s="236" t="s">
        <v>171</v>
      </c>
    </row>
    <row r="111" s="13" customFormat="1">
      <c r="A111" s="13"/>
      <c r="B111" s="226"/>
      <c r="C111" s="227"/>
      <c r="D111" s="228" t="s">
        <v>183</v>
      </c>
      <c r="E111" s="229" t="s">
        <v>41</v>
      </c>
      <c r="F111" s="230" t="s">
        <v>1893</v>
      </c>
      <c r="G111" s="227"/>
      <c r="H111" s="229" t="s">
        <v>41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183</v>
      </c>
      <c r="AU111" s="236" t="s">
        <v>90</v>
      </c>
      <c r="AV111" s="13" t="s">
        <v>88</v>
      </c>
      <c r="AW111" s="13" t="s">
        <v>42</v>
      </c>
      <c r="AX111" s="13" t="s">
        <v>80</v>
      </c>
      <c r="AY111" s="236" t="s">
        <v>171</v>
      </c>
    </row>
    <row r="112" s="15" customFormat="1">
      <c r="A112" s="15"/>
      <c r="B112" s="248"/>
      <c r="C112" s="249"/>
      <c r="D112" s="228" t="s">
        <v>183</v>
      </c>
      <c r="E112" s="250" t="s">
        <v>41</v>
      </c>
      <c r="F112" s="251" t="s">
        <v>189</v>
      </c>
      <c r="G112" s="249"/>
      <c r="H112" s="252">
        <v>3.8999999999999999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183</v>
      </c>
      <c r="AU112" s="258" t="s">
        <v>90</v>
      </c>
      <c r="AV112" s="15" t="s">
        <v>179</v>
      </c>
      <c r="AW112" s="15" t="s">
        <v>42</v>
      </c>
      <c r="AX112" s="15" t="s">
        <v>88</v>
      </c>
      <c r="AY112" s="258" t="s">
        <v>171</v>
      </c>
    </row>
    <row r="113" s="2" customFormat="1" ht="24.15" customHeight="1">
      <c r="A113" s="42"/>
      <c r="B113" s="43"/>
      <c r="C113" s="208" t="s">
        <v>179</v>
      </c>
      <c r="D113" s="208" t="s">
        <v>174</v>
      </c>
      <c r="E113" s="209" t="s">
        <v>1234</v>
      </c>
      <c r="F113" s="210" t="s">
        <v>1235</v>
      </c>
      <c r="G113" s="211" t="s">
        <v>202</v>
      </c>
      <c r="H113" s="212">
        <v>1.95</v>
      </c>
      <c r="I113" s="213"/>
      <c r="J113" s="214">
        <f>ROUND(I113*H113,2)</f>
        <v>0</v>
      </c>
      <c r="K113" s="210" t="s">
        <v>178</v>
      </c>
      <c r="L113" s="48"/>
      <c r="M113" s="215" t="s">
        <v>41</v>
      </c>
      <c r="N113" s="216" t="s">
        <v>51</v>
      </c>
      <c r="O113" s="88"/>
      <c r="P113" s="217">
        <f>O113*H113</f>
        <v>0</v>
      </c>
      <c r="Q113" s="217">
        <v>0.00108</v>
      </c>
      <c r="R113" s="217">
        <f>Q113*H113</f>
        <v>0.0021059999999999998</v>
      </c>
      <c r="S113" s="217">
        <v>0.0085000000000000006</v>
      </c>
      <c r="T113" s="218">
        <f>S113*H113</f>
        <v>0.016574999999999999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179</v>
      </c>
      <c r="AT113" s="219" t="s">
        <v>174</v>
      </c>
      <c r="AU113" s="219" t="s">
        <v>90</v>
      </c>
      <c r="AY113" s="20" t="s">
        <v>171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88</v>
      </c>
      <c r="BK113" s="220">
        <f>ROUND(I113*H113,2)</f>
        <v>0</v>
      </c>
      <c r="BL113" s="20" t="s">
        <v>179</v>
      </c>
      <c r="BM113" s="219" t="s">
        <v>1236</v>
      </c>
    </row>
    <row r="114" s="2" customFormat="1">
      <c r="A114" s="42"/>
      <c r="B114" s="43"/>
      <c r="C114" s="44"/>
      <c r="D114" s="221" t="s">
        <v>181</v>
      </c>
      <c r="E114" s="44"/>
      <c r="F114" s="222" t="s">
        <v>1237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181</v>
      </c>
      <c r="AU114" s="20" t="s">
        <v>90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1688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1894</v>
      </c>
      <c r="G116" s="238"/>
      <c r="H116" s="241">
        <v>1.95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5" customFormat="1">
      <c r="A117" s="15"/>
      <c r="B117" s="248"/>
      <c r="C117" s="249"/>
      <c r="D117" s="228" t="s">
        <v>183</v>
      </c>
      <c r="E117" s="250" t="s">
        <v>41</v>
      </c>
      <c r="F117" s="251" t="s">
        <v>189</v>
      </c>
      <c r="G117" s="249"/>
      <c r="H117" s="252">
        <v>1.95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183</v>
      </c>
      <c r="AU117" s="258" t="s">
        <v>90</v>
      </c>
      <c r="AV117" s="15" t="s">
        <v>179</v>
      </c>
      <c r="AW117" s="15" t="s">
        <v>42</v>
      </c>
      <c r="AX117" s="15" t="s">
        <v>88</v>
      </c>
      <c r="AY117" s="258" t="s">
        <v>171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248</v>
      </c>
      <c r="F118" s="210" t="s">
        <v>249</v>
      </c>
      <c r="G118" s="211" t="s">
        <v>202</v>
      </c>
      <c r="H118" s="212">
        <v>5.8499999999999996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1242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251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13" customFormat="1">
      <c r="A120" s="13"/>
      <c r="B120" s="226"/>
      <c r="C120" s="227"/>
      <c r="D120" s="228" t="s">
        <v>183</v>
      </c>
      <c r="E120" s="229" t="s">
        <v>41</v>
      </c>
      <c r="F120" s="230" t="s">
        <v>1243</v>
      </c>
      <c r="G120" s="227"/>
      <c r="H120" s="229" t="s">
        <v>41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183</v>
      </c>
      <c r="AU120" s="236" t="s">
        <v>90</v>
      </c>
      <c r="AV120" s="13" t="s">
        <v>88</v>
      </c>
      <c r="AW120" s="13" t="s">
        <v>42</v>
      </c>
      <c r="AX120" s="13" t="s">
        <v>80</v>
      </c>
      <c r="AY120" s="236" t="s">
        <v>171</v>
      </c>
    </row>
    <row r="121" s="14" customFormat="1">
      <c r="A121" s="14"/>
      <c r="B121" s="237"/>
      <c r="C121" s="238"/>
      <c r="D121" s="228" t="s">
        <v>183</v>
      </c>
      <c r="E121" s="239" t="s">
        <v>41</v>
      </c>
      <c r="F121" s="240" t="s">
        <v>1895</v>
      </c>
      <c r="G121" s="238"/>
      <c r="H121" s="241">
        <v>5.8499999999999996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42</v>
      </c>
      <c r="AX121" s="14" t="s">
        <v>80</v>
      </c>
      <c r="AY121" s="247" t="s">
        <v>171</v>
      </c>
    </row>
    <row r="122" s="15" customFormat="1">
      <c r="A122" s="15"/>
      <c r="B122" s="248"/>
      <c r="C122" s="249"/>
      <c r="D122" s="228" t="s">
        <v>183</v>
      </c>
      <c r="E122" s="250" t="s">
        <v>41</v>
      </c>
      <c r="F122" s="251" t="s">
        <v>189</v>
      </c>
      <c r="G122" s="249"/>
      <c r="H122" s="252">
        <v>5.8499999999999996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183</v>
      </c>
      <c r="AU122" s="258" t="s">
        <v>90</v>
      </c>
      <c r="AV122" s="15" t="s">
        <v>179</v>
      </c>
      <c r="AW122" s="15" t="s">
        <v>42</v>
      </c>
      <c r="AX122" s="15" t="s">
        <v>88</v>
      </c>
      <c r="AY122" s="258" t="s">
        <v>171</v>
      </c>
    </row>
    <row r="123" s="12" customFormat="1" ht="22.8" customHeight="1">
      <c r="A123" s="12"/>
      <c r="B123" s="192"/>
      <c r="C123" s="193"/>
      <c r="D123" s="194" t="s">
        <v>79</v>
      </c>
      <c r="E123" s="206" t="s">
        <v>260</v>
      </c>
      <c r="F123" s="206" t="s">
        <v>261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SUM(P124:P133)</f>
        <v>0</v>
      </c>
      <c r="Q123" s="200"/>
      <c r="R123" s="201">
        <f>SUM(R124:R133)</f>
        <v>0</v>
      </c>
      <c r="S123" s="200"/>
      <c r="T123" s="202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88</v>
      </c>
      <c r="AT123" s="204" t="s">
        <v>79</v>
      </c>
      <c r="AU123" s="204" t="s">
        <v>88</v>
      </c>
      <c r="AY123" s="203" t="s">
        <v>171</v>
      </c>
      <c r="BK123" s="205">
        <f>SUM(BK124:BK133)</f>
        <v>0</v>
      </c>
    </row>
    <row r="124" s="2" customFormat="1" ht="24.15" customHeight="1">
      <c r="A124" s="42"/>
      <c r="B124" s="43"/>
      <c r="C124" s="208" t="s">
        <v>172</v>
      </c>
      <c r="D124" s="208" t="s">
        <v>174</v>
      </c>
      <c r="E124" s="209" t="s">
        <v>1245</v>
      </c>
      <c r="F124" s="210" t="s">
        <v>1246</v>
      </c>
      <c r="G124" s="211" t="s">
        <v>264</v>
      </c>
      <c r="H124" s="212">
        <v>0.094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1247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1248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37.8" customHeight="1">
      <c r="A126" s="42"/>
      <c r="B126" s="43"/>
      <c r="C126" s="208" t="s">
        <v>253</v>
      </c>
      <c r="D126" s="208" t="s">
        <v>174</v>
      </c>
      <c r="E126" s="209" t="s">
        <v>1249</v>
      </c>
      <c r="F126" s="210" t="s">
        <v>1250</v>
      </c>
      <c r="G126" s="211" t="s">
        <v>264</v>
      </c>
      <c r="H126" s="212">
        <v>0.094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1251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1252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2" customFormat="1" ht="21.75" customHeight="1">
      <c r="A128" s="42"/>
      <c r="B128" s="43"/>
      <c r="C128" s="208" t="s">
        <v>259</v>
      </c>
      <c r="D128" s="208" t="s">
        <v>174</v>
      </c>
      <c r="E128" s="209" t="s">
        <v>267</v>
      </c>
      <c r="F128" s="210" t="s">
        <v>268</v>
      </c>
      <c r="G128" s="211" t="s">
        <v>264</v>
      </c>
      <c r="H128" s="212">
        <v>0.094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1253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270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24.15" customHeight="1">
      <c r="A130" s="42"/>
      <c r="B130" s="43"/>
      <c r="C130" s="208" t="s">
        <v>190</v>
      </c>
      <c r="D130" s="208" t="s">
        <v>174</v>
      </c>
      <c r="E130" s="209" t="s">
        <v>271</v>
      </c>
      <c r="F130" s="210" t="s">
        <v>272</v>
      </c>
      <c r="G130" s="211" t="s">
        <v>264</v>
      </c>
      <c r="H130" s="212">
        <v>0.094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1254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274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4.15" customHeight="1">
      <c r="A132" s="42"/>
      <c r="B132" s="43"/>
      <c r="C132" s="208" t="s">
        <v>121</v>
      </c>
      <c r="D132" s="208" t="s">
        <v>174</v>
      </c>
      <c r="E132" s="209" t="s">
        <v>275</v>
      </c>
      <c r="F132" s="210" t="s">
        <v>276</v>
      </c>
      <c r="G132" s="211" t="s">
        <v>264</v>
      </c>
      <c r="H132" s="212">
        <v>0.094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1255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278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279</v>
      </c>
      <c r="F134" s="206" t="s">
        <v>280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SUM(P135:P138)</f>
        <v>0</v>
      </c>
      <c r="Q134" s="200"/>
      <c r="R134" s="201">
        <f>SUM(R135:R138)</f>
        <v>0</v>
      </c>
      <c r="S134" s="200"/>
      <c r="T134" s="20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88</v>
      </c>
      <c r="AT134" s="204" t="s">
        <v>79</v>
      </c>
      <c r="AU134" s="204" t="s">
        <v>88</v>
      </c>
      <c r="AY134" s="203" t="s">
        <v>171</v>
      </c>
      <c r="BK134" s="205">
        <f>SUM(BK135:BK138)</f>
        <v>0</v>
      </c>
    </row>
    <row r="135" s="2" customFormat="1" ht="37.8" customHeight="1">
      <c r="A135" s="42"/>
      <c r="B135" s="43"/>
      <c r="C135" s="208" t="s">
        <v>124</v>
      </c>
      <c r="D135" s="208" t="s">
        <v>174</v>
      </c>
      <c r="E135" s="209" t="s">
        <v>1256</v>
      </c>
      <c r="F135" s="210" t="s">
        <v>1257</v>
      </c>
      <c r="G135" s="211" t="s">
        <v>264</v>
      </c>
      <c r="H135" s="212">
        <v>0.68000000000000005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179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179</v>
      </c>
      <c r="BM135" s="219" t="s">
        <v>1258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1259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2" customFormat="1" ht="33" customHeight="1">
      <c r="A137" s="42"/>
      <c r="B137" s="43"/>
      <c r="C137" s="208" t="s">
        <v>8</v>
      </c>
      <c r="D137" s="208" t="s">
        <v>174</v>
      </c>
      <c r="E137" s="209" t="s">
        <v>1260</v>
      </c>
      <c r="F137" s="210" t="s">
        <v>1261</v>
      </c>
      <c r="G137" s="211" t="s">
        <v>264</v>
      </c>
      <c r="H137" s="212">
        <v>0.68000000000000005</v>
      </c>
      <c r="I137" s="213"/>
      <c r="J137" s="214">
        <f>ROUND(I137*H137,2)</f>
        <v>0</v>
      </c>
      <c r="K137" s="210" t="s">
        <v>178</v>
      </c>
      <c r="L137" s="48"/>
      <c r="M137" s="215" t="s">
        <v>41</v>
      </c>
      <c r="N137" s="216" t="s">
        <v>51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179</v>
      </c>
      <c r="AT137" s="219" t="s">
        <v>174</v>
      </c>
      <c r="AU137" s="219" t="s">
        <v>90</v>
      </c>
      <c r="AY137" s="20" t="s">
        <v>171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88</v>
      </c>
      <c r="BK137" s="220">
        <f>ROUND(I137*H137,2)</f>
        <v>0</v>
      </c>
      <c r="BL137" s="20" t="s">
        <v>179</v>
      </c>
      <c r="BM137" s="219" t="s">
        <v>1262</v>
      </c>
    </row>
    <row r="138" s="2" customFormat="1">
      <c r="A138" s="42"/>
      <c r="B138" s="43"/>
      <c r="C138" s="44"/>
      <c r="D138" s="221" t="s">
        <v>181</v>
      </c>
      <c r="E138" s="44"/>
      <c r="F138" s="222" t="s">
        <v>1263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181</v>
      </c>
      <c r="AU138" s="20" t="s">
        <v>90</v>
      </c>
    </row>
    <row r="139" s="12" customFormat="1" ht="25.92" customHeight="1">
      <c r="A139" s="12"/>
      <c r="B139" s="192"/>
      <c r="C139" s="193"/>
      <c r="D139" s="194" t="s">
        <v>79</v>
      </c>
      <c r="E139" s="195" t="s">
        <v>289</v>
      </c>
      <c r="F139" s="195" t="s">
        <v>290</v>
      </c>
      <c r="G139" s="193"/>
      <c r="H139" s="193"/>
      <c r="I139" s="196"/>
      <c r="J139" s="197">
        <f>BK139</f>
        <v>0</v>
      </c>
      <c r="K139" s="193"/>
      <c r="L139" s="198"/>
      <c r="M139" s="199"/>
      <c r="N139" s="200"/>
      <c r="O139" s="200"/>
      <c r="P139" s="201">
        <f>P140+P156+P222+P256+P434+P503+P525</f>
        <v>0</v>
      </c>
      <c r="Q139" s="200"/>
      <c r="R139" s="201">
        <f>R140+R156+R222+R256+R434+R503+R525</f>
        <v>0.7750458899999999</v>
      </c>
      <c r="S139" s="200"/>
      <c r="T139" s="202">
        <f>T140+T156+T222+T256+T434+T503+T525</f>
        <v>0.060587999999999989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90</v>
      </c>
      <c r="AT139" s="204" t="s">
        <v>79</v>
      </c>
      <c r="AU139" s="204" t="s">
        <v>80</v>
      </c>
      <c r="AY139" s="203" t="s">
        <v>171</v>
      </c>
      <c r="BK139" s="205">
        <f>BK140+BK156+BK222+BK256+BK434+BK503+BK525</f>
        <v>0</v>
      </c>
    </row>
    <row r="140" s="12" customFormat="1" ht="22.8" customHeight="1">
      <c r="A140" s="12"/>
      <c r="B140" s="192"/>
      <c r="C140" s="193"/>
      <c r="D140" s="194" t="s">
        <v>79</v>
      </c>
      <c r="E140" s="206" t="s">
        <v>1264</v>
      </c>
      <c r="F140" s="206" t="s">
        <v>1265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SUM(P141:P155)</f>
        <v>0</v>
      </c>
      <c r="Q140" s="200"/>
      <c r="R140" s="201">
        <f>SUM(R141:R155)</f>
        <v>0</v>
      </c>
      <c r="S140" s="200"/>
      <c r="T140" s="202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3" t="s">
        <v>90</v>
      </c>
      <c r="AT140" s="204" t="s">
        <v>79</v>
      </c>
      <c r="AU140" s="204" t="s">
        <v>88</v>
      </c>
      <c r="AY140" s="203" t="s">
        <v>171</v>
      </c>
      <c r="BK140" s="205">
        <f>SUM(BK141:BK155)</f>
        <v>0</v>
      </c>
    </row>
    <row r="141" s="2" customFormat="1" ht="16.5" customHeight="1">
      <c r="A141" s="42"/>
      <c r="B141" s="43"/>
      <c r="C141" s="208" t="s">
        <v>129</v>
      </c>
      <c r="D141" s="208" t="s">
        <v>174</v>
      </c>
      <c r="E141" s="209" t="s">
        <v>1266</v>
      </c>
      <c r="F141" s="210" t="s">
        <v>1267</v>
      </c>
      <c r="G141" s="211" t="s">
        <v>194</v>
      </c>
      <c r="H141" s="212">
        <v>3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295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295</v>
      </c>
      <c r="BM141" s="219" t="s">
        <v>1268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1269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3" customFormat="1">
      <c r="A143" s="13"/>
      <c r="B143" s="226"/>
      <c r="C143" s="227"/>
      <c r="D143" s="228" t="s">
        <v>183</v>
      </c>
      <c r="E143" s="229" t="s">
        <v>41</v>
      </c>
      <c r="F143" s="230" t="s">
        <v>1691</v>
      </c>
      <c r="G143" s="227"/>
      <c r="H143" s="229" t="s">
        <v>41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183</v>
      </c>
      <c r="AU143" s="236" t="s">
        <v>90</v>
      </c>
      <c r="AV143" s="13" t="s">
        <v>88</v>
      </c>
      <c r="AW143" s="13" t="s">
        <v>42</v>
      </c>
      <c r="AX143" s="13" t="s">
        <v>80</v>
      </c>
      <c r="AY143" s="236" t="s">
        <v>171</v>
      </c>
    </row>
    <row r="144" s="14" customFormat="1">
      <c r="A144" s="14"/>
      <c r="B144" s="237"/>
      <c r="C144" s="238"/>
      <c r="D144" s="228" t="s">
        <v>183</v>
      </c>
      <c r="E144" s="239" t="s">
        <v>41</v>
      </c>
      <c r="F144" s="240" t="s">
        <v>199</v>
      </c>
      <c r="G144" s="238"/>
      <c r="H144" s="241">
        <v>3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183</v>
      </c>
      <c r="AU144" s="247" t="s">
        <v>90</v>
      </c>
      <c r="AV144" s="14" t="s">
        <v>90</v>
      </c>
      <c r="AW144" s="14" t="s">
        <v>42</v>
      </c>
      <c r="AX144" s="14" t="s">
        <v>80</v>
      </c>
      <c r="AY144" s="247" t="s">
        <v>171</v>
      </c>
    </row>
    <row r="145" s="15" customFormat="1">
      <c r="A145" s="15"/>
      <c r="B145" s="248"/>
      <c r="C145" s="249"/>
      <c r="D145" s="228" t="s">
        <v>183</v>
      </c>
      <c r="E145" s="250" t="s">
        <v>41</v>
      </c>
      <c r="F145" s="251" t="s">
        <v>189</v>
      </c>
      <c r="G145" s="249"/>
      <c r="H145" s="252">
        <v>3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8" t="s">
        <v>183</v>
      </c>
      <c r="AU145" s="258" t="s">
        <v>90</v>
      </c>
      <c r="AV145" s="15" t="s">
        <v>179</v>
      </c>
      <c r="AW145" s="15" t="s">
        <v>42</v>
      </c>
      <c r="AX145" s="15" t="s">
        <v>88</v>
      </c>
      <c r="AY145" s="258" t="s">
        <v>171</v>
      </c>
    </row>
    <row r="146" s="2" customFormat="1" ht="24.15" customHeight="1">
      <c r="A146" s="42"/>
      <c r="B146" s="43"/>
      <c r="C146" s="208" t="s">
        <v>132</v>
      </c>
      <c r="D146" s="208" t="s">
        <v>174</v>
      </c>
      <c r="E146" s="209" t="s">
        <v>1271</v>
      </c>
      <c r="F146" s="210" t="s">
        <v>1272</v>
      </c>
      <c r="G146" s="211" t="s">
        <v>194</v>
      </c>
      <c r="H146" s="212">
        <v>3</v>
      </c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1273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1274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199</v>
      </c>
      <c r="G148" s="238"/>
      <c r="H148" s="241">
        <v>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3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1275</v>
      </c>
      <c r="F150" s="210" t="s">
        <v>1276</v>
      </c>
      <c r="G150" s="211" t="s">
        <v>1277</v>
      </c>
      <c r="H150" s="287"/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295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1278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1279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2" customFormat="1" ht="33" customHeight="1">
      <c r="A152" s="42"/>
      <c r="B152" s="43"/>
      <c r="C152" s="208" t="s">
        <v>295</v>
      </c>
      <c r="D152" s="208" t="s">
        <v>174</v>
      </c>
      <c r="E152" s="209" t="s">
        <v>1280</v>
      </c>
      <c r="F152" s="210" t="s">
        <v>1281</v>
      </c>
      <c r="G152" s="211" t="s">
        <v>1277</v>
      </c>
      <c r="H152" s="287"/>
      <c r="I152" s="213"/>
      <c r="J152" s="214">
        <f>ROUND(I152*H152,2)</f>
        <v>0</v>
      </c>
      <c r="K152" s="210" t="s">
        <v>178</v>
      </c>
      <c r="L152" s="48"/>
      <c r="M152" s="215" t="s">
        <v>41</v>
      </c>
      <c r="N152" s="216" t="s">
        <v>51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295</v>
      </c>
      <c r="AT152" s="219" t="s">
        <v>174</v>
      </c>
      <c r="AU152" s="219" t="s">
        <v>90</v>
      </c>
      <c r="AY152" s="20" t="s">
        <v>171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88</v>
      </c>
      <c r="BK152" s="220">
        <f>ROUND(I152*H152,2)</f>
        <v>0</v>
      </c>
      <c r="BL152" s="20" t="s">
        <v>295</v>
      </c>
      <c r="BM152" s="219" t="s">
        <v>1282</v>
      </c>
    </row>
    <row r="153" s="2" customFormat="1">
      <c r="A153" s="42"/>
      <c r="B153" s="43"/>
      <c r="C153" s="44"/>
      <c r="D153" s="221" t="s">
        <v>181</v>
      </c>
      <c r="E153" s="44"/>
      <c r="F153" s="222" t="s">
        <v>1283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181</v>
      </c>
      <c r="AU153" s="20" t="s">
        <v>90</v>
      </c>
    </row>
    <row r="154" s="2" customFormat="1" ht="37.8" customHeight="1">
      <c r="A154" s="42"/>
      <c r="B154" s="43"/>
      <c r="C154" s="208" t="s">
        <v>309</v>
      </c>
      <c r="D154" s="208" t="s">
        <v>174</v>
      </c>
      <c r="E154" s="209" t="s">
        <v>1284</v>
      </c>
      <c r="F154" s="210" t="s">
        <v>1285</v>
      </c>
      <c r="G154" s="211" t="s">
        <v>1277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295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295</v>
      </c>
      <c r="BM154" s="219" t="s">
        <v>1286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1287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12" customFormat="1" ht="22.8" customHeight="1">
      <c r="A156" s="12"/>
      <c r="B156" s="192"/>
      <c r="C156" s="193"/>
      <c r="D156" s="194" t="s">
        <v>79</v>
      </c>
      <c r="E156" s="206" t="s">
        <v>601</v>
      </c>
      <c r="F156" s="206" t="s">
        <v>602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SUM(P157:P221)</f>
        <v>0</v>
      </c>
      <c r="Q156" s="200"/>
      <c r="R156" s="201">
        <f>SUM(R157:R221)</f>
        <v>0.020551440000000001</v>
      </c>
      <c r="S156" s="200"/>
      <c r="T156" s="202">
        <f>SUM(T157:T221)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90</v>
      </c>
      <c r="AT156" s="204" t="s">
        <v>79</v>
      </c>
      <c r="AU156" s="204" t="s">
        <v>88</v>
      </c>
      <c r="AY156" s="203" t="s">
        <v>171</v>
      </c>
      <c r="BK156" s="205">
        <f>SUM(BK157:BK221)</f>
        <v>0</v>
      </c>
    </row>
    <row r="157" s="2" customFormat="1" ht="24.15" customHeight="1">
      <c r="A157" s="42"/>
      <c r="B157" s="43"/>
      <c r="C157" s="208" t="s">
        <v>336</v>
      </c>
      <c r="D157" s="208" t="s">
        <v>174</v>
      </c>
      <c r="E157" s="209" t="s">
        <v>1797</v>
      </c>
      <c r="F157" s="210" t="s">
        <v>1798</v>
      </c>
      <c r="G157" s="211" t="s">
        <v>202</v>
      </c>
      <c r="H157" s="212">
        <v>3</v>
      </c>
      <c r="I157" s="213"/>
      <c r="J157" s="214">
        <f>ROUND(I157*H157,2)</f>
        <v>0</v>
      </c>
      <c r="K157" s="210" t="s">
        <v>178</v>
      </c>
      <c r="L157" s="48"/>
      <c r="M157" s="215" t="s">
        <v>41</v>
      </c>
      <c r="N157" s="216" t="s">
        <v>51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295</v>
      </c>
      <c r="AT157" s="219" t="s">
        <v>174</v>
      </c>
      <c r="AU157" s="219" t="s">
        <v>90</v>
      </c>
      <c r="AY157" s="20" t="s">
        <v>171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88</v>
      </c>
      <c r="BK157" s="220">
        <f>ROUND(I157*H157,2)</f>
        <v>0</v>
      </c>
      <c r="BL157" s="20" t="s">
        <v>295</v>
      </c>
      <c r="BM157" s="219" t="s">
        <v>1896</v>
      </c>
    </row>
    <row r="158" s="2" customFormat="1">
      <c r="A158" s="42"/>
      <c r="B158" s="43"/>
      <c r="C158" s="44"/>
      <c r="D158" s="221" t="s">
        <v>181</v>
      </c>
      <c r="E158" s="44"/>
      <c r="F158" s="222" t="s">
        <v>1800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181</v>
      </c>
      <c r="AU158" s="20" t="s">
        <v>90</v>
      </c>
    </row>
    <row r="159" s="13" customFormat="1">
      <c r="A159" s="13"/>
      <c r="B159" s="226"/>
      <c r="C159" s="227"/>
      <c r="D159" s="228" t="s">
        <v>183</v>
      </c>
      <c r="E159" s="229" t="s">
        <v>41</v>
      </c>
      <c r="F159" s="230" t="s">
        <v>1801</v>
      </c>
      <c r="G159" s="227"/>
      <c r="H159" s="229" t="s">
        <v>41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183</v>
      </c>
      <c r="AU159" s="236" t="s">
        <v>90</v>
      </c>
      <c r="AV159" s="13" t="s">
        <v>88</v>
      </c>
      <c r="AW159" s="13" t="s">
        <v>42</v>
      </c>
      <c r="AX159" s="13" t="s">
        <v>80</v>
      </c>
      <c r="AY159" s="236" t="s">
        <v>171</v>
      </c>
    </row>
    <row r="160" s="14" customFormat="1">
      <c r="A160" s="14"/>
      <c r="B160" s="237"/>
      <c r="C160" s="238"/>
      <c r="D160" s="228" t="s">
        <v>183</v>
      </c>
      <c r="E160" s="239" t="s">
        <v>41</v>
      </c>
      <c r="F160" s="240" t="s">
        <v>199</v>
      </c>
      <c r="G160" s="238"/>
      <c r="H160" s="241">
        <v>3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183</v>
      </c>
      <c r="AU160" s="247" t="s">
        <v>90</v>
      </c>
      <c r="AV160" s="14" t="s">
        <v>90</v>
      </c>
      <c r="AW160" s="14" t="s">
        <v>42</v>
      </c>
      <c r="AX160" s="14" t="s">
        <v>80</v>
      </c>
      <c r="AY160" s="247" t="s">
        <v>171</v>
      </c>
    </row>
    <row r="161" s="15" customFormat="1">
      <c r="A161" s="15"/>
      <c r="B161" s="248"/>
      <c r="C161" s="249"/>
      <c r="D161" s="228" t="s">
        <v>183</v>
      </c>
      <c r="E161" s="250" t="s">
        <v>41</v>
      </c>
      <c r="F161" s="251" t="s">
        <v>189</v>
      </c>
      <c r="G161" s="249"/>
      <c r="H161" s="252">
        <v>3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183</v>
      </c>
      <c r="AU161" s="258" t="s">
        <v>90</v>
      </c>
      <c r="AV161" s="15" t="s">
        <v>179</v>
      </c>
      <c r="AW161" s="15" t="s">
        <v>42</v>
      </c>
      <c r="AX161" s="15" t="s">
        <v>88</v>
      </c>
      <c r="AY161" s="258" t="s">
        <v>171</v>
      </c>
    </row>
    <row r="162" s="2" customFormat="1" ht="21.75" customHeight="1">
      <c r="A162" s="42"/>
      <c r="B162" s="43"/>
      <c r="C162" s="270" t="s">
        <v>341</v>
      </c>
      <c r="D162" s="270" t="s">
        <v>403</v>
      </c>
      <c r="E162" s="271" t="s">
        <v>1802</v>
      </c>
      <c r="F162" s="272" t="s">
        <v>1803</v>
      </c>
      <c r="G162" s="273" t="s">
        <v>202</v>
      </c>
      <c r="H162" s="274">
        <v>3.1499999999999999</v>
      </c>
      <c r="I162" s="275"/>
      <c r="J162" s="276">
        <f>ROUND(I162*H162,2)</f>
        <v>0</v>
      </c>
      <c r="K162" s="272" t="s">
        <v>178</v>
      </c>
      <c r="L162" s="277"/>
      <c r="M162" s="278" t="s">
        <v>41</v>
      </c>
      <c r="N162" s="279" t="s">
        <v>51</v>
      </c>
      <c r="O162" s="88"/>
      <c r="P162" s="217">
        <f>O162*H162</f>
        <v>0</v>
      </c>
      <c r="Q162" s="217">
        <v>0.00092000000000000003</v>
      </c>
      <c r="R162" s="217">
        <f>Q162*H162</f>
        <v>0.002898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406</v>
      </c>
      <c r="AT162" s="219" t="s">
        <v>403</v>
      </c>
      <c r="AU162" s="219" t="s">
        <v>90</v>
      </c>
      <c r="AY162" s="20" t="s">
        <v>171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88</v>
      </c>
      <c r="BK162" s="220">
        <f>ROUND(I162*H162,2)</f>
        <v>0</v>
      </c>
      <c r="BL162" s="20" t="s">
        <v>295</v>
      </c>
      <c r="BM162" s="219" t="s">
        <v>1897</v>
      </c>
    </row>
    <row r="163" s="14" customFormat="1">
      <c r="A163" s="14"/>
      <c r="B163" s="237"/>
      <c r="C163" s="238"/>
      <c r="D163" s="228" t="s">
        <v>183</v>
      </c>
      <c r="E163" s="238"/>
      <c r="F163" s="240" t="s">
        <v>1805</v>
      </c>
      <c r="G163" s="238"/>
      <c r="H163" s="241">
        <v>3.1499999999999999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183</v>
      </c>
      <c r="AU163" s="247" t="s">
        <v>90</v>
      </c>
      <c r="AV163" s="14" t="s">
        <v>90</v>
      </c>
      <c r="AW163" s="14" t="s">
        <v>4</v>
      </c>
      <c r="AX163" s="14" t="s">
        <v>88</v>
      </c>
      <c r="AY163" s="247" t="s">
        <v>171</v>
      </c>
    </row>
    <row r="164" s="2" customFormat="1" ht="16.5" customHeight="1">
      <c r="A164" s="42"/>
      <c r="B164" s="43"/>
      <c r="C164" s="208" t="s">
        <v>298</v>
      </c>
      <c r="D164" s="208" t="s">
        <v>174</v>
      </c>
      <c r="E164" s="209" t="s">
        <v>1288</v>
      </c>
      <c r="F164" s="210" t="s">
        <v>1289</v>
      </c>
      <c r="G164" s="211" t="s">
        <v>202</v>
      </c>
      <c r="H164" s="212">
        <v>3</v>
      </c>
      <c r="I164" s="213"/>
      <c r="J164" s="214">
        <f>ROUND(I164*H164,2)</f>
        <v>0</v>
      </c>
      <c r="K164" s="210" t="s">
        <v>178</v>
      </c>
      <c r="L164" s="48"/>
      <c r="M164" s="215" t="s">
        <v>41</v>
      </c>
      <c r="N164" s="216" t="s">
        <v>51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295</v>
      </c>
      <c r="AT164" s="219" t="s">
        <v>174</v>
      </c>
      <c r="AU164" s="219" t="s">
        <v>90</v>
      </c>
      <c r="AY164" s="20" t="s">
        <v>171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88</v>
      </c>
      <c r="BK164" s="220">
        <f>ROUND(I164*H164,2)</f>
        <v>0</v>
      </c>
      <c r="BL164" s="20" t="s">
        <v>295</v>
      </c>
      <c r="BM164" s="219" t="s">
        <v>1290</v>
      </c>
    </row>
    <row r="165" s="2" customFormat="1">
      <c r="A165" s="42"/>
      <c r="B165" s="43"/>
      <c r="C165" s="44"/>
      <c r="D165" s="221" t="s">
        <v>181</v>
      </c>
      <c r="E165" s="44"/>
      <c r="F165" s="222" t="s">
        <v>1291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181</v>
      </c>
      <c r="AU165" s="20" t="s">
        <v>90</v>
      </c>
    </row>
    <row r="166" s="13" customFormat="1">
      <c r="A166" s="13"/>
      <c r="B166" s="226"/>
      <c r="C166" s="227"/>
      <c r="D166" s="228" t="s">
        <v>183</v>
      </c>
      <c r="E166" s="229" t="s">
        <v>41</v>
      </c>
      <c r="F166" s="230" t="s">
        <v>1292</v>
      </c>
      <c r="G166" s="227"/>
      <c r="H166" s="229" t="s">
        <v>41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183</v>
      </c>
      <c r="AU166" s="236" t="s">
        <v>90</v>
      </c>
      <c r="AV166" s="13" t="s">
        <v>88</v>
      </c>
      <c r="AW166" s="13" t="s">
        <v>42</v>
      </c>
      <c r="AX166" s="13" t="s">
        <v>80</v>
      </c>
      <c r="AY166" s="236" t="s">
        <v>171</v>
      </c>
    </row>
    <row r="167" s="14" customFormat="1">
      <c r="A167" s="14"/>
      <c r="B167" s="237"/>
      <c r="C167" s="238"/>
      <c r="D167" s="228" t="s">
        <v>183</v>
      </c>
      <c r="E167" s="239" t="s">
        <v>41</v>
      </c>
      <c r="F167" s="240" t="s">
        <v>199</v>
      </c>
      <c r="G167" s="238"/>
      <c r="H167" s="241">
        <v>3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42</v>
      </c>
      <c r="AX167" s="14" t="s">
        <v>80</v>
      </c>
      <c r="AY167" s="247" t="s">
        <v>171</v>
      </c>
    </row>
    <row r="168" s="15" customFormat="1">
      <c r="A168" s="15"/>
      <c r="B168" s="248"/>
      <c r="C168" s="249"/>
      <c r="D168" s="228" t="s">
        <v>183</v>
      </c>
      <c r="E168" s="250" t="s">
        <v>41</v>
      </c>
      <c r="F168" s="251" t="s">
        <v>189</v>
      </c>
      <c r="G168" s="249"/>
      <c r="H168" s="252">
        <v>3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183</v>
      </c>
      <c r="AU168" s="258" t="s">
        <v>90</v>
      </c>
      <c r="AV168" s="15" t="s">
        <v>179</v>
      </c>
      <c r="AW168" s="15" t="s">
        <v>42</v>
      </c>
      <c r="AX168" s="15" t="s">
        <v>88</v>
      </c>
      <c r="AY168" s="258" t="s">
        <v>171</v>
      </c>
    </row>
    <row r="169" s="2" customFormat="1" ht="21.75" customHeight="1">
      <c r="A169" s="42"/>
      <c r="B169" s="43"/>
      <c r="C169" s="270" t="s">
        <v>7</v>
      </c>
      <c r="D169" s="270" t="s">
        <v>403</v>
      </c>
      <c r="E169" s="271" t="s">
        <v>1293</v>
      </c>
      <c r="F169" s="272" t="s">
        <v>1294</v>
      </c>
      <c r="G169" s="273" t="s">
        <v>202</v>
      </c>
      <c r="H169" s="274">
        <v>3.1499999999999999</v>
      </c>
      <c r="I169" s="275"/>
      <c r="J169" s="276">
        <f>ROUND(I169*H169,2)</f>
        <v>0</v>
      </c>
      <c r="K169" s="272" t="s">
        <v>41</v>
      </c>
      <c r="L169" s="277"/>
      <c r="M169" s="278" t="s">
        <v>41</v>
      </c>
      <c r="N169" s="279" t="s">
        <v>51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406</v>
      </c>
      <c r="AT169" s="219" t="s">
        <v>403</v>
      </c>
      <c r="AU169" s="219" t="s">
        <v>90</v>
      </c>
      <c r="AY169" s="20" t="s">
        <v>171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88</v>
      </c>
      <c r="BK169" s="220">
        <f>ROUND(I169*H169,2)</f>
        <v>0</v>
      </c>
      <c r="BL169" s="20" t="s">
        <v>295</v>
      </c>
      <c r="BM169" s="219" t="s">
        <v>1295</v>
      </c>
    </row>
    <row r="170" s="14" customFormat="1">
      <c r="A170" s="14"/>
      <c r="B170" s="237"/>
      <c r="C170" s="238"/>
      <c r="D170" s="228" t="s">
        <v>183</v>
      </c>
      <c r="E170" s="238"/>
      <c r="F170" s="240" t="s">
        <v>1805</v>
      </c>
      <c r="G170" s="238"/>
      <c r="H170" s="241">
        <v>3.1499999999999999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183</v>
      </c>
      <c r="AU170" s="247" t="s">
        <v>90</v>
      </c>
      <c r="AV170" s="14" t="s">
        <v>90</v>
      </c>
      <c r="AW170" s="14" t="s">
        <v>4</v>
      </c>
      <c r="AX170" s="14" t="s">
        <v>88</v>
      </c>
      <c r="AY170" s="247" t="s">
        <v>171</v>
      </c>
    </row>
    <row r="171" s="2" customFormat="1" ht="33" customHeight="1">
      <c r="A171" s="42"/>
      <c r="B171" s="43"/>
      <c r="C171" s="208" t="s">
        <v>361</v>
      </c>
      <c r="D171" s="208" t="s">
        <v>174</v>
      </c>
      <c r="E171" s="209" t="s">
        <v>1297</v>
      </c>
      <c r="F171" s="210" t="s">
        <v>1298</v>
      </c>
      <c r="G171" s="211" t="s">
        <v>194</v>
      </c>
      <c r="H171" s="212">
        <v>10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1299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1300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1301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121</v>
      </c>
      <c r="G174" s="238"/>
      <c r="H174" s="241">
        <v>10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5" customFormat="1">
      <c r="A175" s="15"/>
      <c r="B175" s="248"/>
      <c r="C175" s="249"/>
      <c r="D175" s="228" t="s">
        <v>183</v>
      </c>
      <c r="E175" s="250" t="s">
        <v>41</v>
      </c>
      <c r="F175" s="251" t="s">
        <v>189</v>
      </c>
      <c r="G175" s="249"/>
      <c r="H175" s="252">
        <v>10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183</v>
      </c>
      <c r="AU175" s="258" t="s">
        <v>90</v>
      </c>
      <c r="AV175" s="15" t="s">
        <v>179</v>
      </c>
      <c r="AW175" s="15" t="s">
        <v>42</v>
      </c>
      <c r="AX175" s="15" t="s">
        <v>88</v>
      </c>
      <c r="AY175" s="258" t="s">
        <v>171</v>
      </c>
    </row>
    <row r="176" s="2" customFormat="1" ht="16.5" customHeight="1">
      <c r="A176" s="42"/>
      <c r="B176" s="43"/>
      <c r="C176" s="270" t="s">
        <v>366</v>
      </c>
      <c r="D176" s="270" t="s">
        <v>403</v>
      </c>
      <c r="E176" s="271" t="s">
        <v>1302</v>
      </c>
      <c r="F176" s="272" t="s">
        <v>1303</v>
      </c>
      <c r="G176" s="273" t="s">
        <v>194</v>
      </c>
      <c r="H176" s="274">
        <v>10</v>
      </c>
      <c r="I176" s="275"/>
      <c r="J176" s="276">
        <f>ROUND(I176*H176,2)</f>
        <v>0</v>
      </c>
      <c r="K176" s="272" t="s">
        <v>178</v>
      </c>
      <c r="L176" s="277"/>
      <c r="M176" s="278" t="s">
        <v>41</v>
      </c>
      <c r="N176" s="279" t="s">
        <v>51</v>
      </c>
      <c r="O176" s="88"/>
      <c r="P176" s="217">
        <f>O176*H176</f>
        <v>0</v>
      </c>
      <c r="Q176" s="217">
        <v>0.00014999999999999999</v>
      </c>
      <c r="R176" s="217">
        <f>Q176*H176</f>
        <v>0.0014999999999999998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406</v>
      </c>
      <c r="AT176" s="219" t="s">
        <v>403</v>
      </c>
      <c r="AU176" s="219" t="s">
        <v>90</v>
      </c>
      <c r="AY176" s="20" t="s">
        <v>171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88</v>
      </c>
      <c r="BK176" s="220">
        <f>ROUND(I176*H176,2)</f>
        <v>0</v>
      </c>
      <c r="BL176" s="20" t="s">
        <v>295</v>
      </c>
      <c r="BM176" s="219" t="s">
        <v>1304</v>
      </c>
    </row>
    <row r="177" s="2" customFormat="1" ht="24.15" customHeight="1">
      <c r="A177" s="42"/>
      <c r="B177" s="43"/>
      <c r="C177" s="208" t="s">
        <v>371</v>
      </c>
      <c r="D177" s="208" t="s">
        <v>174</v>
      </c>
      <c r="E177" s="209" t="s">
        <v>1305</v>
      </c>
      <c r="F177" s="210" t="s">
        <v>1306</v>
      </c>
      <c r="G177" s="211" t="s">
        <v>202</v>
      </c>
      <c r="H177" s="212">
        <v>114.88</v>
      </c>
      <c r="I177" s="213"/>
      <c r="J177" s="214">
        <f>ROUND(I177*H177,2)</f>
        <v>0</v>
      </c>
      <c r="K177" s="210" t="s">
        <v>178</v>
      </c>
      <c r="L177" s="48"/>
      <c r="M177" s="215" t="s">
        <v>41</v>
      </c>
      <c r="N177" s="216" t="s">
        <v>51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295</v>
      </c>
      <c r="AT177" s="219" t="s">
        <v>174</v>
      </c>
      <c r="AU177" s="219" t="s">
        <v>90</v>
      </c>
      <c r="AY177" s="20" t="s">
        <v>171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88</v>
      </c>
      <c r="BK177" s="220">
        <f>ROUND(I177*H177,2)</f>
        <v>0</v>
      </c>
      <c r="BL177" s="20" t="s">
        <v>295</v>
      </c>
      <c r="BM177" s="219" t="s">
        <v>1307</v>
      </c>
    </row>
    <row r="178" s="2" customFormat="1">
      <c r="A178" s="42"/>
      <c r="B178" s="43"/>
      <c r="C178" s="44"/>
      <c r="D178" s="221" t="s">
        <v>181</v>
      </c>
      <c r="E178" s="44"/>
      <c r="F178" s="222" t="s">
        <v>1308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181</v>
      </c>
      <c r="AU178" s="20" t="s">
        <v>90</v>
      </c>
    </row>
    <row r="179" s="13" customFormat="1">
      <c r="A179" s="13"/>
      <c r="B179" s="226"/>
      <c r="C179" s="227"/>
      <c r="D179" s="228" t="s">
        <v>183</v>
      </c>
      <c r="E179" s="229" t="s">
        <v>41</v>
      </c>
      <c r="F179" s="230" t="s">
        <v>1309</v>
      </c>
      <c r="G179" s="227"/>
      <c r="H179" s="229" t="s">
        <v>41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183</v>
      </c>
      <c r="AU179" s="236" t="s">
        <v>90</v>
      </c>
      <c r="AV179" s="13" t="s">
        <v>88</v>
      </c>
      <c r="AW179" s="13" t="s">
        <v>42</v>
      </c>
      <c r="AX179" s="13" t="s">
        <v>80</v>
      </c>
      <c r="AY179" s="236" t="s">
        <v>171</v>
      </c>
    </row>
    <row r="180" s="14" customFormat="1">
      <c r="A180" s="14"/>
      <c r="B180" s="237"/>
      <c r="C180" s="238"/>
      <c r="D180" s="228" t="s">
        <v>183</v>
      </c>
      <c r="E180" s="239" t="s">
        <v>41</v>
      </c>
      <c r="F180" s="240" t="s">
        <v>1898</v>
      </c>
      <c r="G180" s="238"/>
      <c r="H180" s="241">
        <v>67.579999999999998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183</v>
      </c>
      <c r="AU180" s="247" t="s">
        <v>90</v>
      </c>
      <c r="AV180" s="14" t="s">
        <v>90</v>
      </c>
      <c r="AW180" s="14" t="s">
        <v>42</v>
      </c>
      <c r="AX180" s="14" t="s">
        <v>80</v>
      </c>
      <c r="AY180" s="247" t="s">
        <v>171</v>
      </c>
    </row>
    <row r="181" s="16" customFormat="1">
      <c r="A181" s="16"/>
      <c r="B181" s="259"/>
      <c r="C181" s="260"/>
      <c r="D181" s="228" t="s">
        <v>183</v>
      </c>
      <c r="E181" s="261" t="s">
        <v>41</v>
      </c>
      <c r="F181" s="262" t="s">
        <v>230</v>
      </c>
      <c r="G181" s="260"/>
      <c r="H181" s="263">
        <v>67.579999999999998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9" t="s">
        <v>183</v>
      </c>
      <c r="AU181" s="269" t="s">
        <v>90</v>
      </c>
      <c r="AV181" s="16" t="s">
        <v>199</v>
      </c>
      <c r="AW181" s="16" t="s">
        <v>42</v>
      </c>
      <c r="AX181" s="16" t="s">
        <v>80</v>
      </c>
      <c r="AY181" s="269" t="s">
        <v>171</v>
      </c>
    </row>
    <row r="182" s="13" customFormat="1">
      <c r="A182" s="13"/>
      <c r="B182" s="226"/>
      <c r="C182" s="227"/>
      <c r="D182" s="228" t="s">
        <v>183</v>
      </c>
      <c r="E182" s="229" t="s">
        <v>41</v>
      </c>
      <c r="F182" s="230" t="s">
        <v>1693</v>
      </c>
      <c r="G182" s="227"/>
      <c r="H182" s="229" t="s">
        <v>41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183</v>
      </c>
      <c r="AU182" s="236" t="s">
        <v>90</v>
      </c>
      <c r="AV182" s="13" t="s">
        <v>88</v>
      </c>
      <c r="AW182" s="13" t="s">
        <v>42</v>
      </c>
      <c r="AX182" s="13" t="s">
        <v>80</v>
      </c>
      <c r="AY182" s="236" t="s">
        <v>171</v>
      </c>
    </row>
    <row r="183" s="14" customFormat="1">
      <c r="A183" s="14"/>
      <c r="B183" s="237"/>
      <c r="C183" s="238"/>
      <c r="D183" s="228" t="s">
        <v>183</v>
      </c>
      <c r="E183" s="239" t="s">
        <v>41</v>
      </c>
      <c r="F183" s="240" t="s">
        <v>1899</v>
      </c>
      <c r="G183" s="238"/>
      <c r="H183" s="241">
        <v>14.300000000000001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183</v>
      </c>
      <c r="AU183" s="247" t="s">
        <v>90</v>
      </c>
      <c r="AV183" s="14" t="s">
        <v>90</v>
      </c>
      <c r="AW183" s="14" t="s">
        <v>42</v>
      </c>
      <c r="AX183" s="14" t="s">
        <v>80</v>
      </c>
      <c r="AY183" s="247" t="s">
        <v>171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1332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1900</v>
      </c>
      <c r="G185" s="238"/>
      <c r="H185" s="241">
        <v>33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5" customFormat="1">
      <c r="A186" s="15"/>
      <c r="B186" s="248"/>
      <c r="C186" s="249"/>
      <c r="D186" s="228" t="s">
        <v>183</v>
      </c>
      <c r="E186" s="250" t="s">
        <v>41</v>
      </c>
      <c r="F186" s="251" t="s">
        <v>189</v>
      </c>
      <c r="G186" s="249"/>
      <c r="H186" s="252">
        <v>114.88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183</v>
      </c>
      <c r="AU186" s="258" t="s">
        <v>90</v>
      </c>
      <c r="AV186" s="15" t="s">
        <v>179</v>
      </c>
      <c r="AW186" s="15" t="s">
        <v>42</v>
      </c>
      <c r="AX186" s="15" t="s">
        <v>88</v>
      </c>
      <c r="AY186" s="258" t="s">
        <v>171</v>
      </c>
    </row>
    <row r="187" s="2" customFormat="1" ht="16.5" customHeight="1">
      <c r="A187" s="42"/>
      <c r="B187" s="43"/>
      <c r="C187" s="270" t="s">
        <v>376</v>
      </c>
      <c r="D187" s="270" t="s">
        <v>403</v>
      </c>
      <c r="E187" s="271" t="s">
        <v>684</v>
      </c>
      <c r="F187" s="272" t="s">
        <v>685</v>
      </c>
      <c r="G187" s="273" t="s">
        <v>202</v>
      </c>
      <c r="H187" s="274">
        <v>132.112</v>
      </c>
      <c r="I187" s="275"/>
      <c r="J187" s="276">
        <f>ROUND(I187*H187,2)</f>
        <v>0</v>
      </c>
      <c r="K187" s="272" t="s">
        <v>178</v>
      </c>
      <c r="L187" s="277"/>
      <c r="M187" s="278" t="s">
        <v>41</v>
      </c>
      <c r="N187" s="279" t="s">
        <v>51</v>
      </c>
      <c r="O187" s="88"/>
      <c r="P187" s="217">
        <f>O187*H187</f>
        <v>0</v>
      </c>
      <c r="Q187" s="217">
        <v>0.00012</v>
      </c>
      <c r="R187" s="217">
        <f>Q187*H187</f>
        <v>0.01585344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406</v>
      </c>
      <c r="AT187" s="219" t="s">
        <v>403</v>
      </c>
      <c r="AU187" s="219" t="s">
        <v>90</v>
      </c>
      <c r="AY187" s="20" t="s">
        <v>171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88</v>
      </c>
      <c r="BK187" s="220">
        <f>ROUND(I187*H187,2)</f>
        <v>0</v>
      </c>
      <c r="BL187" s="20" t="s">
        <v>295</v>
      </c>
      <c r="BM187" s="219" t="s">
        <v>1334</v>
      </c>
    </row>
    <row r="188" s="14" customFormat="1">
      <c r="A188" s="14"/>
      <c r="B188" s="237"/>
      <c r="C188" s="238"/>
      <c r="D188" s="228" t="s">
        <v>183</v>
      </c>
      <c r="E188" s="238"/>
      <c r="F188" s="240" t="s">
        <v>1901</v>
      </c>
      <c r="G188" s="238"/>
      <c r="H188" s="241">
        <v>132.112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</v>
      </c>
      <c r="AX188" s="14" t="s">
        <v>88</v>
      </c>
      <c r="AY188" s="247" t="s">
        <v>171</v>
      </c>
    </row>
    <row r="189" s="2" customFormat="1" ht="21.75" customHeight="1">
      <c r="A189" s="42"/>
      <c r="B189" s="43"/>
      <c r="C189" s="208" t="s">
        <v>381</v>
      </c>
      <c r="D189" s="208" t="s">
        <v>174</v>
      </c>
      <c r="E189" s="209" t="s">
        <v>1336</v>
      </c>
      <c r="F189" s="210" t="s">
        <v>1337</v>
      </c>
      <c r="G189" s="211" t="s">
        <v>194</v>
      </c>
      <c r="H189" s="212">
        <v>234</v>
      </c>
      <c r="I189" s="213"/>
      <c r="J189" s="214">
        <f>ROUND(I189*H189,2)</f>
        <v>0</v>
      </c>
      <c r="K189" s="210" t="s">
        <v>178</v>
      </c>
      <c r="L189" s="48"/>
      <c r="M189" s="215" t="s">
        <v>41</v>
      </c>
      <c r="N189" s="216" t="s">
        <v>51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295</v>
      </c>
      <c r="AT189" s="219" t="s">
        <v>174</v>
      </c>
      <c r="AU189" s="219" t="s">
        <v>90</v>
      </c>
      <c r="AY189" s="20" t="s">
        <v>171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88</v>
      </c>
      <c r="BK189" s="220">
        <f>ROUND(I189*H189,2)</f>
        <v>0</v>
      </c>
      <c r="BL189" s="20" t="s">
        <v>295</v>
      </c>
      <c r="BM189" s="219" t="s">
        <v>1338</v>
      </c>
    </row>
    <row r="190" s="2" customFormat="1">
      <c r="A190" s="42"/>
      <c r="B190" s="43"/>
      <c r="C190" s="44"/>
      <c r="D190" s="221" t="s">
        <v>181</v>
      </c>
      <c r="E190" s="44"/>
      <c r="F190" s="222" t="s">
        <v>1339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181</v>
      </c>
      <c r="AU190" s="20" t="s">
        <v>90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1340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199</v>
      </c>
      <c r="G192" s="238"/>
      <c r="H192" s="241">
        <v>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3" customFormat="1">
      <c r="A193" s="13"/>
      <c r="B193" s="226"/>
      <c r="C193" s="227"/>
      <c r="D193" s="228" t="s">
        <v>183</v>
      </c>
      <c r="E193" s="229" t="s">
        <v>41</v>
      </c>
      <c r="F193" s="230" t="s">
        <v>1341</v>
      </c>
      <c r="G193" s="227"/>
      <c r="H193" s="229" t="s">
        <v>41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183</v>
      </c>
      <c r="AU193" s="236" t="s">
        <v>90</v>
      </c>
      <c r="AV193" s="13" t="s">
        <v>88</v>
      </c>
      <c r="AW193" s="13" t="s">
        <v>42</v>
      </c>
      <c r="AX193" s="13" t="s">
        <v>80</v>
      </c>
      <c r="AY193" s="236" t="s">
        <v>171</v>
      </c>
    </row>
    <row r="194" s="14" customFormat="1">
      <c r="A194" s="14"/>
      <c r="B194" s="237"/>
      <c r="C194" s="238"/>
      <c r="D194" s="228" t="s">
        <v>183</v>
      </c>
      <c r="E194" s="239" t="s">
        <v>41</v>
      </c>
      <c r="F194" s="240" t="s">
        <v>1902</v>
      </c>
      <c r="G194" s="238"/>
      <c r="H194" s="241">
        <v>132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183</v>
      </c>
      <c r="AU194" s="247" t="s">
        <v>90</v>
      </c>
      <c r="AV194" s="14" t="s">
        <v>90</v>
      </c>
      <c r="AW194" s="14" t="s">
        <v>42</v>
      </c>
      <c r="AX194" s="14" t="s">
        <v>80</v>
      </c>
      <c r="AY194" s="247" t="s">
        <v>171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1698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1903</v>
      </c>
      <c r="G196" s="238"/>
      <c r="H196" s="241">
        <v>66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1332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1900</v>
      </c>
      <c r="G198" s="238"/>
      <c r="H198" s="241">
        <v>33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5" customFormat="1">
      <c r="A199" s="15"/>
      <c r="B199" s="248"/>
      <c r="C199" s="249"/>
      <c r="D199" s="228" t="s">
        <v>183</v>
      </c>
      <c r="E199" s="250" t="s">
        <v>41</v>
      </c>
      <c r="F199" s="251" t="s">
        <v>189</v>
      </c>
      <c r="G199" s="249"/>
      <c r="H199" s="252">
        <v>234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183</v>
      </c>
      <c r="AU199" s="258" t="s">
        <v>90</v>
      </c>
      <c r="AV199" s="15" t="s">
        <v>179</v>
      </c>
      <c r="AW199" s="15" t="s">
        <v>42</v>
      </c>
      <c r="AX199" s="15" t="s">
        <v>88</v>
      </c>
      <c r="AY199" s="258" t="s">
        <v>171</v>
      </c>
    </row>
    <row r="200" s="2" customFormat="1" ht="24.15" customHeight="1">
      <c r="A200" s="42"/>
      <c r="B200" s="43"/>
      <c r="C200" s="208" t="s">
        <v>388</v>
      </c>
      <c r="D200" s="208" t="s">
        <v>174</v>
      </c>
      <c r="E200" s="209" t="s">
        <v>1346</v>
      </c>
      <c r="F200" s="210" t="s">
        <v>1347</v>
      </c>
      <c r="G200" s="211" t="s">
        <v>194</v>
      </c>
      <c r="H200" s="212">
        <v>66</v>
      </c>
      <c r="I200" s="213"/>
      <c r="J200" s="214">
        <f>ROUND(I200*H200,2)</f>
        <v>0</v>
      </c>
      <c r="K200" s="210" t="s">
        <v>178</v>
      </c>
      <c r="L200" s="48"/>
      <c r="M200" s="215" t="s">
        <v>41</v>
      </c>
      <c r="N200" s="216" t="s">
        <v>51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19" t="s">
        <v>295</v>
      </c>
      <c r="AT200" s="219" t="s">
        <v>174</v>
      </c>
      <c r="AU200" s="219" t="s">
        <v>90</v>
      </c>
      <c r="AY200" s="20" t="s">
        <v>171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88</v>
      </c>
      <c r="BK200" s="220">
        <f>ROUND(I200*H200,2)</f>
        <v>0</v>
      </c>
      <c r="BL200" s="20" t="s">
        <v>295</v>
      </c>
      <c r="BM200" s="219" t="s">
        <v>1348</v>
      </c>
    </row>
    <row r="201" s="2" customFormat="1">
      <c r="A201" s="42"/>
      <c r="B201" s="43"/>
      <c r="C201" s="44"/>
      <c r="D201" s="221" t="s">
        <v>181</v>
      </c>
      <c r="E201" s="44"/>
      <c r="F201" s="222" t="s">
        <v>1349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181</v>
      </c>
      <c r="AU201" s="20" t="s">
        <v>90</v>
      </c>
    </row>
    <row r="202" s="13" customFormat="1">
      <c r="A202" s="13"/>
      <c r="B202" s="226"/>
      <c r="C202" s="227"/>
      <c r="D202" s="228" t="s">
        <v>183</v>
      </c>
      <c r="E202" s="229" t="s">
        <v>41</v>
      </c>
      <c r="F202" s="230" t="s">
        <v>1904</v>
      </c>
      <c r="G202" s="227"/>
      <c r="H202" s="229" t="s">
        <v>41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183</v>
      </c>
      <c r="AU202" s="236" t="s">
        <v>90</v>
      </c>
      <c r="AV202" s="13" t="s">
        <v>88</v>
      </c>
      <c r="AW202" s="13" t="s">
        <v>42</v>
      </c>
      <c r="AX202" s="13" t="s">
        <v>80</v>
      </c>
      <c r="AY202" s="236" t="s">
        <v>171</v>
      </c>
    </row>
    <row r="203" s="14" customFormat="1">
      <c r="A203" s="14"/>
      <c r="B203" s="237"/>
      <c r="C203" s="238"/>
      <c r="D203" s="228" t="s">
        <v>183</v>
      </c>
      <c r="E203" s="239" t="s">
        <v>41</v>
      </c>
      <c r="F203" s="240" t="s">
        <v>1900</v>
      </c>
      <c r="G203" s="238"/>
      <c r="H203" s="241">
        <v>33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183</v>
      </c>
      <c r="AU203" s="247" t="s">
        <v>90</v>
      </c>
      <c r="AV203" s="14" t="s">
        <v>90</v>
      </c>
      <c r="AW203" s="14" t="s">
        <v>42</v>
      </c>
      <c r="AX203" s="14" t="s">
        <v>80</v>
      </c>
      <c r="AY203" s="247" t="s">
        <v>171</v>
      </c>
    </row>
    <row r="204" s="13" customFormat="1">
      <c r="A204" s="13"/>
      <c r="B204" s="226"/>
      <c r="C204" s="227"/>
      <c r="D204" s="228" t="s">
        <v>183</v>
      </c>
      <c r="E204" s="229" t="s">
        <v>41</v>
      </c>
      <c r="F204" s="230" t="s">
        <v>1332</v>
      </c>
      <c r="G204" s="227"/>
      <c r="H204" s="229" t="s">
        <v>41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183</v>
      </c>
      <c r="AU204" s="236" t="s">
        <v>90</v>
      </c>
      <c r="AV204" s="13" t="s">
        <v>88</v>
      </c>
      <c r="AW204" s="13" t="s">
        <v>42</v>
      </c>
      <c r="AX204" s="13" t="s">
        <v>80</v>
      </c>
      <c r="AY204" s="236" t="s">
        <v>171</v>
      </c>
    </row>
    <row r="205" s="14" customFormat="1">
      <c r="A205" s="14"/>
      <c r="B205" s="237"/>
      <c r="C205" s="238"/>
      <c r="D205" s="228" t="s">
        <v>183</v>
      </c>
      <c r="E205" s="239" t="s">
        <v>41</v>
      </c>
      <c r="F205" s="240" t="s">
        <v>1900</v>
      </c>
      <c r="G205" s="238"/>
      <c r="H205" s="241">
        <v>33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183</v>
      </c>
      <c r="AU205" s="247" t="s">
        <v>90</v>
      </c>
      <c r="AV205" s="14" t="s">
        <v>90</v>
      </c>
      <c r="AW205" s="14" t="s">
        <v>42</v>
      </c>
      <c r="AX205" s="14" t="s">
        <v>80</v>
      </c>
      <c r="AY205" s="247" t="s">
        <v>171</v>
      </c>
    </row>
    <row r="206" s="15" customFormat="1">
      <c r="A206" s="15"/>
      <c r="B206" s="248"/>
      <c r="C206" s="249"/>
      <c r="D206" s="228" t="s">
        <v>183</v>
      </c>
      <c r="E206" s="250" t="s">
        <v>41</v>
      </c>
      <c r="F206" s="251" t="s">
        <v>189</v>
      </c>
      <c r="G206" s="249"/>
      <c r="H206" s="252">
        <v>66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183</v>
      </c>
      <c r="AU206" s="258" t="s">
        <v>90</v>
      </c>
      <c r="AV206" s="15" t="s">
        <v>179</v>
      </c>
      <c r="AW206" s="15" t="s">
        <v>42</v>
      </c>
      <c r="AX206" s="15" t="s">
        <v>88</v>
      </c>
      <c r="AY206" s="258" t="s">
        <v>171</v>
      </c>
    </row>
    <row r="207" s="2" customFormat="1" ht="24.15" customHeight="1">
      <c r="A207" s="42"/>
      <c r="B207" s="43"/>
      <c r="C207" s="208" t="s">
        <v>395</v>
      </c>
      <c r="D207" s="208" t="s">
        <v>174</v>
      </c>
      <c r="E207" s="209" t="s">
        <v>1357</v>
      </c>
      <c r="F207" s="210" t="s">
        <v>1358</v>
      </c>
      <c r="G207" s="211" t="s">
        <v>194</v>
      </c>
      <c r="H207" s="212">
        <v>1</v>
      </c>
      <c r="I207" s="213"/>
      <c r="J207" s="214">
        <f>ROUND(I207*H207,2)</f>
        <v>0</v>
      </c>
      <c r="K207" s="210" t="s">
        <v>178</v>
      </c>
      <c r="L207" s="48"/>
      <c r="M207" s="215" t="s">
        <v>41</v>
      </c>
      <c r="N207" s="216" t="s">
        <v>51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295</v>
      </c>
      <c r="AT207" s="219" t="s">
        <v>174</v>
      </c>
      <c r="AU207" s="219" t="s">
        <v>90</v>
      </c>
      <c r="AY207" s="20" t="s">
        <v>171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88</v>
      </c>
      <c r="BK207" s="220">
        <f>ROUND(I207*H207,2)</f>
        <v>0</v>
      </c>
      <c r="BL207" s="20" t="s">
        <v>295</v>
      </c>
      <c r="BM207" s="219" t="s">
        <v>1359</v>
      </c>
    </row>
    <row r="208" s="2" customFormat="1">
      <c r="A208" s="42"/>
      <c r="B208" s="43"/>
      <c r="C208" s="44"/>
      <c r="D208" s="221" t="s">
        <v>181</v>
      </c>
      <c r="E208" s="44"/>
      <c r="F208" s="222" t="s">
        <v>1360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181</v>
      </c>
      <c r="AU208" s="20" t="s">
        <v>90</v>
      </c>
    </row>
    <row r="209" s="2" customFormat="1" ht="24.15" customHeight="1">
      <c r="A209" s="42"/>
      <c r="B209" s="43"/>
      <c r="C209" s="208" t="s">
        <v>402</v>
      </c>
      <c r="D209" s="208" t="s">
        <v>174</v>
      </c>
      <c r="E209" s="209" t="s">
        <v>1361</v>
      </c>
      <c r="F209" s="210" t="s">
        <v>879</v>
      </c>
      <c r="G209" s="211" t="s">
        <v>764</v>
      </c>
      <c r="H209" s="212">
        <v>1</v>
      </c>
      <c r="I209" s="213"/>
      <c r="J209" s="214">
        <f>ROUND(I209*H209,2)</f>
        <v>0</v>
      </c>
      <c r="K209" s="210" t="s">
        <v>41</v>
      </c>
      <c r="L209" s="48"/>
      <c r="M209" s="215" t="s">
        <v>41</v>
      </c>
      <c r="N209" s="216" t="s">
        <v>51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295</v>
      </c>
      <c r="AT209" s="219" t="s">
        <v>174</v>
      </c>
      <c r="AU209" s="219" t="s">
        <v>90</v>
      </c>
      <c r="AY209" s="20" t="s">
        <v>171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88</v>
      </c>
      <c r="BK209" s="220">
        <f>ROUND(I209*H209,2)</f>
        <v>0</v>
      </c>
      <c r="BL209" s="20" t="s">
        <v>295</v>
      </c>
      <c r="BM209" s="219" t="s">
        <v>1701</v>
      </c>
    </row>
    <row r="210" s="2" customFormat="1" ht="24.15" customHeight="1">
      <c r="A210" s="42"/>
      <c r="B210" s="43"/>
      <c r="C210" s="208" t="s">
        <v>408</v>
      </c>
      <c r="D210" s="208" t="s">
        <v>174</v>
      </c>
      <c r="E210" s="209" t="s">
        <v>907</v>
      </c>
      <c r="F210" s="210" t="s">
        <v>908</v>
      </c>
      <c r="G210" s="211" t="s">
        <v>194</v>
      </c>
      <c r="H210" s="212">
        <v>3</v>
      </c>
      <c r="I210" s="213"/>
      <c r="J210" s="214">
        <f>ROUND(I210*H210,2)</f>
        <v>0</v>
      </c>
      <c r="K210" s="210" t="s">
        <v>178</v>
      </c>
      <c r="L210" s="48"/>
      <c r="M210" s="215" t="s">
        <v>41</v>
      </c>
      <c r="N210" s="216" t="s">
        <v>51</v>
      </c>
      <c r="O210" s="88"/>
      <c r="P210" s="217">
        <f>O210*H210</f>
        <v>0</v>
      </c>
      <c r="Q210" s="217">
        <v>0.00010000000000000001</v>
      </c>
      <c r="R210" s="217">
        <f>Q210*H210</f>
        <v>0.00030000000000000003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295</v>
      </c>
      <c r="AT210" s="219" t="s">
        <v>174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1703</v>
      </c>
    </row>
    <row r="211" s="2" customFormat="1">
      <c r="A211" s="42"/>
      <c r="B211" s="43"/>
      <c r="C211" s="44"/>
      <c r="D211" s="221" t="s">
        <v>181</v>
      </c>
      <c r="E211" s="44"/>
      <c r="F211" s="222" t="s">
        <v>910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181</v>
      </c>
      <c r="AU211" s="20" t="s">
        <v>90</v>
      </c>
    </row>
    <row r="212" s="14" customFormat="1">
      <c r="A212" s="14"/>
      <c r="B212" s="237"/>
      <c r="C212" s="238"/>
      <c r="D212" s="228" t="s">
        <v>183</v>
      </c>
      <c r="E212" s="239" t="s">
        <v>41</v>
      </c>
      <c r="F212" s="240" t="s">
        <v>199</v>
      </c>
      <c r="G212" s="238"/>
      <c r="H212" s="241">
        <v>3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90</v>
      </c>
      <c r="AV212" s="14" t="s">
        <v>90</v>
      </c>
      <c r="AW212" s="14" t="s">
        <v>42</v>
      </c>
      <c r="AX212" s="14" t="s">
        <v>80</v>
      </c>
      <c r="AY212" s="247" t="s">
        <v>171</v>
      </c>
    </row>
    <row r="213" s="15" customFormat="1">
      <c r="A213" s="15"/>
      <c r="B213" s="248"/>
      <c r="C213" s="249"/>
      <c r="D213" s="228" t="s">
        <v>183</v>
      </c>
      <c r="E213" s="250" t="s">
        <v>41</v>
      </c>
      <c r="F213" s="251" t="s">
        <v>189</v>
      </c>
      <c r="G213" s="249"/>
      <c r="H213" s="252">
        <v>3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183</v>
      </c>
      <c r="AU213" s="258" t="s">
        <v>90</v>
      </c>
      <c r="AV213" s="15" t="s">
        <v>179</v>
      </c>
      <c r="AW213" s="15" t="s">
        <v>42</v>
      </c>
      <c r="AX213" s="15" t="s">
        <v>88</v>
      </c>
      <c r="AY213" s="258" t="s">
        <v>171</v>
      </c>
    </row>
    <row r="214" s="2" customFormat="1" ht="24.15" customHeight="1">
      <c r="A214" s="42"/>
      <c r="B214" s="43"/>
      <c r="C214" s="208" t="s">
        <v>413</v>
      </c>
      <c r="D214" s="208" t="s">
        <v>174</v>
      </c>
      <c r="E214" s="209" t="s">
        <v>1367</v>
      </c>
      <c r="F214" s="210" t="s">
        <v>1368</v>
      </c>
      <c r="G214" s="211" t="s">
        <v>264</v>
      </c>
      <c r="H214" s="212">
        <v>0.021000000000000001</v>
      </c>
      <c r="I214" s="213"/>
      <c r="J214" s="214">
        <f>ROUND(I214*H214,2)</f>
        <v>0</v>
      </c>
      <c r="K214" s="210" t="s">
        <v>178</v>
      </c>
      <c r="L214" s="48"/>
      <c r="M214" s="215" t="s">
        <v>41</v>
      </c>
      <c r="N214" s="216" t="s">
        <v>51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295</v>
      </c>
      <c r="AT214" s="219" t="s">
        <v>174</v>
      </c>
      <c r="AU214" s="219" t="s">
        <v>90</v>
      </c>
      <c r="AY214" s="20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88</v>
      </c>
      <c r="BK214" s="220">
        <f>ROUND(I214*H214,2)</f>
        <v>0</v>
      </c>
      <c r="BL214" s="20" t="s">
        <v>295</v>
      </c>
      <c r="BM214" s="219" t="s">
        <v>1369</v>
      </c>
    </row>
    <row r="215" s="2" customFormat="1">
      <c r="A215" s="42"/>
      <c r="B215" s="43"/>
      <c r="C215" s="44"/>
      <c r="D215" s="221" t="s">
        <v>181</v>
      </c>
      <c r="E215" s="44"/>
      <c r="F215" s="222" t="s">
        <v>1370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181</v>
      </c>
      <c r="AU215" s="20" t="s">
        <v>90</v>
      </c>
    </row>
    <row r="216" s="2" customFormat="1" ht="37.8" customHeight="1">
      <c r="A216" s="42"/>
      <c r="B216" s="43"/>
      <c r="C216" s="208" t="s">
        <v>406</v>
      </c>
      <c r="D216" s="208" t="s">
        <v>174</v>
      </c>
      <c r="E216" s="209" t="s">
        <v>955</v>
      </c>
      <c r="F216" s="210" t="s">
        <v>956</v>
      </c>
      <c r="G216" s="211" t="s">
        <v>264</v>
      </c>
      <c r="H216" s="212">
        <v>0.021000000000000001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1371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958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3" customHeight="1">
      <c r="A218" s="42"/>
      <c r="B218" s="43"/>
      <c r="C218" s="208" t="s">
        <v>424</v>
      </c>
      <c r="D218" s="208" t="s">
        <v>174</v>
      </c>
      <c r="E218" s="209" t="s">
        <v>960</v>
      </c>
      <c r="F218" s="210" t="s">
        <v>961</v>
      </c>
      <c r="G218" s="211" t="s">
        <v>264</v>
      </c>
      <c r="H218" s="212">
        <v>0.021000000000000001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1372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963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7.8" customHeight="1">
      <c r="A220" s="42"/>
      <c r="B220" s="43"/>
      <c r="C220" s="208" t="s">
        <v>433</v>
      </c>
      <c r="D220" s="208" t="s">
        <v>174</v>
      </c>
      <c r="E220" s="209" t="s">
        <v>965</v>
      </c>
      <c r="F220" s="210" t="s">
        <v>966</v>
      </c>
      <c r="G220" s="211" t="s">
        <v>264</v>
      </c>
      <c r="H220" s="212">
        <v>0.021000000000000001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1373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968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12" customFormat="1" ht="22.8" customHeight="1">
      <c r="A222" s="12"/>
      <c r="B222" s="192"/>
      <c r="C222" s="193"/>
      <c r="D222" s="194" t="s">
        <v>79</v>
      </c>
      <c r="E222" s="206" t="s">
        <v>969</v>
      </c>
      <c r="F222" s="206" t="s">
        <v>970</v>
      </c>
      <c r="G222" s="193"/>
      <c r="H222" s="193"/>
      <c r="I222" s="196"/>
      <c r="J222" s="207">
        <f>BK222</f>
        <v>0</v>
      </c>
      <c r="K222" s="193"/>
      <c r="L222" s="198"/>
      <c r="M222" s="199"/>
      <c r="N222" s="200"/>
      <c r="O222" s="200"/>
      <c r="P222" s="201">
        <f>SUM(P223:P255)</f>
        <v>0</v>
      </c>
      <c r="Q222" s="200"/>
      <c r="R222" s="201">
        <f>SUM(R223:R255)</f>
        <v>0.016116000000000002</v>
      </c>
      <c r="S222" s="200"/>
      <c r="T222" s="202">
        <f>SUM(T223:T255)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3" t="s">
        <v>90</v>
      </c>
      <c r="AT222" s="204" t="s">
        <v>79</v>
      </c>
      <c r="AU222" s="204" t="s">
        <v>88</v>
      </c>
      <c r="AY222" s="203" t="s">
        <v>171</v>
      </c>
      <c r="BK222" s="205">
        <f>SUM(BK223:BK255)</f>
        <v>0</v>
      </c>
    </row>
    <row r="223" s="2" customFormat="1" ht="16.5" customHeight="1">
      <c r="A223" s="42"/>
      <c r="B223" s="43"/>
      <c r="C223" s="208" t="s">
        <v>438</v>
      </c>
      <c r="D223" s="208" t="s">
        <v>174</v>
      </c>
      <c r="E223" s="209" t="s">
        <v>972</v>
      </c>
      <c r="F223" s="210" t="s">
        <v>973</v>
      </c>
      <c r="G223" s="211" t="s">
        <v>202</v>
      </c>
      <c r="H223" s="212">
        <v>126.40000000000001</v>
      </c>
      <c r="I223" s="213"/>
      <c r="J223" s="214">
        <f>ROUND(I223*H223,2)</f>
        <v>0</v>
      </c>
      <c r="K223" s="210" t="s">
        <v>178</v>
      </c>
      <c r="L223" s="48"/>
      <c r="M223" s="215" t="s">
        <v>41</v>
      </c>
      <c r="N223" s="216" t="s">
        <v>51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295</v>
      </c>
      <c r="AT223" s="219" t="s">
        <v>174</v>
      </c>
      <c r="AU223" s="219" t="s">
        <v>90</v>
      </c>
      <c r="AY223" s="20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88</v>
      </c>
      <c r="BK223" s="220">
        <f>ROUND(I223*H223,2)</f>
        <v>0</v>
      </c>
      <c r="BL223" s="20" t="s">
        <v>295</v>
      </c>
      <c r="BM223" s="219" t="s">
        <v>1374</v>
      </c>
    </row>
    <row r="224" s="2" customFormat="1">
      <c r="A224" s="42"/>
      <c r="B224" s="43"/>
      <c r="C224" s="44"/>
      <c r="D224" s="221" t="s">
        <v>181</v>
      </c>
      <c r="E224" s="44"/>
      <c r="F224" s="222" t="s">
        <v>975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181</v>
      </c>
      <c r="AU224" s="20" t="s">
        <v>90</v>
      </c>
    </row>
    <row r="225" s="13" customFormat="1">
      <c r="A225" s="13"/>
      <c r="B225" s="226"/>
      <c r="C225" s="227"/>
      <c r="D225" s="228" t="s">
        <v>183</v>
      </c>
      <c r="E225" s="229" t="s">
        <v>41</v>
      </c>
      <c r="F225" s="230" t="s">
        <v>1375</v>
      </c>
      <c r="G225" s="227"/>
      <c r="H225" s="229" t="s">
        <v>41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183</v>
      </c>
      <c r="AU225" s="236" t="s">
        <v>90</v>
      </c>
      <c r="AV225" s="13" t="s">
        <v>88</v>
      </c>
      <c r="AW225" s="13" t="s">
        <v>42</v>
      </c>
      <c r="AX225" s="13" t="s">
        <v>80</v>
      </c>
      <c r="AY225" s="236" t="s">
        <v>171</v>
      </c>
    </row>
    <row r="226" s="14" customFormat="1">
      <c r="A226" s="14"/>
      <c r="B226" s="237"/>
      <c r="C226" s="238"/>
      <c r="D226" s="228" t="s">
        <v>183</v>
      </c>
      <c r="E226" s="239" t="s">
        <v>41</v>
      </c>
      <c r="F226" s="240" t="s">
        <v>1905</v>
      </c>
      <c r="G226" s="238"/>
      <c r="H226" s="241">
        <v>110.8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183</v>
      </c>
      <c r="AU226" s="247" t="s">
        <v>90</v>
      </c>
      <c r="AV226" s="14" t="s">
        <v>90</v>
      </c>
      <c r="AW226" s="14" t="s">
        <v>42</v>
      </c>
      <c r="AX226" s="14" t="s">
        <v>80</v>
      </c>
      <c r="AY226" s="247" t="s">
        <v>171</v>
      </c>
    </row>
    <row r="227" s="16" customFormat="1">
      <c r="A227" s="16"/>
      <c r="B227" s="259"/>
      <c r="C227" s="260"/>
      <c r="D227" s="228" t="s">
        <v>183</v>
      </c>
      <c r="E227" s="261" t="s">
        <v>41</v>
      </c>
      <c r="F227" s="262" t="s">
        <v>230</v>
      </c>
      <c r="G227" s="260"/>
      <c r="H227" s="263">
        <v>110.8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69" t="s">
        <v>183</v>
      </c>
      <c r="AU227" s="269" t="s">
        <v>90</v>
      </c>
      <c r="AV227" s="16" t="s">
        <v>199</v>
      </c>
      <c r="AW227" s="16" t="s">
        <v>42</v>
      </c>
      <c r="AX227" s="16" t="s">
        <v>80</v>
      </c>
      <c r="AY227" s="269" t="s">
        <v>171</v>
      </c>
    </row>
    <row r="228" s="13" customFormat="1">
      <c r="A228" s="13"/>
      <c r="B228" s="226"/>
      <c r="C228" s="227"/>
      <c r="D228" s="228" t="s">
        <v>183</v>
      </c>
      <c r="E228" s="229" t="s">
        <v>41</v>
      </c>
      <c r="F228" s="230" t="s">
        <v>1710</v>
      </c>
      <c r="G228" s="227"/>
      <c r="H228" s="229" t="s">
        <v>41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183</v>
      </c>
      <c r="AU228" s="236" t="s">
        <v>90</v>
      </c>
      <c r="AV228" s="13" t="s">
        <v>88</v>
      </c>
      <c r="AW228" s="13" t="s">
        <v>42</v>
      </c>
      <c r="AX228" s="13" t="s">
        <v>80</v>
      </c>
      <c r="AY228" s="236" t="s">
        <v>171</v>
      </c>
    </row>
    <row r="229" s="14" customFormat="1">
      <c r="A229" s="14"/>
      <c r="B229" s="237"/>
      <c r="C229" s="238"/>
      <c r="D229" s="228" t="s">
        <v>183</v>
      </c>
      <c r="E229" s="239" t="s">
        <v>41</v>
      </c>
      <c r="F229" s="240" t="s">
        <v>1711</v>
      </c>
      <c r="G229" s="238"/>
      <c r="H229" s="241">
        <v>15.6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183</v>
      </c>
      <c r="AU229" s="247" t="s">
        <v>90</v>
      </c>
      <c r="AV229" s="14" t="s">
        <v>90</v>
      </c>
      <c r="AW229" s="14" t="s">
        <v>42</v>
      </c>
      <c r="AX229" s="14" t="s">
        <v>80</v>
      </c>
      <c r="AY229" s="247" t="s">
        <v>171</v>
      </c>
    </row>
    <row r="230" s="15" customFormat="1">
      <c r="A230" s="15"/>
      <c r="B230" s="248"/>
      <c r="C230" s="249"/>
      <c r="D230" s="228" t="s">
        <v>183</v>
      </c>
      <c r="E230" s="250" t="s">
        <v>41</v>
      </c>
      <c r="F230" s="251" t="s">
        <v>189</v>
      </c>
      <c r="G230" s="249"/>
      <c r="H230" s="252">
        <v>126.39999999999999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8" t="s">
        <v>183</v>
      </c>
      <c r="AU230" s="258" t="s">
        <v>90</v>
      </c>
      <c r="AV230" s="15" t="s">
        <v>179</v>
      </c>
      <c r="AW230" s="15" t="s">
        <v>42</v>
      </c>
      <c r="AX230" s="15" t="s">
        <v>88</v>
      </c>
      <c r="AY230" s="258" t="s">
        <v>171</v>
      </c>
    </row>
    <row r="231" s="2" customFormat="1" ht="21.75" customHeight="1">
      <c r="A231" s="42"/>
      <c r="B231" s="43"/>
      <c r="C231" s="270" t="s">
        <v>443</v>
      </c>
      <c r="D231" s="270" t="s">
        <v>403</v>
      </c>
      <c r="E231" s="271" t="s">
        <v>1001</v>
      </c>
      <c r="F231" s="272" t="s">
        <v>1002</v>
      </c>
      <c r="G231" s="273" t="s">
        <v>202</v>
      </c>
      <c r="H231" s="274">
        <v>132.72</v>
      </c>
      <c r="I231" s="275"/>
      <c r="J231" s="276">
        <f>ROUND(I231*H231,2)</f>
        <v>0</v>
      </c>
      <c r="K231" s="272" t="s">
        <v>178</v>
      </c>
      <c r="L231" s="277"/>
      <c r="M231" s="278" t="s">
        <v>41</v>
      </c>
      <c r="N231" s="279" t="s">
        <v>51</v>
      </c>
      <c r="O231" s="88"/>
      <c r="P231" s="217">
        <f>O231*H231</f>
        <v>0</v>
      </c>
      <c r="Q231" s="217">
        <v>3.0000000000000001E-05</v>
      </c>
      <c r="R231" s="217">
        <f>Q231*H231</f>
        <v>0.0039816000000000001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406</v>
      </c>
      <c r="AT231" s="219" t="s">
        <v>403</v>
      </c>
      <c r="AU231" s="219" t="s">
        <v>90</v>
      </c>
      <c r="AY231" s="20" t="s">
        <v>171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88</v>
      </c>
      <c r="BK231" s="220">
        <f>ROUND(I231*H231,2)</f>
        <v>0</v>
      </c>
      <c r="BL231" s="20" t="s">
        <v>295</v>
      </c>
      <c r="BM231" s="219" t="s">
        <v>1380</v>
      </c>
    </row>
    <row r="232" s="14" customFormat="1">
      <c r="A232" s="14"/>
      <c r="B232" s="237"/>
      <c r="C232" s="238"/>
      <c r="D232" s="228" t="s">
        <v>183</v>
      </c>
      <c r="E232" s="238"/>
      <c r="F232" s="240" t="s">
        <v>1906</v>
      </c>
      <c r="G232" s="238"/>
      <c r="H232" s="241">
        <v>132.72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183</v>
      </c>
      <c r="AU232" s="247" t="s">
        <v>90</v>
      </c>
      <c r="AV232" s="14" t="s">
        <v>90</v>
      </c>
      <c r="AW232" s="14" t="s">
        <v>4</v>
      </c>
      <c r="AX232" s="14" t="s">
        <v>88</v>
      </c>
      <c r="AY232" s="247" t="s">
        <v>171</v>
      </c>
    </row>
    <row r="233" s="2" customFormat="1" ht="24.15" customHeight="1">
      <c r="A233" s="42"/>
      <c r="B233" s="43"/>
      <c r="C233" s="208" t="s">
        <v>448</v>
      </c>
      <c r="D233" s="208" t="s">
        <v>174</v>
      </c>
      <c r="E233" s="209" t="s">
        <v>1907</v>
      </c>
      <c r="F233" s="210" t="s">
        <v>879</v>
      </c>
      <c r="G233" s="211" t="s">
        <v>764</v>
      </c>
      <c r="H233" s="212">
        <v>1</v>
      </c>
      <c r="I233" s="213"/>
      <c r="J233" s="214">
        <f>ROUND(I233*H233,2)</f>
        <v>0</v>
      </c>
      <c r="K233" s="210" t="s">
        <v>41</v>
      </c>
      <c r="L233" s="48"/>
      <c r="M233" s="215" t="s">
        <v>41</v>
      </c>
      <c r="N233" s="216" t="s">
        <v>51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295</v>
      </c>
      <c r="AT233" s="219" t="s">
        <v>174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1714</v>
      </c>
    </row>
    <row r="234" s="2" customFormat="1" ht="16.5" customHeight="1">
      <c r="A234" s="42"/>
      <c r="B234" s="43"/>
      <c r="C234" s="208" t="s">
        <v>453</v>
      </c>
      <c r="D234" s="208" t="s">
        <v>174</v>
      </c>
      <c r="E234" s="209" t="s">
        <v>1009</v>
      </c>
      <c r="F234" s="210" t="s">
        <v>1383</v>
      </c>
      <c r="G234" s="211" t="s">
        <v>202</v>
      </c>
      <c r="H234" s="212">
        <v>126.40000000000001</v>
      </c>
      <c r="I234" s="213"/>
      <c r="J234" s="214">
        <f>ROUND(I234*H234,2)</f>
        <v>0</v>
      </c>
      <c r="K234" s="210" t="s">
        <v>178</v>
      </c>
      <c r="L234" s="48"/>
      <c r="M234" s="215" t="s">
        <v>41</v>
      </c>
      <c r="N234" s="216" t="s">
        <v>51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295</v>
      </c>
      <c r="AT234" s="219" t="s">
        <v>174</v>
      </c>
      <c r="AU234" s="219" t="s">
        <v>90</v>
      </c>
      <c r="AY234" s="20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88</v>
      </c>
      <c r="BK234" s="220">
        <f>ROUND(I234*H234,2)</f>
        <v>0</v>
      </c>
      <c r="BL234" s="20" t="s">
        <v>295</v>
      </c>
      <c r="BM234" s="219" t="s">
        <v>1384</v>
      </c>
    </row>
    <row r="235" s="2" customFormat="1">
      <c r="A235" s="42"/>
      <c r="B235" s="43"/>
      <c r="C235" s="44"/>
      <c r="D235" s="221" t="s">
        <v>181</v>
      </c>
      <c r="E235" s="44"/>
      <c r="F235" s="222" t="s">
        <v>1012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181</v>
      </c>
      <c r="AU235" s="20" t="s">
        <v>90</v>
      </c>
    </row>
    <row r="236" s="13" customFormat="1">
      <c r="A236" s="13"/>
      <c r="B236" s="226"/>
      <c r="C236" s="227"/>
      <c r="D236" s="228" t="s">
        <v>183</v>
      </c>
      <c r="E236" s="229" t="s">
        <v>41</v>
      </c>
      <c r="F236" s="230" t="s">
        <v>1375</v>
      </c>
      <c r="G236" s="227"/>
      <c r="H236" s="229" t="s">
        <v>41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183</v>
      </c>
      <c r="AU236" s="236" t="s">
        <v>90</v>
      </c>
      <c r="AV236" s="13" t="s">
        <v>88</v>
      </c>
      <c r="AW236" s="13" t="s">
        <v>42</v>
      </c>
      <c r="AX236" s="13" t="s">
        <v>80</v>
      </c>
      <c r="AY236" s="236" t="s">
        <v>171</v>
      </c>
    </row>
    <row r="237" s="14" customFormat="1">
      <c r="A237" s="14"/>
      <c r="B237" s="237"/>
      <c r="C237" s="238"/>
      <c r="D237" s="228" t="s">
        <v>183</v>
      </c>
      <c r="E237" s="239" t="s">
        <v>41</v>
      </c>
      <c r="F237" s="240" t="s">
        <v>1905</v>
      </c>
      <c r="G237" s="238"/>
      <c r="H237" s="241">
        <v>110.8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183</v>
      </c>
      <c r="AU237" s="247" t="s">
        <v>90</v>
      </c>
      <c r="AV237" s="14" t="s">
        <v>90</v>
      </c>
      <c r="AW237" s="14" t="s">
        <v>42</v>
      </c>
      <c r="AX237" s="14" t="s">
        <v>80</v>
      </c>
      <c r="AY237" s="247" t="s">
        <v>171</v>
      </c>
    </row>
    <row r="238" s="16" customFormat="1">
      <c r="A238" s="16"/>
      <c r="B238" s="259"/>
      <c r="C238" s="260"/>
      <c r="D238" s="228" t="s">
        <v>183</v>
      </c>
      <c r="E238" s="261" t="s">
        <v>41</v>
      </c>
      <c r="F238" s="262" t="s">
        <v>230</v>
      </c>
      <c r="G238" s="260"/>
      <c r="H238" s="263">
        <v>110.8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69" t="s">
        <v>183</v>
      </c>
      <c r="AU238" s="269" t="s">
        <v>90</v>
      </c>
      <c r="AV238" s="16" t="s">
        <v>199</v>
      </c>
      <c r="AW238" s="16" t="s">
        <v>42</v>
      </c>
      <c r="AX238" s="16" t="s">
        <v>80</v>
      </c>
      <c r="AY238" s="269" t="s">
        <v>171</v>
      </c>
    </row>
    <row r="239" s="13" customFormat="1">
      <c r="A239" s="13"/>
      <c r="B239" s="226"/>
      <c r="C239" s="227"/>
      <c r="D239" s="228" t="s">
        <v>183</v>
      </c>
      <c r="E239" s="229" t="s">
        <v>41</v>
      </c>
      <c r="F239" s="230" t="s">
        <v>1710</v>
      </c>
      <c r="G239" s="227"/>
      <c r="H239" s="229" t="s">
        <v>41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183</v>
      </c>
      <c r="AU239" s="236" t="s">
        <v>90</v>
      </c>
      <c r="AV239" s="13" t="s">
        <v>88</v>
      </c>
      <c r="AW239" s="13" t="s">
        <v>42</v>
      </c>
      <c r="AX239" s="13" t="s">
        <v>80</v>
      </c>
      <c r="AY239" s="236" t="s">
        <v>171</v>
      </c>
    </row>
    <row r="240" s="14" customFormat="1">
      <c r="A240" s="14"/>
      <c r="B240" s="237"/>
      <c r="C240" s="238"/>
      <c r="D240" s="228" t="s">
        <v>183</v>
      </c>
      <c r="E240" s="239" t="s">
        <v>41</v>
      </c>
      <c r="F240" s="240" t="s">
        <v>1711</v>
      </c>
      <c r="G240" s="238"/>
      <c r="H240" s="241">
        <v>15.6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183</v>
      </c>
      <c r="AU240" s="247" t="s">
        <v>90</v>
      </c>
      <c r="AV240" s="14" t="s">
        <v>90</v>
      </c>
      <c r="AW240" s="14" t="s">
        <v>42</v>
      </c>
      <c r="AX240" s="14" t="s">
        <v>80</v>
      </c>
      <c r="AY240" s="247" t="s">
        <v>171</v>
      </c>
    </row>
    <row r="241" s="15" customFormat="1">
      <c r="A241" s="15"/>
      <c r="B241" s="248"/>
      <c r="C241" s="249"/>
      <c r="D241" s="228" t="s">
        <v>183</v>
      </c>
      <c r="E241" s="250" t="s">
        <v>41</v>
      </c>
      <c r="F241" s="251" t="s">
        <v>189</v>
      </c>
      <c r="G241" s="249"/>
      <c r="H241" s="252">
        <v>126.39999999999999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183</v>
      </c>
      <c r="AU241" s="258" t="s">
        <v>90</v>
      </c>
      <c r="AV241" s="15" t="s">
        <v>179</v>
      </c>
      <c r="AW241" s="15" t="s">
        <v>42</v>
      </c>
      <c r="AX241" s="15" t="s">
        <v>88</v>
      </c>
      <c r="AY241" s="258" t="s">
        <v>171</v>
      </c>
    </row>
    <row r="242" s="2" customFormat="1" ht="16.5" customHeight="1">
      <c r="A242" s="42"/>
      <c r="B242" s="43"/>
      <c r="C242" s="270" t="s">
        <v>460</v>
      </c>
      <c r="D242" s="270" t="s">
        <v>403</v>
      </c>
      <c r="E242" s="271" t="s">
        <v>1014</v>
      </c>
      <c r="F242" s="272" t="s">
        <v>1015</v>
      </c>
      <c r="G242" s="273" t="s">
        <v>202</v>
      </c>
      <c r="H242" s="274">
        <v>151.68000000000001</v>
      </c>
      <c r="I242" s="275"/>
      <c r="J242" s="276">
        <f>ROUND(I242*H242,2)</f>
        <v>0</v>
      </c>
      <c r="K242" s="272" t="s">
        <v>41</v>
      </c>
      <c r="L242" s="277"/>
      <c r="M242" s="278" t="s">
        <v>41</v>
      </c>
      <c r="N242" s="279" t="s">
        <v>51</v>
      </c>
      <c r="O242" s="88"/>
      <c r="P242" s="217">
        <f>O242*H242</f>
        <v>0</v>
      </c>
      <c r="Q242" s="217">
        <v>8.0000000000000007E-05</v>
      </c>
      <c r="R242" s="217">
        <f>Q242*H242</f>
        <v>0.012134400000000002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406</v>
      </c>
      <c r="AT242" s="219" t="s">
        <v>403</v>
      </c>
      <c r="AU242" s="219" t="s">
        <v>90</v>
      </c>
      <c r="AY242" s="20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88</v>
      </c>
      <c r="BK242" s="220">
        <f>ROUND(I242*H242,2)</f>
        <v>0</v>
      </c>
      <c r="BL242" s="20" t="s">
        <v>295</v>
      </c>
      <c r="BM242" s="219" t="s">
        <v>1385</v>
      </c>
    </row>
    <row r="243" s="14" customFormat="1">
      <c r="A243" s="14"/>
      <c r="B243" s="237"/>
      <c r="C243" s="238"/>
      <c r="D243" s="228" t="s">
        <v>183</v>
      </c>
      <c r="E243" s="238"/>
      <c r="F243" s="240" t="s">
        <v>1908</v>
      </c>
      <c r="G243" s="238"/>
      <c r="H243" s="241">
        <v>151.68000000000001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90</v>
      </c>
      <c r="AV243" s="14" t="s">
        <v>90</v>
      </c>
      <c r="AW243" s="14" t="s">
        <v>4</v>
      </c>
      <c r="AX243" s="14" t="s">
        <v>88</v>
      </c>
      <c r="AY243" s="247" t="s">
        <v>171</v>
      </c>
    </row>
    <row r="244" s="2" customFormat="1" ht="16.5" customHeight="1">
      <c r="A244" s="42"/>
      <c r="B244" s="43"/>
      <c r="C244" s="208" t="s">
        <v>467</v>
      </c>
      <c r="D244" s="208" t="s">
        <v>174</v>
      </c>
      <c r="E244" s="209" t="s">
        <v>1019</v>
      </c>
      <c r="F244" s="210" t="s">
        <v>1020</v>
      </c>
      <c r="G244" s="211" t="s">
        <v>202</v>
      </c>
      <c r="H244" s="212">
        <v>114.2</v>
      </c>
      <c r="I244" s="213"/>
      <c r="J244" s="214">
        <f>ROUND(I244*H244,2)</f>
        <v>0</v>
      </c>
      <c r="K244" s="210" t="s">
        <v>178</v>
      </c>
      <c r="L244" s="48"/>
      <c r="M244" s="215" t="s">
        <v>41</v>
      </c>
      <c r="N244" s="216" t="s">
        <v>51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295</v>
      </c>
      <c r="AT244" s="219" t="s">
        <v>174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1387</v>
      </c>
    </row>
    <row r="245" s="2" customFormat="1">
      <c r="A245" s="42"/>
      <c r="B245" s="43"/>
      <c r="C245" s="44"/>
      <c r="D245" s="221" t="s">
        <v>181</v>
      </c>
      <c r="E245" s="44"/>
      <c r="F245" s="222" t="s">
        <v>1022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181</v>
      </c>
      <c r="AU245" s="20" t="s">
        <v>90</v>
      </c>
    </row>
    <row r="246" s="14" customFormat="1">
      <c r="A246" s="14"/>
      <c r="B246" s="237"/>
      <c r="C246" s="238"/>
      <c r="D246" s="228" t="s">
        <v>183</v>
      </c>
      <c r="E246" s="239" t="s">
        <v>41</v>
      </c>
      <c r="F246" s="240" t="s">
        <v>1716</v>
      </c>
      <c r="G246" s="238"/>
      <c r="H246" s="241">
        <v>114.2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42</v>
      </c>
      <c r="AX246" s="14" t="s">
        <v>80</v>
      </c>
      <c r="AY246" s="247" t="s">
        <v>171</v>
      </c>
    </row>
    <row r="247" s="15" customFormat="1">
      <c r="A247" s="15"/>
      <c r="B247" s="248"/>
      <c r="C247" s="249"/>
      <c r="D247" s="228" t="s">
        <v>183</v>
      </c>
      <c r="E247" s="250" t="s">
        <v>41</v>
      </c>
      <c r="F247" s="251" t="s">
        <v>189</v>
      </c>
      <c r="G247" s="249"/>
      <c r="H247" s="252">
        <v>114.2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8" t="s">
        <v>183</v>
      </c>
      <c r="AU247" s="258" t="s">
        <v>90</v>
      </c>
      <c r="AV247" s="15" t="s">
        <v>179</v>
      </c>
      <c r="AW247" s="15" t="s">
        <v>42</v>
      </c>
      <c r="AX247" s="15" t="s">
        <v>88</v>
      </c>
      <c r="AY247" s="258" t="s">
        <v>171</v>
      </c>
    </row>
    <row r="248" s="2" customFormat="1" ht="24.15" customHeight="1">
      <c r="A248" s="42"/>
      <c r="B248" s="43"/>
      <c r="C248" s="208" t="s">
        <v>471</v>
      </c>
      <c r="D248" s="208" t="s">
        <v>174</v>
      </c>
      <c r="E248" s="209" t="s">
        <v>1388</v>
      </c>
      <c r="F248" s="210" t="s">
        <v>1389</v>
      </c>
      <c r="G248" s="211" t="s">
        <v>264</v>
      </c>
      <c r="H248" s="212">
        <v>0.016</v>
      </c>
      <c r="I248" s="213"/>
      <c r="J248" s="214">
        <f>ROUND(I248*H248,2)</f>
        <v>0</v>
      </c>
      <c r="K248" s="210" t="s">
        <v>178</v>
      </c>
      <c r="L248" s="48"/>
      <c r="M248" s="215" t="s">
        <v>41</v>
      </c>
      <c r="N248" s="216" t="s">
        <v>51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295</v>
      </c>
      <c r="AT248" s="219" t="s">
        <v>174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295</v>
      </c>
      <c r="BM248" s="219" t="s">
        <v>1390</v>
      </c>
    </row>
    <row r="249" s="2" customFormat="1">
      <c r="A249" s="42"/>
      <c r="B249" s="43"/>
      <c r="C249" s="44"/>
      <c r="D249" s="221" t="s">
        <v>181</v>
      </c>
      <c r="E249" s="44"/>
      <c r="F249" s="222" t="s">
        <v>1391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181</v>
      </c>
      <c r="AU249" s="20" t="s">
        <v>90</v>
      </c>
    </row>
    <row r="250" s="2" customFormat="1" ht="37.8" customHeight="1">
      <c r="A250" s="42"/>
      <c r="B250" s="43"/>
      <c r="C250" s="208" t="s">
        <v>476</v>
      </c>
      <c r="D250" s="208" t="s">
        <v>174</v>
      </c>
      <c r="E250" s="209" t="s">
        <v>1029</v>
      </c>
      <c r="F250" s="210" t="s">
        <v>1030</v>
      </c>
      <c r="G250" s="211" t="s">
        <v>264</v>
      </c>
      <c r="H250" s="212">
        <v>0.016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1392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1032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3" customHeight="1">
      <c r="A252" s="42"/>
      <c r="B252" s="43"/>
      <c r="C252" s="208" t="s">
        <v>481</v>
      </c>
      <c r="D252" s="208" t="s">
        <v>174</v>
      </c>
      <c r="E252" s="209" t="s">
        <v>1034</v>
      </c>
      <c r="F252" s="210" t="s">
        <v>1035</v>
      </c>
      <c r="G252" s="211" t="s">
        <v>264</v>
      </c>
      <c r="H252" s="212">
        <v>0.016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1393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1037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7.8" customHeight="1">
      <c r="A254" s="42"/>
      <c r="B254" s="43"/>
      <c r="C254" s="208" t="s">
        <v>486</v>
      </c>
      <c r="D254" s="208" t="s">
        <v>174</v>
      </c>
      <c r="E254" s="209" t="s">
        <v>1039</v>
      </c>
      <c r="F254" s="210" t="s">
        <v>1040</v>
      </c>
      <c r="G254" s="211" t="s">
        <v>264</v>
      </c>
      <c r="H254" s="212">
        <v>0.016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1394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1042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12" customFormat="1" ht="22.8" customHeight="1">
      <c r="A256" s="12"/>
      <c r="B256" s="192"/>
      <c r="C256" s="193"/>
      <c r="D256" s="194" t="s">
        <v>79</v>
      </c>
      <c r="E256" s="206" t="s">
        <v>1045</v>
      </c>
      <c r="F256" s="206" t="s">
        <v>1046</v>
      </c>
      <c r="G256" s="193"/>
      <c r="H256" s="193"/>
      <c r="I256" s="196"/>
      <c r="J256" s="207">
        <f>BK256</f>
        <v>0</v>
      </c>
      <c r="K256" s="193"/>
      <c r="L256" s="198"/>
      <c r="M256" s="199"/>
      <c r="N256" s="200"/>
      <c r="O256" s="200"/>
      <c r="P256" s="201">
        <f>SUM(P257:P433)</f>
        <v>0</v>
      </c>
      <c r="Q256" s="200"/>
      <c r="R256" s="201">
        <f>SUM(R257:R433)</f>
        <v>0.67087594999999989</v>
      </c>
      <c r="S256" s="200"/>
      <c r="T256" s="202">
        <f>SUM(T257:T433)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3" t="s">
        <v>90</v>
      </c>
      <c r="AT256" s="204" t="s">
        <v>79</v>
      </c>
      <c r="AU256" s="204" t="s">
        <v>88</v>
      </c>
      <c r="AY256" s="203" t="s">
        <v>171</v>
      </c>
      <c r="BK256" s="205">
        <f>SUM(BK257:BK433)</f>
        <v>0</v>
      </c>
    </row>
    <row r="257" s="2" customFormat="1" ht="33" customHeight="1">
      <c r="A257" s="42"/>
      <c r="B257" s="43"/>
      <c r="C257" s="208" t="s">
        <v>493</v>
      </c>
      <c r="D257" s="208" t="s">
        <v>174</v>
      </c>
      <c r="E257" s="209" t="s">
        <v>1395</v>
      </c>
      <c r="F257" s="210" t="s">
        <v>1396</v>
      </c>
      <c r="G257" s="211" t="s">
        <v>194</v>
      </c>
      <c r="H257" s="212">
        <v>11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295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295</v>
      </c>
      <c r="BM257" s="219" t="s">
        <v>1397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1398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13" customFormat="1">
      <c r="A259" s="13"/>
      <c r="B259" s="226"/>
      <c r="C259" s="227"/>
      <c r="D259" s="228" t="s">
        <v>183</v>
      </c>
      <c r="E259" s="229" t="s">
        <v>41</v>
      </c>
      <c r="F259" s="230" t="s">
        <v>1399</v>
      </c>
      <c r="G259" s="227"/>
      <c r="H259" s="229" t="s">
        <v>41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183</v>
      </c>
      <c r="AU259" s="236" t="s">
        <v>90</v>
      </c>
      <c r="AV259" s="13" t="s">
        <v>88</v>
      </c>
      <c r="AW259" s="13" t="s">
        <v>42</v>
      </c>
      <c r="AX259" s="13" t="s">
        <v>80</v>
      </c>
      <c r="AY259" s="236" t="s">
        <v>171</v>
      </c>
    </row>
    <row r="260" s="13" customFormat="1">
      <c r="A260" s="13"/>
      <c r="B260" s="226"/>
      <c r="C260" s="227"/>
      <c r="D260" s="228" t="s">
        <v>183</v>
      </c>
      <c r="E260" s="229" t="s">
        <v>41</v>
      </c>
      <c r="F260" s="230" t="s">
        <v>1909</v>
      </c>
      <c r="G260" s="227"/>
      <c r="H260" s="229" t="s">
        <v>41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183</v>
      </c>
      <c r="AU260" s="236" t="s">
        <v>90</v>
      </c>
      <c r="AV260" s="13" t="s">
        <v>88</v>
      </c>
      <c r="AW260" s="13" t="s">
        <v>42</v>
      </c>
      <c r="AX260" s="13" t="s">
        <v>80</v>
      </c>
      <c r="AY260" s="236" t="s">
        <v>171</v>
      </c>
    </row>
    <row r="261" s="14" customFormat="1">
      <c r="A261" s="14"/>
      <c r="B261" s="237"/>
      <c r="C261" s="238"/>
      <c r="D261" s="228" t="s">
        <v>183</v>
      </c>
      <c r="E261" s="239" t="s">
        <v>41</v>
      </c>
      <c r="F261" s="240" t="s">
        <v>88</v>
      </c>
      <c r="G261" s="238"/>
      <c r="H261" s="241">
        <v>1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183</v>
      </c>
      <c r="AU261" s="247" t="s">
        <v>90</v>
      </c>
      <c r="AV261" s="14" t="s">
        <v>90</v>
      </c>
      <c r="AW261" s="14" t="s">
        <v>42</v>
      </c>
      <c r="AX261" s="14" t="s">
        <v>80</v>
      </c>
      <c r="AY261" s="247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1910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1911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1912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1913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1914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1915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1916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1917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1918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1919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88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5" customFormat="1">
      <c r="A282" s="15"/>
      <c r="B282" s="248"/>
      <c r="C282" s="249"/>
      <c r="D282" s="228" t="s">
        <v>183</v>
      </c>
      <c r="E282" s="250" t="s">
        <v>41</v>
      </c>
      <c r="F282" s="251" t="s">
        <v>189</v>
      </c>
      <c r="G282" s="249"/>
      <c r="H282" s="252">
        <v>11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8" t="s">
        <v>183</v>
      </c>
      <c r="AU282" s="258" t="s">
        <v>90</v>
      </c>
      <c r="AV282" s="15" t="s">
        <v>179</v>
      </c>
      <c r="AW282" s="15" t="s">
        <v>42</v>
      </c>
      <c r="AX282" s="15" t="s">
        <v>88</v>
      </c>
      <c r="AY282" s="258" t="s">
        <v>171</v>
      </c>
    </row>
    <row r="283" s="2" customFormat="1" ht="24.15" customHeight="1">
      <c r="A283" s="42"/>
      <c r="B283" s="43"/>
      <c r="C283" s="270" t="s">
        <v>503</v>
      </c>
      <c r="D283" s="270" t="s">
        <v>403</v>
      </c>
      <c r="E283" s="271" t="s">
        <v>1406</v>
      </c>
      <c r="F283" s="272" t="s">
        <v>1407</v>
      </c>
      <c r="G283" s="273" t="s">
        <v>194</v>
      </c>
      <c r="H283" s="274">
        <v>11</v>
      </c>
      <c r="I283" s="275"/>
      <c r="J283" s="276">
        <f>ROUND(I283*H283,2)</f>
        <v>0</v>
      </c>
      <c r="K283" s="272" t="s">
        <v>178</v>
      </c>
      <c r="L283" s="277"/>
      <c r="M283" s="278" t="s">
        <v>41</v>
      </c>
      <c r="N283" s="279" t="s">
        <v>51</v>
      </c>
      <c r="O283" s="88"/>
      <c r="P283" s="217">
        <f>O283*H283</f>
        <v>0</v>
      </c>
      <c r="Q283" s="217">
        <v>0.029000000000000001</v>
      </c>
      <c r="R283" s="217">
        <f>Q283*H283</f>
        <v>0.31900000000000001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406</v>
      </c>
      <c r="AT283" s="219" t="s">
        <v>403</v>
      </c>
      <c r="AU283" s="219" t="s">
        <v>90</v>
      </c>
      <c r="AY283" s="20" t="s">
        <v>171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88</v>
      </c>
      <c r="BK283" s="220">
        <f>ROUND(I283*H283,2)</f>
        <v>0</v>
      </c>
      <c r="BL283" s="20" t="s">
        <v>295</v>
      </c>
      <c r="BM283" s="219" t="s">
        <v>1408</v>
      </c>
    </row>
    <row r="284" s="2" customFormat="1" ht="16.5" customHeight="1">
      <c r="A284" s="42"/>
      <c r="B284" s="43"/>
      <c r="C284" s="208" t="s">
        <v>520</v>
      </c>
      <c r="D284" s="208" t="s">
        <v>174</v>
      </c>
      <c r="E284" s="209" t="s">
        <v>1416</v>
      </c>
      <c r="F284" s="210" t="s">
        <v>1417</v>
      </c>
      <c r="G284" s="211" t="s">
        <v>194</v>
      </c>
      <c r="H284" s="212">
        <v>11</v>
      </c>
      <c r="I284" s="213"/>
      <c r="J284" s="214">
        <f>ROUND(I284*H284,2)</f>
        <v>0</v>
      </c>
      <c r="K284" s="210" t="s">
        <v>178</v>
      </c>
      <c r="L284" s="48"/>
      <c r="M284" s="215" t="s">
        <v>41</v>
      </c>
      <c r="N284" s="216" t="s">
        <v>51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295</v>
      </c>
      <c r="AT284" s="219" t="s">
        <v>174</v>
      </c>
      <c r="AU284" s="219" t="s">
        <v>90</v>
      </c>
      <c r="AY284" s="20" t="s">
        <v>171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88</v>
      </c>
      <c r="BK284" s="220">
        <f>ROUND(I284*H284,2)</f>
        <v>0</v>
      </c>
      <c r="BL284" s="20" t="s">
        <v>295</v>
      </c>
      <c r="BM284" s="219" t="s">
        <v>1418</v>
      </c>
    </row>
    <row r="285" s="2" customFormat="1">
      <c r="A285" s="42"/>
      <c r="B285" s="43"/>
      <c r="C285" s="44"/>
      <c r="D285" s="221" t="s">
        <v>181</v>
      </c>
      <c r="E285" s="44"/>
      <c r="F285" s="222" t="s">
        <v>1419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181</v>
      </c>
      <c r="AU285" s="20" t="s">
        <v>90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124</v>
      </c>
      <c r="G286" s="238"/>
      <c r="H286" s="241">
        <v>11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5" customFormat="1">
      <c r="A287" s="15"/>
      <c r="B287" s="248"/>
      <c r="C287" s="249"/>
      <c r="D287" s="228" t="s">
        <v>183</v>
      </c>
      <c r="E287" s="250" t="s">
        <v>41</v>
      </c>
      <c r="F287" s="251" t="s">
        <v>189</v>
      </c>
      <c r="G287" s="249"/>
      <c r="H287" s="252">
        <v>11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8" t="s">
        <v>183</v>
      </c>
      <c r="AU287" s="258" t="s">
        <v>90</v>
      </c>
      <c r="AV287" s="15" t="s">
        <v>179</v>
      </c>
      <c r="AW287" s="15" t="s">
        <v>42</v>
      </c>
      <c r="AX287" s="15" t="s">
        <v>88</v>
      </c>
      <c r="AY287" s="258" t="s">
        <v>171</v>
      </c>
    </row>
    <row r="288" s="2" customFormat="1" ht="16.5" customHeight="1">
      <c r="A288" s="42"/>
      <c r="B288" s="43"/>
      <c r="C288" s="208" t="s">
        <v>536</v>
      </c>
      <c r="D288" s="208" t="s">
        <v>174</v>
      </c>
      <c r="E288" s="209" t="s">
        <v>1420</v>
      </c>
      <c r="F288" s="210" t="s">
        <v>1421</v>
      </c>
      <c r="G288" s="211" t="s">
        <v>194</v>
      </c>
      <c r="H288" s="212">
        <v>11</v>
      </c>
      <c r="I288" s="213"/>
      <c r="J288" s="214">
        <f>ROUND(I288*H288,2)</f>
        <v>0</v>
      </c>
      <c r="K288" s="210" t="s">
        <v>178</v>
      </c>
      <c r="L288" s="48"/>
      <c r="M288" s="215" t="s">
        <v>41</v>
      </c>
      <c r="N288" s="216" t="s">
        <v>51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295</v>
      </c>
      <c r="AT288" s="219" t="s">
        <v>174</v>
      </c>
      <c r="AU288" s="219" t="s">
        <v>90</v>
      </c>
      <c r="AY288" s="20" t="s">
        <v>171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88</v>
      </c>
      <c r="BK288" s="220">
        <f>ROUND(I288*H288,2)</f>
        <v>0</v>
      </c>
      <c r="BL288" s="20" t="s">
        <v>295</v>
      </c>
      <c r="BM288" s="219" t="s">
        <v>1422</v>
      </c>
    </row>
    <row r="289" s="2" customFormat="1">
      <c r="A289" s="42"/>
      <c r="B289" s="43"/>
      <c r="C289" s="44"/>
      <c r="D289" s="221" t="s">
        <v>181</v>
      </c>
      <c r="E289" s="44"/>
      <c r="F289" s="222" t="s">
        <v>1423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181</v>
      </c>
      <c r="AU289" s="20" t="s">
        <v>90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124</v>
      </c>
      <c r="G290" s="238"/>
      <c r="H290" s="241">
        <v>11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5" customFormat="1">
      <c r="A291" s="15"/>
      <c r="B291" s="248"/>
      <c r="C291" s="249"/>
      <c r="D291" s="228" t="s">
        <v>183</v>
      </c>
      <c r="E291" s="250" t="s">
        <v>41</v>
      </c>
      <c r="F291" s="251" t="s">
        <v>189</v>
      </c>
      <c r="G291" s="249"/>
      <c r="H291" s="252">
        <v>11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8" t="s">
        <v>183</v>
      </c>
      <c r="AU291" s="258" t="s">
        <v>90</v>
      </c>
      <c r="AV291" s="15" t="s">
        <v>179</v>
      </c>
      <c r="AW291" s="15" t="s">
        <v>42</v>
      </c>
      <c r="AX291" s="15" t="s">
        <v>88</v>
      </c>
      <c r="AY291" s="258" t="s">
        <v>171</v>
      </c>
    </row>
    <row r="292" s="2" customFormat="1" ht="24.15" customHeight="1">
      <c r="A292" s="42"/>
      <c r="B292" s="43"/>
      <c r="C292" s="208" t="s">
        <v>541</v>
      </c>
      <c r="D292" s="208" t="s">
        <v>174</v>
      </c>
      <c r="E292" s="209" t="s">
        <v>1424</v>
      </c>
      <c r="F292" s="210" t="s">
        <v>1425</v>
      </c>
      <c r="G292" s="211" t="s">
        <v>194</v>
      </c>
      <c r="H292" s="212">
        <v>1</v>
      </c>
      <c r="I292" s="213"/>
      <c r="J292" s="214">
        <f>ROUND(I292*H292,2)</f>
        <v>0</v>
      </c>
      <c r="K292" s="210" t="s">
        <v>41</v>
      </c>
      <c r="L292" s="48"/>
      <c r="M292" s="215" t="s">
        <v>41</v>
      </c>
      <c r="N292" s="216" t="s">
        <v>51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295</v>
      </c>
      <c r="AT292" s="219" t="s">
        <v>174</v>
      </c>
      <c r="AU292" s="219" t="s">
        <v>90</v>
      </c>
      <c r="AY292" s="20" t="s">
        <v>171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88</v>
      </c>
      <c r="BK292" s="220">
        <f>ROUND(I292*H292,2)</f>
        <v>0</v>
      </c>
      <c r="BL292" s="20" t="s">
        <v>295</v>
      </c>
      <c r="BM292" s="219" t="s">
        <v>1426</v>
      </c>
    </row>
    <row r="293" s="13" customFormat="1">
      <c r="A293" s="13"/>
      <c r="B293" s="226"/>
      <c r="C293" s="227"/>
      <c r="D293" s="228" t="s">
        <v>183</v>
      </c>
      <c r="E293" s="229" t="s">
        <v>41</v>
      </c>
      <c r="F293" s="230" t="s">
        <v>1427</v>
      </c>
      <c r="G293" s="227"/>
      <c r="H293" s="229" t="s">
        <v>41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183</v>
      </c>
      <c r="AU293" s="236" t="s">
        <v>90</v>
      </c>
      <c r="AV293" s="13" t="s">
        <v>88</v>
      </c>
      <c r="AW293" s="13" t="s">
        <v>42</v>
      </c>
      <c r="AX293" s="13" t="s">
        <v>80</v>
      </c>
      <c r="AY293" s="236" t="s">
        <v>171</v>
      </c>
    </row>
    <row r="294" s="13" customFormat="1">
      <c r="A294" s="13"/>
      <c r="B294" s="226"/>
      <c r="C294" s="227"/>
      <c r="D294" s="228" t="s">
        <v>183</v>
      </c>
      <c r="E294" s="229" t="s">
        <v>41</v>
      </c>
      <c r="F294" s="230" t="s">
        <v>1920</v>
      </c>
      <c r="G294" s="227"/>
      <c r="H294" s="229" t="s">
        <v>41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183</v>
      </c>
      <c r="AU294" s="236" t="s">
        <v>90</v>
      </c>
      <c r="AV294" s="13" t="s">
        <v>88</v>
      </c>
      <c r="AW294" s="13" t="s">
        <v>42</v>
      </c>
      <c r="AX294" s="13" t="s">
        <v>80</v>
      </c>
      <c r="AY294" s="236" t="s">
        <v>171</v>
      </c>
    </row>
    <row r="295" s="14" customFormat="1">
      <c r="A295" s="14"/>
      <c r="B295" s="237"/>
      <c r="C295" s="238"/>
      <c r="D295" s="228" t="s">
        <v>183</v>
      </c>
      <c r="E295" s="239" t="s">
        <v>41</v>
      </c>
      <c r="F295" s="240" t="s">
        <v>88</v>
      </c>
      <c r="G295" s="238"/>
      <c r="H295" s="241">
        <v>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183</v>
      </c>
      <c r="AU295" s="247" t="s">
        <v>90</v>
      </c>
      <c r="AV295" s="14" t="s">
        <v>90</v>
      </c>
      <c r="AW295" s="14" t="s">
        <v>42</v>
      </c>
      <c r="AX295" s="14" t="s">
        <v>80</v>
      </c>
      <c r="AY295" s="247" t="s">
        <v>171</v>
      </c>
    </row>
    <row r="296" s="15" customFormat="1">
      <c r="A296" s="15"/>
      <c r="B296" s="248"/>
      <c r="C296" s="249"/>
      <c r="D296" s="228" t="s">
        <v>183</v>
      </c>
      <c r="E296" s="250" t="s">
        <v>41</v>
      </c>
      <c r="F296" s="251" t="s">
        <v>189</v>
      </c>
      <c r="G296" s="249"/>
      <c r="H296" s="252">
        <v>1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183</v>
      </c>
      <c r="AU296" s="258" t="s">
        <v>90</v>
      </c>
      <c r="AV296" s="15" t="s">
        <v>179</v>
      </c>
      <c r="AW296" s="15" t="s">
        <v>42</v>
      </c>
      <c r="AX296" s="15" t="s">
        <v>88</v>
      </c>
      <c r="AY296" s="258" t="s">
        <v>171</v>
      </c>
    </row>
    <row r="297" s="2" customFormat="1" ht="24.15" customHeight="1">
      <c r="A297" s="42"/>
      <c r="B297" s="43"/>
      <c r="C297" s="270" t="s">
        <v>560</v>
      </c>
      <c r="D297" s="270" t="s">
        <v>403</v>
      </c>
      <c r="E297" s="271" t="s">
        <v>1429</v>
      </c>
      <c r="F297" s="272" t="s">
        <v>1430</v>
      </c>
      <c r="G297" s="273" t="s">
        <v>194</v>
      </c>
      <c r="H297" s="274">
        <v>1</v>
      </c>
      <c r="I297" s="275"/>
      <c r="J297" s="276">
        <f>ROUND(I297*H297,2)</f>
        <v>0</v>
      </c>
      <c r="K297" s="272" t="s">
        <v>41</v>
      </c>
      <c r="L297" s="277"/>
      <c r="M297" s="278" t="s">
        <v>41</v>
      </c>
      <c r="N297" s="279" t="s">
        <v>51</v>
      </c>
      <c r="O297" s="88"/>
      <c r="P297" s="217">
        <f>O297*H297</f>
        <v>0</v>
      </c>
      <c r="Q297" s="217">
        <v>0.14699999999999999</v>
      </c>
      <c r="R297" s="217">
        <f>Q297*H297</f>
        <v>0.14699999999999999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406</v>
      </c>
      <c r="AT297" s="219" t="s">
        <v>403</v>
      </c>
      <c r="AU297" s="219" t="s">
        <v>90</v>
      </c>
      <c r="AY297" s="20" t="s">
        <v>171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88</v>
      </c>
      <c r="BK297" s="220">
        <f>ROUND(I297*H297,2)</f>
        <v>0</v>
      </c>
      <c r="BL297" s="20" t="s">
        <v>295</v>
      </c>
      <c r="BM297" s="219" t="s">
        <v>1431</v>
      </c>
    </row>
    <row r="298" s="13" customFormat="1">
      <c r="A298" s="13"/>
      <c r="B298" s="226"/>
      <c r="C298" s="227"/>
      <c r="D298" s="228" t="s">
        <v>183</v>
      </c>
      <c r="E298" s="229" t="s">
        <v>41</v>
      </c>
      <c r="F298" s="230" t="s">
        <v>1409</v>
      </c>
      <c r="G298" s="227"/>
      <c r="H298" s="229" t="s">
        <v>41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183</v>
      </c>
      <c r="AU298" s="236" t="s">
        <v>90</v>
      </c>
      <c r="AV298" s="13" t="s">
        <v>88</v>
      </c>
      <c r="AW298" s="13" t="s">
        <v>42</v>
      </c>
      <c r="AX298" s="13" t="s">
        <v>80</v>
      </c>
      <c r="AY298" s="236" t="s">
        <v>171</v>
      </c>
    </row>
    <row r="299" s="13" customFormat="1">
      <c r="A299" s="13"/>
      <c r="B299" s="226"/>
      <c r="C299" s="227"/>
      <c r="D299" s="228" t="s">
        <v>183</v>
      </c>
      <c r="E299" s="229" t="s">
        <v>41</v>
      </c>
      <c r="F299" s="230" t="s">
        <v>1921</v>
      </c>
      <c r="G299" s="227"/>
      <c r="H299" s="229" t="s">
        <v>41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183</v>
      </c>
      <c r="AU299" s="236" t="s">
        <v>90</v>
      </c>
      <c r="AV299" s="13" t="s">
        <v>88</v>
      </c>
      <c r="AW299" s="13" t="s">
        <v>42</v>
      </c>
      <c r="AX299" s="13" t="s">
        <v>80</v>
      </c>
      <c r="AY299" s="236" t="s">
        <v>171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88</v>
      </c>
      <c r="G300" s="238"/>
      <c r="H300" s="241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5" customFormat="1">
      <c r="A301" s="15"/>
      <c r="B301" s="248"/>
      <c r="C301" s="249"/>
      <c r="D301" s="228" t="s">
        <v>183</v>
      </c>
      <c r="E301" s="250" t="s">
        <v>41</v>
      </c>
      <c r="F301" s="251" t="s">
        <v>189</v>
      </c>
      <c r="G301" s="249"/>
      <c r="H301" s="252">
        <v>1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183</v>
      </c>
      <c r="AU301" s="258" t="s">
        <v>90</v>
      </c>
      <c r="AV301" s="15" t="s">
        <v>179</v>
      </c>
      <c r="AW301" s="15" t="s">
        <v>42</v>
      </c>
      <c r="AX301" s="15" t="s">
        <v>88</v>
      </c>
      <c r="AY301" s="258" t="s">
        <v>171</v>
      </c>
    </row>
    <row r="302" s="2" customFormat="1" ht="16.5" customHeight="1">
      <c r="A302" s="42"/>
      <c r="B302" s="43"/>
      <c r="C302" s="208" t="s">
        <v>565</v>
      </c>
      <c r="D302" s="208" t="s">
        <v>174</v>
      </c>
      <c r="E302" s="209" t="s">
        <v>1433</v>
      </c>
      <c r="F302" s="210" t="s">
        <v>1434</v>
      </c>
      <c r="G302" s="211" t="s">
        <v>202</v>
      </c>
      <c r="H302" s="212">
        <v>64.040000000000006</v>
      </c>
      <c r="I302" s="213"/>
      <c r="J302" s="214">
        <f>ROUND(I302*H302,2)</f>
        <v>0</v>
      </c>
      <c r="K302" s="210" t="s">
        <v>178</v>
      </c>
      <c r="L302" s="48"/>
      <c r="M302" s="215" t="s">
        <v>41</v>
      </c>
      <c r="N302" s="216" t="s">
        <v>51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295</v>
      </c>
      <c r="AT302" s="219" t="s">
        <v>174</v>
      </c>
      <c r="AU302" s="219" t="s">
        <v>90</v>
      </c>
      <c r="AY302" s="20" t="s">
        <v>171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88</v>
      </c>
      <c r="BK302" s="220">
        <f>ROUND(I302*H302,2)</f>
        <v>0</v>
      </c>
      <c r="BL302" s="20" t="s">
        <v>295</v>
      </c>
      <c r="BM302" s="219" t="s">
        <v>1435</v>
      </c>
    </row>
    <row r="303" s="2" customFormat="1">
      <c r="A303" s="42"/>
      <c r="B303" s="43"/>
      <c r="C303" s="44"/>
      <c r="D303" s="221" t="s">
        <v>181</v>
      </c>
      <c r="E303" s="44"/>
      <c r="F303" s="222" t="s">
        <v>1436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181</v>
      </c>
      <c r="AU303" s="20" t="s">
        <v>90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1922</v>
      </c>
      <c r="G304" s="238"/>
      <c r="H304" s="241">
        <v>64.040000000000006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5" customFormat="1">
      <c r="A305" s="15"/>
      <c r="B305" s="248"/>
      <c r="C305" s="249"/>
      <c r="D305" s="228" t="s">
        <v>183</v>
      </c>
      <c r="E305" s="250" t="s">
        <v>41</v>
      </c>
      <c r="F305" s="251" t="s">
        <v>189</v>
      </c>
      <c r="G305" s="249"/>
      <c r="H305" s="252">
        <v>64.040000000000006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183</v>
      </c>
      <c r="AU305" s="258" t="s">
        <v>90</v>
      </c>
      <c r="AV305" s="15" t="s">
        <v>179</v>
      </c>
      <c r="AW305" s="15" t="s">
        <v>42</v>
      </c>
      <c r="AX305" s="15" t="s">
        <v>88</v>
      </c>
      <c r="AY305" s="258" t="s">
        <v>171</v>
      </c>
    </row>
    <row r="306" s="2" customFormat="1" ht="16.5" customHeight="1">
      <c r="A306" s="42"/>
      <c r="B306" s="43"/>
      <c r="C306" s="270" t="s">
        <v>573</v>
      </c>
      <c r="D306" s="270" t="s">
        <v>403</v>
      </c>
      <c r="E306" s="271" t="s">
        <v>1438</v>
      </c>
      <c r="F306" s="272" t="s">
        <v>1439</v>
      </c>
      <c r="G306" s="273" t="s">
        <v>202</v>
      </c>
      <c r="H306" s="274">
        <v>65.960999999999999</v>
      </c>
      <c r="I306" s="275"/>
      <c r="J306" s="276">
        <f>ROUND(I306*H306,2)</f>
        <v>0</v>
      </c>
      <c r="K306" s="272" t="s">
        <v>178</v>
      </c>
      <c r="L306" s="277"/>
      <c r="M306" s="278" t="s">
        <v>41</v>
      </c>
      <c r="N306" s="279" t="s">
        <v>51</v>
      </c>
      <c r="O306" s="88"/>
      <c r="P306" s="217">
        <f>O306*H306</f>
        <v>0</v>
      </c>
      <c r="Q306" s="217">
        <v>0.00040000000000000002</v>
      </c>
      <c r="R306" s="217">
        <f>Q306*H306</f>
        <v>0.026384400000000002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406</v>
      </c>
      <c r="AT306" s="219" t="s">
        <v>403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295</v>
      </c>
      <c r="BM306" s="219" t="s">
        <v>1440</v>
      </c>
    </row>
    <row r="307" s="14" customFormat="1">
      <c r="A307" s="14"/>
      <c r="B307" s="237"/>
      <c r="C307" s="238"/>
      <c r="D307" s="228" t="s">
        <v>183</v>
      </c>
      <c r="E307" s="238"/>
      <c r="F307" s="240" t="s">
        <v>1923</v>
      </c>
      <c r="G307" s="238"/>
      <c r="H307" s="241">
        <v>65.960999999999999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183</v>
      </c>
      <c r="AU307" s="247" t="s">
        <v>90</v>
      </c>
      <c r="AV307" s="14" t="s">
        <v>90</v>
      </c>
      <c r="AW307" s="14" t="s">
        <v>4</v>
      </c>
      <c r="AX307" s="14" t="s">
        <v>88</v>
      </c>
      <c r="AY307" s="247" t="s">
        <v>171</v>
      </c>
    </row>
    <row r="308" s="2" customFormat="1" ht="16.5" customHeight="1">
      <c r="A308" s="42"/>
      <c r="B308" s="43"/>
      <c r="C308" s="208" t="s">
        <v>582</v>
      </c>
      <c r="D308" s="208" t="s">
        <v>174</v>
      </c>
      <c r="E308" s="209" t="s">
        <v>1047</v>
      </c>
      <c r="F308" s="210" t="s">
        <v>1048</v>
      </c>
      <c r="G308" s="211" t="s">
        <v>202</v>
      </c>
      <c r="H308" s="212">
        <v>98.459999999999994</v>
      </c>
      <c r="I308" s="213"/>
      <c r="J308" s="214">
        <f>ROUND(I308*H308,2)</f>
        <v>0</v>
      </c>
      <c r="K308" s="210" t="s">
        <v>178</v>
      </c>
      <c r="L308" s="48"/>
      <c r="M308" s="215" t="s">
        <v>41</v>
      </c>
      <c r="N308" s="216" t="s">
        <v>51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295</v>
      </c>
      <c r="AT308" s="219" t="s">
        <v>174</v>
      </c>
      <c r="AU308" s="219" t="s">
        <v>90</v>
      </c>
      <c r="AY308" s="20" t="s">
        <v>171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88</v>
      </c>
      <c r="BK308" s="220">
        <f>ROUND(I308*H308,2)</f>
        <v>0</v>
      </c>
      <c r="BL308" s="20" t="s">
        <v>295</v>
      </c>
      <c r="BM308" s="219" t="s">
        <v>1442</v>
      </c>
    </row>
    <row r="309" s="2" customFormat="1">
      <c r="A309" s="42"/>
      <c r="B309" s="43"/>
      <c r="C309" s="44"/>
      <c r="D309" s="221" t="s">
        <v>181</v>
      </c>
      <c r="E309" s="44"/>
      <c r="F309" s="222" t="s">
        <v>1050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181</v>
      </c>
      <c r="AU309" s="20" t="s">
        <v>90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1924</v>
      </c>
      <c r="G310" s="238"/>
      <c r="H310" s="241">
        <v>98.459999999999994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5" customFormat="1">
      <c r="A311" s="15"/>
      <c r="B311" s="248"/>
      <c r="C311" s="249"/>
      <c r="D311" s="228" t="s">
        <v>183</v>
      </c>
      <c r="E311" s="250" t="s">
        <v>41</v>
      </c>
      <c r="F311" s="251" t="s">
        <v>189</v>
      </c>
      <c r="G311" s="249"/>
      <c r="H311" s="252">
        <v>98.459999999999994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183</v>
      </c>
      <c r="AU311" s="258" t="s">
        <v>90</v>
      </c>
      <c r="AV311" s="15" t="s">
        <v>179</v>
      </c>
      <c r="AW311" s="15" t="s">
        <v>42</v>
      </c>
      <c r="AX311" s="15" t="s">
        <v>88</v>
      </c>
      <c r="AY311" s="258" t="s">
        <v>171</v>
      </c>
    </row>
    <row r="312" s="2" customFormat="1" ht="16.5" customHeight="1">
      <c r="A312" s="42"/>
      <c r="B312" s="43"/>
      <c r="C312" s="270" t="s">
        <v>593</v>
      </c>
      <c r="D312" s="270" t="s">
        <v>403</v>
      </c>
      <c r="E312" s="271" t="s">
        <v>1075</v>
      </c>
      <c r="F312" s="272" t="s">
        <v>1076</v>
      </c>
      <c r="G312" s="273" t="s">
        <v>202</v>
      </c>
      <c r="H312" s="274">
        <v>101.414</v>
      </c>
      <c r="I312" s="275"/>
      <c r="J312" s="276">
        <f>ROUND(I312*H312,2)</f>
        <v>0</v>
      </c>
      <c r="K312" s="272" t="s">
        <v>178</v>
      </c>
      <c r="L312" s="277"/>
      <c r="M312" s="278" t="s">
        <v>41</v>
      </c>
      <c r="N312" s="279" t="s">
        <v>51</v>
      </c>
      <c r="O312" s="88"/>
      <c r="P312" s="217">
        <f>O312*H312</f>
        <v>0</v>
      </c>
      <c r="Q312" s="217">
        <v>0.00069999999999999999</v>
      </c>
      <c r="R312" s="217">
        <f>Q312*H312</f>
        <v>0.070989800000000006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406</v>
      </c>
      <c r="AT312" s="219" t="s">
        <v>403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295</v>
      </c>
      <c r="BM312" s="219" t="s">
        <v>1444</v>
      </c>
    </row>
    <row r="313" s="14" customFormat="1">
      <c r="A313" s="14"/>
      <c r="B313" s="237"/>
      <c r="C313" s="238"/>
      <c r="D313" s="228" t="s">
        <v>183</v>
      </c>
      <c r="E313" s="238"/>
      <c r="F313" s="240" t="s">
        <v>1925</v>
      </c>
      <c r="G313" s="238"/>
      <c r="H313" s="241">
        <v>101.414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183</v>
      </c>
      <c r="AU313" s="247" t="s">
        <v>90</v>
      </c>
      <c r="AV313" s="14" t="s">
        <v>90</v>
      </c>
      <c r="AW313" s="14" t="s">
        <v>4</v>
      </c>
      <c r="AX313" s="14" t="s">
        <v>88</v>
      </c>
      <c r="AY313" s="247" t="s">
        <v>171</v>
      </c>
    </row>
    <row r="314" s="2" customFormat="1" ht="16.5" customHeight="1">
      <c r="A314" s="42"/>
      <c r="B314" s="43"/>
      <c r="C314" s="208" t="s">
        <v>891</v>
      </c>
      <c r="D314" s="208" t="s">
        <v>174</v>
      </c>
      <c r="E314" s="209" t="s">
        <v>1446</v>
      </c>
      <c r="F314" s="210" t="s">
        <v>1447</v>
      </c>
      <c r="G314" s="211" t="s">
        <v>202</v>
      </c>
      <c r="H314" s="212">
        <v>4.3899999999999997</v>
      </c>
      <c r="I314" s="213"/>
      <c r="J314" s="214">
        <f>ROUND(I314*H314,2)</f>
        <v>0</v>
      </c>
      <c r="K314" s="210" t="s">
        <v>178</v>
      </c>
      <c r="L314" s="48"/>
      <c r="M314" s="215" t="s">
        <v>41</v>
      </c>
      <c r="N314" s="216" t="s">
        <v>51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295</v>
      </c>
      <c r="AT314" s="219" t="s">
        <v>174</v>
      </c>
      <c r="AU314" s="219" t="s">
        <v>90</v>
      </c>
      <c r="AY314" s="20" t="s">
        <v>171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88</v>
      </c>
      <c r="BK314" s="220">
        <f>ROUND(I314*H314,2)</f>
        <v>0</v>
      </c>
      <c r="BL314" s="20" t="s">
        <v>295</v>
      </c>
      <c r="BM314" s="219" t="s">
        <v>1448</v>
      </c>
    </row>
    <row r="315" s="2" customFormat="1">
      <c r="A315" s="42"/>
      <c r="B315" s="43"/>
      <c r="C315" s="44"/>
      <c r="D315" s="221" t="s">
        <v>181</v>
      </c>
      <c r="E315" s="44"/>
      <c r="F315" s="222" t="s">
        <v>1449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181</v>
      </c>
      <c r="AU315" s="20" t="s">
        <v>90</v>
      </c>
    </row>
    <row r="316" s="14" customFormat="1">
      <c r="A316" s="14"/>
      <c r="B316" s="237"/>
      <c r="C316" s="238"/>
      <c r="D316" s="228" t="s">
        <v>183</v>
      </c>
      <c r="E316" s="239" t="s">
        <v>41</v>
      </c>
      <c r="F316" s="240" t="s">
        <v>1926</v>
      </c>
      <c r="G316" s="238"/>
      <c r="H316" s="241">
        <v>4.3899999999999997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42</v>
      </c>
      <c r="AX316" s="14" t="s">
        <v>80</v>
      </c>
      <c r="AY316" s="247" t="s">
        <v>171</v>
      </c>
    </row>
    <row r="317" s="15" customFormat="1">
      <c r="A317" s="15"/>
      <c r="B317" s="248"/>
      <c r="C317" s="249"/>
      <c r="D317" s="228" t="s">
        <v>183</v>
      </c>
      <c r="E317" s="250" t="s">
        <v>41</v>
      </c>
      <c r="F317" s="251" t="s">
        <v>189</v>
      </c>
      <c r="G317" s="249"/>
      <c r="H317" s="252">
        <v>4.3899999999999997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183</v>
      </c>
      <c r="AU317" s="258" t="s">
        <v>90</v>
      </c>
      <c r="AV317" s="15" t="s">
        <v>179</v>
      </c>
      <c r="AW317" s="15" t="s">
        <v>42</v>
      </c>
      <c r="AX317" s="15" t="s">
        <v>88</v>
      </c>
      <c r="AY317" s="258" t="s">
        <v>171</v>
      </c>
    </row>
    <row r="318" s="2" customFormat="1" ht="16.5" customHeight="1">
      <c r="A318" s="42"/>
      <c r="B318" s="43"/>
      <c r="C318" s="270" t="s">
        <v>897</v>
      </c>
      <c r="D318" s="270" t="s">
        <v>403</v>
      </c>
      <c r="E318" s="271" t="s">
        <v>1450</v>
      </c>
      <c r="F318" s="272" t="s">
        <v>1451</v>
      </c>
      <c r="G318" s="273" t="s">
        <v>202</v>
      </c>
      <c r="H318" s="274">
        <v>4.5220000000000002</v>
      </c>
      <c r="I318" s="275"/>
      <c r="J318" s="276">
        <f>ROUND(I318*H318,2)</f>
        <v>0</v>
      </c>
      <c r="K318" s="272" t="s">
        <v>178</v>
      </c>
      <c r="L318" s="277"/>
      <c r="M318" s="278" t="s">
        <v>41</v>
      </c>
      <c r="N318" s="279" t="s">
        <v>51</v>
      </c>
      <c r="O318" s="88"/>
      <c r="P318" s="217">
        <f>O318*H318</f>
        <v>0</v>
      </c>
      <c r="Q318" s="217">
        <v>0.001</v>
      </c>
      <c r="R318" s="217">
        <f>Q318*H318</f>
        <v>0.004522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406</v>
      </c>
      <c r="AT318" s="219" t="s">
        <v>403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295</v>
      </c>
      <c r="BM318" s="219" t="s">
        <v>1452</v>
      </c>
    </row>
    <row r="319" s="14" customFormat="1">
      <c r="A319" s="14"/>
      <c r="B319" s="237"/>
      <c r="C319" s="238"/>
      <c r="D319" s="228" t="s">
        <v>183</v>
      </c>
      <c r="E319" s="238"/>
      <c r="F319" s="240" t="s">
        <v>1927</v>
      </c>
      <c r="G319" s="238"/>
      <c r="H319" s="241">
        <v>4.5220000000000002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</v>
      </c>
      <c r="AX319" s="14" t="s">
        <v>88</v>
      </c>
      <c r="AY319" s="247" t="s">
        <v>171</v>
      </c>
    </row>
    <row r="320" s="2" customFormat="1" ht="16.5" customHeight="1">
      <c r="A320" s="42"/>
      <c r="B320" s="43"/>
      <c r="C320" s="208" t="s">
        <v>901</v>
      </c>
      <c r="D320" s="208" t="s">
        <v>174</v>
      </c>
      <c r="E320" s="209" t="s">
        <v>1454</v>
      </c>
      <c r="F320" s="210" t="s">
        <v>1455</v>
      </c>
      <c r="G320" s="211" t="s">
        <v>202</v>
      </c>
      <c r="H320" s="212">
        <v>19.25</v>
      </c>
      <c r="I320" s="213"/>
      <c r="J320" s="214">
        <f>ROUND(I320*H320,2)</f>
        <v>0</v>
      </c>
      <c r="K320" s="210" t="s">
        <v>178</v>
      </c>
      <c r="L320" s="48"/>
      <c r="M320" s="215" t="s">
        <v>41</v>
      </c>
      <c r="N320" s="216" t="s">
        <v>51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295</v>
      </c>
      <c r="AT320" s="219" t="s">
        <v>174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295</v>
      </c>
      <c r="BM320" s="219" t="s">
        <v>1456</v>
      </c>
    </row>
    <row r="321" s="2" customFormat="1">
      <c r="A321" s="42"/>
      <c r="B321" s="43"/>
      <c r="C321" s="44"/>
      <c r="D321" s="221" t="s">
        <v>181</v>
      </c>
      <c r="E321" s="44"/>
      <c r="F321" s="222" t="s">
        <v>1457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181</v>
      </c>
      <c r="AU321" s="20" t="s">
        <v>90</v>
      </c>
    </row>
    <row r="322" s="14" customFormat="1">
      <c r="A322" s="14"/>
      <c r="B322" s="237"/>
      <c r="C322" s="238"/>
      <c r="D322" s="228" t="s">
        <v>183</v>
      </c>
      <c r="E322" s="239" t="s">
        <v>41</v>
      </c>
      <c r="F322" s="240" t="s">
        <v>1928</v>
      </c>
      <c r="G322" s="238"/>
      <c r="H322" s="241">
        <v>19.25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42</v>
      </c>
      <c r="AX322" s="14" t="s">
        <v>80</v>
      </c>
      <c r="AY322" s="247" t="s">
        <v>171</v>
      </c>
    </row>
    <row r="323" s="15" customFormat="1">
      <c r="A323" s="15"/>
      <c r="B323" s="248"/>
      <c r="C323" s="249"/>
      <c r="D323" s="228" t="s">
        <v>183</v>
      </c>
      <c r="E323" s="250" t="s">
        <v>41</v>
      </c>
      <c r="F323" s="251" t="s">
        <v>189</v>
      </c>
      <c r="G323" s="249"/>
      <c r="H323" s="252">
        <v>19.25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183</v>
      </c>
      <c r="AU323" s="258" t="s">
        <v>90</v>
      </c>
      <c r="AV323" s="15" t="s">
        <v>179</v>
      </c>
      <c r="AW323" s="15" t="s">
        <v>42</v>
      </c>
      <c r="AX323" s="15" t="s">
        <v>88</v>
      </c>
      <c r="AY323" s="258" t="s">
        <v>171</v>
      </c>
    </row>
    <row r="324" s="2" customFormat="1" ht="16.5" customHeight="1">
      <c r="A324" s="42"/>
      <c r="B324" s="43"/>
      <c r="C324" s="270" t="s">
        <v>906</v>
      </c>
      <c r="D324" s="270" t="s">
        <v>403</v>
      </c>
      <c r="E324" s="271" t="s">
        <v>1458</v>
      </c>
      <c r="F324" s="272" t="s">
        <v>1459</v>
      </c>
      <c r="G324" s="273" t="s">
        <v>202</v>
      </c>
      <c r="H324" s="274">
        <v>19.827999999999999</v>
      </c>
      <c r="I324" s="275"/>
      <c r="J324" s="276">
        <f>ROUND(I324*H324,2)</f>
        <v>0</v>
      </c>
      <c r="K324" s="272" t="s">
        <v>178</v>
      </c>
      <c r="L324" s="277"/>
      <c r="M324" s="278" t="s">
        <v>41</v>
      </c>
      <c r="N324" s="279" t="s">
        <v>51</v>
      </c>
      <c r="O324" s="88"/>
      <c r="P324" s="217">
        <f>O324*H324</f>
        <v>0</v>
      </c>
      <c r="Q324" s="217">
        <v>0.0014</v>
      </c>
      <c r="R324" s="217">
        <f>Q324*H324</f>
        <v>0.027759199999999998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406</v>
      </c>
      <c r="AT324" s="219" t="s">
        <v>403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1460</v>
      </c>
    </row>
    <row r="325" s="14" customFormat="1">
      <c r="A325" s="14"/>
      <c r="B325" s="237"/>
      <c r="C325" s="238"/>
      <c r="D325" s="228" t="s">
        <v>183</v>
      </c>
      <c r="E325" s="238"/>
      <c r="F325" s="240" t="s">
        <v>1929</v>
      </c>
      <c r="G325" s="238"/>
      <c r="H325" s="241">
        <v>19.827999999999999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</v>
      </c>
      <c r="AX325" s="14" t="s">
        <v>88</v>
      </c>
      <c r="AY325" s="247" t="s">
        <v>171</v>
      </c>
    </row>
    <row r="326" s="2" customFormat="1" ht="16.5" customHeight="1">
      <c r="A326" s="42"/>
      <c r="B326" s="43"/>
      <c r="C326" s="208" t="s">
        <v>912</v>
      </c>
      <c r="D326" s="208" t="s">
        <v>174</v>
      </c>
      <c r="E326" s="209" t="s">
        <v>1079</v>
      </c>
      <c r="F326" s="210" t="s">
        <v>1080</v>
      </c>
      <c r="G326" s="211" t="s">
        <v>202</v>
      </c>
      <c r="H326" s="212">
        <v>9.5</v>
      </c>
      <c r="I326" s="213"/>
      <c r="J326" s="214">
        <f>ROUND(I326*H326,2)</f>
        <v>0</v>
      </c>
      <c r="K326" s="210" t="s">
        <v>178</v>
      </c>
      <c r="L326" s="48"/>
      <c r="M326" s="215" t="s">
        <v>41</v>
      </c>
      <c r="N326" s="216" t="s">
        <v>51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295</v>
      </c>
      <c r="AT326" s="219" t="s">
        <v>174</v>
      </c>
      <c r="AU326" s="219" t="s">
        <v>90</v>
      </c>
      <c r="AY326" s="20" t="s">
        <v>171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88</v>
      </c>
      <c r="BK326" s="220">
        <f>ROUND(I326*H326,2)</f>
        <v>0</v>
      </c>
      <c r="BL326" s="20" t="s">
        <v>295</v>
      </c>
      <c r="BM326" s="219" t="s">
        <v>1930</v>
      </c>
    </row>
    <row r="327" s="2" customFormat="1">
      <c r="A327" s="42"/>
      <c r="B327" s="43"/>
      <c r="C327" s="44"/>
      <c r="D327" s="221" t="s">
        <v>181</v>
      </c>
      <c r="E327" s="44"/>
      <c r="F327" s="222" t="s">
        <v>1082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181</v>
      </c>
      <c r="AU327" s="20" t="s">
        <v>90</v>
      </c>
    </row>
    <row r="328" s="14" customFormat="1">
      <c r="A328" s="14"/>
      <c r="B328" s="237"/>
      <c r="C328" s="238"/>
      <c r="D328" s="228" t="s">
        <v>183</v>
      </c>
      <c r="E328" s="239" t="s">
        <v>41</v>
      </c>
      <c r="F328" s="240" t="s">
        <v>1931</v>
      </c>
      <c r="G328" s="238"/>
      <c r="H328" s="241">
        <v>9.5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42</v>
      </c>
      <c r="AX328" s="14" t="s">
        <v>80</v>
      </c>
      <c r="AY328" s="247" t="s">
        <v>171</v>
      </c>
    </row>
    <row r="329" s="15" customFormat="1">
      <c r="A329" s="15"/>
      <c r="B329" s="248"/>
      <c r="C329" s="249"/>
      <c r="D329" s="228" t="s">
        <v>183</v>
      </c>
      <c r="E329" s="250" t="s">
        <v>41</v>
      </c>
      <c r="F329" s="251" t="s">
        <v>189</v>
      </c>
      <c r="G329" s="249"/>
      <c r="H329" s="252">
        <v>9.5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8" t="s">
        <v>183</v>
      </c>
      <c r="AU329" s="258" t="s">
        <v>90</v>
      </c>
      <c r="AV329" s="15" t="s">
        <v>179</v>
      </c>
      <c r="AW329" s="15" t="s">
        <v>42</v>
      </c>
      <c r="AX329" s="15" t="s">
        <v>88</v>
      </c>
      <c r="AY329" s="258" t="s">
        <v>171</v>
      </c>
    </row>
    <row r="330" s="2" customFormat="1" ht="16.5" customHeight="1">
      <c r="A330" s="42"/>
      <c r="B330" s="43"/>
      <c r="C330" s="270" t="s">
        <v>918</v>
      </c>
      <c r="D330" s="270" t="s">
        <v>403</v>
      </c>
      <c r="E330" s="271" t="s">
        <v>1084</v>
      </c>
      <c r="F330" s="272" t="s">
        <v>1085</v>
      </c>
      <c r="G330" s="273" t="s">
        <v>202</v>
      </c>
      <c r="H330" s="274">
        <v>9.7850000000000001</v>
      </c>
      <c r="I330" s="275"/>
      <c r="J330" s="276">
        <f>ROUND(I330*H330,2)</f>
        <v>0</v>
      </c>
      <c r="K330" s="272" t="s">
        <v>178</v>
      </c>
      <c r="L330" s="277"/>
      <c r="M330" s="278" t="s">
        <v>41</v>
      </c>
      <c r="N330" s="279" t="s">
        <v>51</v>
      </c>
      <c r="O330" s="88"/>
      <c r="P330" s="217">
        <f>O330*H330</f>
        <v>0</v>
      </c>
      <c r="Q330" s="217">
        <v>0.0018</v>
      </c>
      <c r="R330" s="217">
        <f>Q330*H330</f>
        <v>0.017613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406</v>
      </c>
      <c r="AT330" s="219" t="s">
        <v>403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295</v>
      </c>
      <c r="BM330" s="219" t="s">
        <v>1932</v>
      </c>
    </row>
    <row r="331" s="14" customFormat="1">
      <c r="A331" s="14"/>
      <c r="B331" s="237"/>
      <c r="C331" s="238"/>
      <c r="D331" s="228" t="s">
        <v>183</v>
      </c>
      <c r="E331" s="238"/>
      <c r="F331" s="240" t="s">
        <v>1933</v>
      </c>
      <c r="G331" s="238"/>
      <c r="H331" s="241">
        <v>9.7850000000000001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</v>
      </c>
      <c r="AX331" s="14" t="s">
        <v>88</v>
      </c>
      <c r="AY331" s="247" t="s">
        <v>171</v>
      </c>
    </row>
    <row r="332" s="2" customFormat="1" ht="16.5" customHeight="1">
      <c r="A332" s="42"/>
      <c r="B332" s="43"/>
      <c r="C332" s="208" t="s">
        <v>924</v>
      </c>
      <c r="D332" s="208" t="s">
        <v>174</v>
      </c>
      <c r="E332" s="209" t="s">
        <v>1466</v>
      </c>
      <c r="F332" s="210" t="s">
        <v>1467</v>
      </c>
      <c r="G332" s="211" t="s">
        <v>194</v>
      </c>
      <c r="H332" s="212">
        <v>33</v>
      </c>
      <c r="I332" s="213"/>
      <c r="J332" s="214">
        <f>ROUND(I332*H332,2)</f>
        <v>0</v>
      </c>
      <c r="K332" s="210" t="s">
        <v>178</v>
      </c>
      <c r="L332" s="48"/>
      <c r="M332" s="215" t="s">
        <v>41</v>
      </c>
      <c r="N332" s="216" t="s">
        <v>51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295</v>
      </c>
      <c r="AT332" s="219" t="s">
        <v>174</v>
      </c>
      <c r="AU332" s="219" t="s">
        <v>90</v>
      </c>
      <c r="AY332" s="20" t="s">
        <v>171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88</v>
      </c>
      <c r="BK332" s="220">
        <f>ROUND(I332*H332,2)</f>
        <v>0</v>
      </c>
      <c r="BL332" s="20" t="s">
        <v>295</v>
      </c>
      <c r="BM332" s="219" t="s">
        <v>1468</v>
      </c>
    </row>
    <row r="333" s="2" customFormat="1">
      <c r="A333" s="42"/>
      <c r="B333" s="43"/>
      <c r="C333" s="44"/>
      <c r="D333" s="221" t="s">
        <v>181</v>
      </c>
      <c r="E333" s="44"/>
      <c r="F333" s="222" t="s">
        <v>1469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181</v>
      </c>
      <c r="AU333" s="20" t="s">
        <v>90</v>
      </c>
    </row>
    <row r="334" s="14" customFormat="1">
      <c r="A334" s="14"/>
      <c r="B334" s="237"/>
      <c r="C334" s="238"/>
      <c r="D334" s="228" t="s">
        <v>183</v>
      </c>
      <c r="E334" s="239" t="s">
        <v>41</v>
      </c>
      <c r="F334" s="240" t="s">
        <v>1934</v>
      </c>
      <c r="G334" s="238"/>
      <c r="H334" s="241">
        <v>33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183</v>
      </c>
      <c r="AU334" s="247" t="s">
        <v>90</v>
      </c>
      <c r="AV334" s="14" t="s">
        <v>90</v>
      </c>
      <c r="AW334" s="14" t="s">
        <v>42</v>
      </c>
      <c r="AX334" s="14" t="s">
        <v>80</v>
      </c>
      <c r="AY334" s="247" t="s">
        <v>171</v>
      </c>
    </row>
    <row r="335" s="15" customFormat="1">
      <c r="A335" s="15"/>
      <c r="B335" s="248"/>
      <c r="C335" s="249"/>
      <c r="D335" s="228" t="s">
        <v>183</v>
      </c>
      <c r="E335" s="250" t="s">
        <v>41</v>
      </c>
      <c r="F335" s="251" t="s">
        <v>189</v>
      </c>
      <c r="G335" s="249"/>
      <c r="H335" s="252">
        <v>33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8" t="s">
        <v>183</v>
      </c>
      <c r="AU335" s="258" t="s">
        <v>90</v>
      </c>
      <c r="AV335" s="15" t="s">
        <v>179</v>
      </c>
      <c r="AW335" s="15" t="s">
        <v>42</v>
      </c>
      <c r="AX335" s="15" t="s">
        <v>88</v>
      </c>
      <c r="AY335" s="258" t="s">
        <v>171</v>
      </c>
    </row>
    <row r="336" s="2" customFormat="1" ht="16.5" customHeight="1">
      <c r="A336" s="42"/>
      <c r="B336" s="43"/>
      <c r="C336" s="208" t="s">
        <v>929</v>
      </c>
      <c r="D336" s="208" t="s">
        <v>174</v>
      </c>
      <c r="E336" s="209" t="s">
        <v>1097</v>
      </c>
      <c r="F336" s="210" t="s">
        <v>1470</v>
      </c>
      <c r="G336" s="211" t="s">
        <v>194</v>
      </c>
      <c r="H336" s="212">
        <v>37</v>
      </c>
      <c r="I336" s="213"/>
      <c r="J336" s="214">
        <f>ROUND(I336*H336,2)</f>
        <v>0</v>
      </c>
      <c r="K336" s="210" t="s">
        <v>178</v>
      </c>
      <c r="L336" s="48"/>
      <c r="M336" s="215" t="s">
        <v>41</v>
      </c>
      <c r="N336" s="216" t="s">
        <v>51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295</v>
      </c>
      <c r="AT336" s="219" t="s">
        <v>174</v>
      </c>
      <c r="AU336" s="219" t="s">
        <v>90</v>
      </c>
      <c r="AY336" s="20" t="s">
        <v>171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88</v>
      </c>
      <c r="BK336" s="220">
        <f>ROUND(I336*H336,2)</f>
        <v>0</v>
      </c>
      <c r="BL336" s="20" t="s">
        <v>295</v>
      </c>
      <c r="BM336" s="219" t="s">
        <v>1471</v>
      </c>
    </row>
    <row r="337" s="2" customFormat="1">
      <c r="A337" s="42"/>
      <c r="B337" s="43"/>
      <c r="C337" s="44"/>
      <c r="D337" s="221" t="s">
        <v>181</v>
      </c>
      <c r="E337" s="44"/>
      <c r="F337" s="222" t="s">
        <v>1100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181</v>
      </c>
      <c r="AU337" s="20" t="s">
        <v>90</v>
      </c>
    </row>
    <row r="338" s="14" customFormat="1">
      <c r="A338" s="14"/>
      <c r="B338" s="237"/>
      <c r="C338" s="238"/>
      <c r="D338" s="228" t="s">
        <v>183</v>
      </c>
      <c r="E338" s="239" t="s">
        <v>41</v>
      </c>
      <c r="F338" s="240" t="s">
        <v>1935</v>
      </c>
      <c r="G338" s="238"/>
      <c r="H338" s="241">
        <v>37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183</v>
      </c>
      <c r="AU338" s="247" t="s">
        <v>90</v>
      </c>
      <c r="AV338" s="14" t="s">
        <v>90</v>
      </c>
      <c r="AW338" s="14" t="s">
        <v>42</v>
      </c>
      <c r="AX338" s="14" t="s">
        <v>80</v>
      </c>
      <c r="AY338" s="247" t="s">
        <v>171</v>
      </c>
    </row>
    <row r="339" s="15" customFormat="1">
      <c r="A339" s="15"/>
      <c r="B339" s="248"/>
      <c r="C339" s="249"/>
      <c r="D339" s="228" t="s">
        <v>183</v>
      </c>
      <c r="E339" s="250" t="s">
        <v>41</v>
      </c>
      <c r="F339" s="251" t="s">
        <v>189</v>
      </c>
      <c r="G339" s="249"/>
      <c r="H339" s="252">
        <v>37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183</v>
      </c>
      <c r="AU339" s="258" t="s">
        <v>90</v>
      </c>
      <c r="AV339" s="15" t="s">
        <v>179</v>
      </c>
      <c r="AW339" s="15" t="s">
        <v>42</v>
      </c>
      <c r="AX339" s="15" t="s">
        <v>88</v>
      </c>
      <c r="AY339" s="258" t="s">
        <v>171</v>
      </c>
    </row>
    <row r="340" s="2" customFormat="1" ht="16.5" customHeight="1">
      <c r="A340" s="42"/>
      <c r="B340" s="43"/>
      <c r="C340" s="208" t="s">
        <v>933</v>
      </c>
      <c r="D340" s="208" t="s">
        <v>174</v>
      </c>
      <c r="E340" s="209" t="s">
        <v>1472</v>
      </c>
      <c r="F340" s="210" t="s">
        <v>1473</v>
      </c>
      <c r="G340" s="211" t="s">
        <v>194</v>
      </c>
      <c r="H340" s="212">
        <v>1</v>
      </c>
      <c r="I340" s="213"/>
      <c r="J340" s="214">
        <f>ROUND(I340*H340,2)</f>
        <v>0</v>
      </c>
      <c r="K340" s="210" t="s">
        <v>178</v>
      </c>
      <c r="L340" s="48"/>
      <c r="M340" s="215" t="s">
        <v>41</v>
      </c>
      <c r="N340" s="216" t="s">
        <v>51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295</v>
      </c>
      <c r="AT340" s="219" t="s">
        <v>174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295</v>
      </c>
      <c r="BM340" s="219" t="s">
        <v>1474</v>
      </c>
    </row>
    <row r="341" s="2" customFormat="1">
      <c r="A341" s="42"/>
      <c r="B341" s="43"/>
      <c r="C341" s="44"/>
      <c r="D341" s="221" t="s">
        <v>181</v>
      </c>
      <c r="E341" s="44"/>
      <c r="F341" s="222" t="s">
        <v>1475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181</v>
      </c>
      <c r="AU341" s="20" t="s">
        <v>90</v>
      </c>
    </row>
    <row r="342" s="14" customFormat="1">
      <c r="A342" s="14"/>
      <c r="B342" s="237"/>
      <c r="C342" s="238"/>
      <c r="D342" s="228" t="s">
        <v>183</v>
      </c>
      <c r="E342" s="239" t="s">
        <v>41</v>
      </c>
      <c r="F342" s="240" t="s">
        <v>88</v>
      </c>
      <c r="G342" s="238"/>
      <c r="H342" s="241">
        <v>1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183</v>
      </c>
      <c r="AU342" s="247" t="s">
        <v>90</v>
      </c>
      <c r="AV342" s="14" t="s">
        <v>90</v>
      </c>
      <c r="AW342" s="14" t="s">
        <v>42</v>
      </c>
      <c r="AX342" s="14" t="s">
        <v>80</v>
      </c>
      <c r="AY342" s="247" t="s">
        <v>171</v>
      </c>
    </row>
    <row r="343" s="15" customFormat="1">
      <c r="A343" s="15"/>
      <c r="B343" s="248"/>
      <c r="C343" s="249"/>
      <c r="D343" s="228" t="s">
        <v>183</v>
      </c>
      <c r="E343" s="250" t="s">
        <v>41</v>
      </c>
      <c r="F343" s="251" t="s">
        <v>189</v>
      </c>
      <c r="G343" s="249"/>
      <c r="H343" s="252">
        <v>1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90</v>
      </c>
      <c r="AV343" s="15" t="s">
        <v>179</v>
      </c>
      <c r="AW343" s="15" t="s">
        <v>42</v>
      </c>
      <c r="AX343" s="15" t="s">
        <v>88</v>
      </c>
      <c r="AY343" s="258" t="s">
        <v>171</v>
      </c>
    </row>
    <row r="344" s="2" customFormat="1" ht="24.15" customHeight="1">
      <c r="A344" s="42"/>
      <c r="B344" s="43"/>
      <c r="C344" s="208" t="s">
        <v>936</v>
      </c>
      <c r="D344" s="208" t="s">
        <v>174</v>
      </c>
      <c r="E344" s="209" t="s">
        <v>1733</v>
      </c>
      <c r="F344" s="210" t="s">
        <v>1839</v>
      </c>
      <c r="G344" s="211" t="s">
        <v>194</v>
      </c>
      <c r="H344" s="212">
        <v>2</v>
      </c>
      <c r="I344" s="213"/>
      <c r="J344" s="214">
        <f>ROUND(I344*H344,2)</f>
        <v>0</v>
      </c>
      <c r="K344" s="210" t="s">
        <v>41</v>
      </c>
      <c r="L344" s="48"/>
      <c r="M344" s="215" t="s">
        <v>41</v>
      </c>
      <c r="N344" s="216" t="s">
        <v>51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295</v>
      </c>
      <c r="AT344" s="219" t="s">
        <v>174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295</v>
      </c>
      <c r="BM344" s="219" t="s">
        <v>1936</v>
      </c>
    </row>
    <row r="345" s="14" customFormat="1">
      <c r="A345" s="14"/>
      <c r="B345" s="237"/>
      <c r="C345" s="238"/>
      <c r="D345" s="228" t="s">
        <v>183</v>
      </c>
      <c r="E345" s="239" t="s">
        <v>41</v>
      </c>
      <c r="F345" s="240" t="s">
        <v>90</v>
      </c>
      <c r="G345" s="238"/>
      <c r="H345" s="241">
        <v>2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183</v>
      </c>
      <c r="AU345" s="247" t="s">
        <v>90</v>
      </c>
      <c r="AV345" s="14" t="s">
        <v>90</v>
      </c>
      <c r="AW345" s="14" t="s">
        <v>42</v>
      </c>
      <c r="AX345" s="14" t="s">
        <v>80</v>
      </c>
      <c r="AY345" s="247" t="s">
        <v>171</v>
      </c>
    </row>
    <row r="346" s="15" customFormat="1">
      <c r="A346" s="15"/>
      <c r="B346" s="248"/>
      <c r="C346" s="249"/>
      <c r="D346" s="228" t="s">
        <v>183</v>
      </c>
      <c r="E346" s="250" t="s">
        <v>41</v>
      </c>
      <c r="F346" s="251" t="s">
        <v>189</v>
      </c>
      <c r="G346" s="249"/>
      <c r="H346" s="252">
        <v>2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183</v>
      </c>
      <c r="AU346" s="258" t="s">
        <v>90</v>
      </c>
      <c r="AV346" s="15" t="s">
        <v>179</v>
      </c>
      <c r="AW346" s="15" t="s">
        <v>42</v>
      </c>
      <c r="AX346" s="15" t="s">
        <v>88</v>
      </c>
      <c r="AY346" s="258" t="s">
        <v>171</v>
      </c>
    </row>
    <row r="347" s="2" customFormat="1" ht="16.5" customHeight="1">
      <c r="A347" s="42"/>
      <c r="B347" s="43"/>
      <c r="C347" s="208" t="s">
        <v>940</v>
      </c>
      <c r="D347" s="208" t="s">
        <v>174</v>
      </c>
      <c r="E347" s="209" t="s">
        <v>1840</v>
      </c>
      <c r="F347" s="210" t="s">
        <v>1841</v>
      </c>
      <c r="G347" s="211" t="s">
        <v>194</v>
      </c>
      <c r="H347" s="212">
        <v>1</v>
      </c>
      <c r="I347" s="213"/>
      <c r="J347" s="214">
        <f>ROUND(I347*H347,2)</f>
        <v>0</v>
      </c>
      <c r="K347" s="210" t="s">
        <v>178</v>
      </c>
      <c r="L347" s="48"/>
      <c r="M347" s="215" t="s">
        <v>41</v>
      </c>
      <c r="N347" s="216" t="s">
        <v>51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295</v>
      </c>
      <c r="AT347" s="219" t="s">
        <v>174</v>
      </c>
      <c r="AU347" s="219" t="s">
        <v>90</v>
      </c>
      <c r="AY347" s="20" t="s">
        <v>171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88</v>
      </c>
      <c r="BK347" s="220">
        <f>ROUND(I347*H347,2)</f>
        <v>0</v>
      </c>
      <c r="BL347" s="20" t="s">
        <v>295</v>
      </c>
      <c r="BM347" s="219" t="s">
        <v>1937</v>
      </c>
    </row>
    <row r="348" s="2" customFormat="1">
      <c r="A348" s="42"/>
      <c r="B348" s="43"/>
      <c r="C348" s="44"/>
      <c r="D348" s="221" t="s">
        <v>181</v>
      </c>
      <c r="E348" s="44"/>
      <c r="F348" s="222" t="s">
        <v>1843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181</v>
      </c>
      <c r="AU348" s="20" t="s">
        <v>90</v>
      </c>
    </row>
    <row r="349" s="2" customFormat="1" ht="16.5" customHeight="1">
      <c r="A349" s="42"/>
      <c r="B349" s="43"/>
      <c r="C349" s="270" t="s">
        <v>945</v>
      </c>
      <c r="D349" s="270" t="s">
        <v>403</v>
      </c>
      <c r="E349" s="271" t="s">
        <v>1844</v>
      </c>
      <c r="F349" s="272" t="s">
        <v>1845</v>
      </c>
      <c r="G349" s="273" t="s">
        <v>194</v>
      </c>
      <c r="H349" s="274">
        <v>1</v>
      </c>
      <c r="I349" s="275"/>
      <c r="J349" s="276">
        <f>ROUND(I349*H349,2)</f>
        <v>0</v>
      </c>
      <c r="K349" s="272" t="s">
        <v>178</v>
      </c>
      <c r="L349" s="277"/>
      <c r="M349" s="278" t="s">
        <v>41</v>
      </c>
      <c r="N349" s="279" t="s">
        <v>51</v>
      </c>
      <c r="O349" s="88"/>
      <c r="P349" s="217">
        <f>O349*H349</f>
        <v>0</v>
      </c>
      <c r="Q349" s="217">
        <v>5.0000000000000002E-05</v>
      </c>
      <c r="R349" s="217">
        <f>Q349*H349</f>
        <v>5.0000000000000002E-05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406</v>
      </c>
      <c r="AT349" s="219" t="s">
        <v>403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295</v>
      </c>
      <c r="BM349" s="219" t="s">
        <v>1938</v>
      </c>
    </row>
    <row r="350" s="2" customFormat="1" ht="24.15" customHeight="1">
      <c r="A350" s="42"/>
      <c r="B350" s="43"/>
      <c r="C350" s="208" t="s">
        <v>949</v>
      </c>
      <c r="D350" s="208" t="s">
        <v>174</v>
      </c>
      <c r="E350" s="209" t="s">
        <v>1847</v>
      </c>
      <c r="F350" s="210" t="s">
        <v>1848</v>
      </c>
      <c r="G350" s="211" t="s">
        <v>194</v>
      </c>
      <c r="H350" s="212">
        <v>1</v>
      </c>
      <c r="I350" s="213"/>
      <c r="J350" s="214">
        <f>ROUND(I350*H350,2)</f>
        <v>0</v>
      </c>
      <c r="K350" s="210" t="s">
        <v>41</v>
      </c>
      <c r="L350" s="48"/>
      <c r="M350" s="215" t="s">
        <v>41</v>
      </c>
      <c r="N350" s="216" t="s">
        <v>51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295</v>
      </c>
      <c r="AT350" s="219" t="s">
        <v>174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295</v>
      </c>
      <c r="BM350" s="219" t="s">
        <v>1939</v>
      </c>
    </row>
    <row r="351" s="2" customFormat="1" ht="16.5" customHeight="1">
      <c r="A351" s="42"/>
      <c r="B351" s="43"/>
      <c r="C351" s="270" t="s">
        <v>954</v>
      </c>
      <c r="D351" s="270" t="s">
        <v>403</v>
      </c>
      <c r="E351" s="271" t="s">
        <v>797</v>
      </c>
      <c r="F351" s="272" t="s">
        <v>1850</v>
      </c>
      <c r="G351" s="273" t="s">
        <v>194</v>
      </c>
      <c r="H351" s="274">
        <v>1</v>
      </c>
      <c r="I351" s="275"/>
      <c r="J351" s="276">
        <f>ROUND(I351*H351,2)</f>
        <v>0</v>
      </c>
      <c r="K351" s="272" t="s">
        <v>41</v>
      </c>
      <c r="L351" s="277"/>
      <c r="M351" s="278" t="s">
        <v>41</v>
      </c>
      <c r="N351" s="279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406</v>
      </c>
      <c r="AT351" s="219" t="s">
        <v>403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1940</v>
      </c>
    </row>
    <row r="352" s="2" customFormat="1" ht="24.15" customHeight="1">
      <c r="A352" s="42"/>
      <c r="B352" s="43"/>
      <c r="C352" s="208" t="s">
        <v>959</v>
      </c>
      <c r="D352" s="208" t="s">
        <v>174</v>
      </c>
      <c r="E352" s="209" t="s">
        <v>1476</v>
      </c>
      <c r="F352" s="210" t="s">
        <v>1477</v>
      </c>
      <c r="G352" s="211" t="s">
        <v>194</v>
      </c>
      <c r="H352" s="212">
        <v>1</v>
      </c>
      <c r="I352" s="213"/>
      <c r="J352" s="214">
        <f>ROUND(I352*H352,2)</f>
        <v>0</v>
      </c>
      <c r="K352" s="210" t="s">
        <v>41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295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1478</v>
      </c>
    </row>
    <row r="353" s="13" customFormat="1">
      <c r="A353" s="13"/>
      <c r="B353" s="226"/>
      <c r="C353" s="227"/>
      <c r="D353" s="228" t="s">
        <v>183</v>
      </c>
      <c r="E353" s="229" t="s">
        <v>41</v>
      </c>
      <c r="F353" s="230" t="s">
        <v>1479</v>
      </c>
      <c r="G353" s="227"/>
      <c r="H353" s="229" t="s">
        <v>41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183</v>
      </c>
      <c r="AU353" s="236" t="s">
        <v>90</v>
      </c>
      <c r="AV353" s="13" t="s">
        <v>88</v>
      </c>
      <c r="AW353" s="13" t="s">
        <v>42</v>
      </c>
      <c r="AX353" s="13" t="s">
        <v>80</v>
      </c>
      <c r="AY353" s="236" t="s">
        <v>171</v>
      </c>
    </row>
    <row r="354" s="13" customFormat="1">
      <c r="A354" s="13"/>
      <c r="B354" s="226"/>
      <c r="C354" s="227"/>
      <c r="D354" s="228" t="s">
        <v>183</v>
      </c>
      <c r="E354" s="229" t="s">
        <v>41</v>
      </c>
      <c r="F354" s="230" t="s">
        <v>1480</v>
      </c>
      <c r="G354" s="227"/>
      <c r="H354" s="229" t="s">
        <v>41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183</v>
      </c>
      <c r="AU354" s="236" t="s">
        <v>90</v>
      </c>
      <c r="AV354" s="13" t="s">
        <v>88</v>
      </c>
      <c r="AW354" s="13" t="s">
        <v>42</v>
      </c>
      <c r="AX354" s="13" t="s">
        <v>80</v>
      </c>
      <c r="AY354" s="236" t="s">
        <v>171</v>
      </c>
    </row>
    <row r="355" s="14" customFormat="1">
      <c r="A355" s="14"/>
      <c r="B355" s="237"/>
      <c r="C355" s="238"/>
      <c r="D355" s="228" t="s">
        <v>183</v>
      </c>
      <c r="E355" s="239" t="s">
        <v>41</v>
      </c>
      <c r="F355" s="240" t="s">
        <v>88</v>
      </c>
      <c r="G355" s="238"/>
      <c r="H355" s="241">
        <v>1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183</v>
      </c>
      <c r="AU355" s="247" t="s">
        <v>90</v>
      </c>
      <c r="AV355" s="14" t="s">
        <v>90</v>
      </c>
      <c r="AW355" s="14" t="s">
        <v>42</v>
      </c>
      <c r="AX355" s="14" t="s">
        <v>80</v>
      </c>
      <c r="AY355" s="247" t="s">
        <v>171</v>
      </c>
    </row>
    <row r="356" s="15" customFormat="1">
      <c r="A356" s="15"/>
      <c r="B356" s="248"/>
      <c r="C356" s="249"/>
      <c r="D356" s="228" t="s">
        <v>183</v>
      </c>
      <c r="E356" s="250" t="s">
        <v>41</v>
      </c>
      <c r="F356" s="251" t="s">
        <v>189</v>
      </c>
      <c r="G356" s="249"/>
      <c r="H356" s="252">
        <v>1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183</v>
      </c>
      <c r="AU356" s="258" t="s">
        <v>90</v>
      </c>
      <c r="AV356" s="15" t="s">
        <v>179</v>
      </c>
      <c r="AW356" s="15" t="s">
        <v>42</v>
      </c>
      <c r="AX356" s="15" t="s">
        <v>88</v>
      </c>
      <c r="AY356" s="258" t="s">
        <v>171</v>
      </c>
    </row>
    <row r="357" s="2" customFormat="1" ht="24.15" customHeight="1">
      <c r="A357" s="42"/>
      <c r="B357" s="43"/>
      <c r="C357" s="208" t="s">
        <v>964</v>
      </c>
      <c r="D357" s="208" t="s">
        <v>174</v>
      </c>
      <c r="E357" s="209" t="s">
        <v>1481</v>
      </c>
      <c r="F357" s="210" t="s">
        <v>1477</v>
      </c>
      <c r="G357" s="211" t="s">
        <v>194</v>
      </c>
      <c r="H357" s="212">
        <v>9</v>
      </c>
      <c r="I357" s="213"/>
      <c r="J357" s="214">
        <f>ROUND(I357*H357,2)</f>
        <v>0</v>
      </c>
      <c r="K357" s="210" t="s">
        <v>41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295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1482</v>
      </c>
    </row>
    <row r="358" s="13" customFormat="1">
      <c r="A358" s="13"/>
      <c r="B358" s="226"/>
      <c r="C358" s="227"/>
      <c r="D358" s="228" t="s">
        <v>183</v>
      </c>
      <c r="E358" s="229" t="s">
        <v>41</v>
      </c>
      <c r="F358" s="230" t="s">
        <v>1479</v>
      </c>
      <c r="G358" s="227"/>
      <c r="H358" s="229" t="s">
        <v>41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183</v>
      </c>
      <c r="AU358" s="236" t="s">
        <v>90</v>
      </c>
      <c r="AV358" s="13" t="s">
        <v>88</v>
      </c>
      <c r="AW358" s="13" t="s">
        <v>42</v>
      </c>
      <c r="AX358" s="13" t="s">
        <v>80</v>
      </c>
      <c r="AY358" s="236" t="s">
        <v>171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1483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4" customFormat="1">
      <c r="A360" s="14"/>
      <c r="B360" s="237"/>
      <c r="C360" s="238"/>
      <c r="D360" s="228" t="s">
        <v>183</v>
      </c>
      <c r="E360" s="239" t="s">
        <v>41</v>
      </c>
      <c r="F360" s="240" t="s">
        <v>190</v>
      </c>
      <c r="G360" s="238"/>
      <c r="H360" s="241">
        <v>9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42</v>
      </c>
      <c r="AX360" s="14" t="s">
        <v>80</v>
      </c>
      <c r="AY360" s="247" t="s">
        <v>171</v>
      </c>
    </row>
    <row r="361" s="15" customFormat="1">
      <c r="A361" s="15"/>
      <c r="B361" s="248"/>
      <c r="C361" s="249"/>
      <c r="D361" s="228" t="s">
        <v>183</v>
      </c>
      <c r="E361" s="250" t="s">
        <v>41</v>
      </c>
      <c r="F361" s="251" t="s">
        <v>189</v>
      </c>
      <c r="G361" s="249"/>
      <c r="H361" s="252">
        <v>9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183</v>
      </c>
      <c r="AU361" s="258" t="s">
        <v>90</v>
      </c>
      <c r="AV361" s="15" t="s">
        <v>179</v>
      </c>
      <c r="AW361" s="15" t="s">
        <v>42</v>
      </c>
      <c r="AX361" s="15" t="s">
        <v>88</v>
      </c>
      <c r="AY361" s="258" t="s">
        <v>171</v>
      </c>
    </row>
    <row r="362" s="2" customFormat="1" ht="24.15" customHeight="1">
      <c r="A362" s="42"/>
      <c r="B362" s="43"/>
      <c r="C362" s="208" t="s">
        <v>971</v>
      </c>
      <c r="D362" s="208" t="s">
        <v>174</v>
      </c>
      <c r="E362" s="209" t="s">
        <v>1484</v>
      </c>
      <c r="F362" s="210" t="s">
        <v>1485</v>
      </c>
      <c r="G362" s="211" t="s">
        <v>194</v>
      </c>
      <c r="H362" s="212">
        <v>11</v>
      </c>
      <c r="I362" s="213"/>
      <c r="J362" s="214">
        <f>ROUND(I362*H362,2)</f>
        <v>0</v>
      </c>
      <c r="K362" s="210" t="s">
        <v>178</v>
      </c>
      <c r="L362" s="48"/>
      <c r="M362" s="215" t="s">
        <v>41</v>
      </c>
      <c r="N362" s="216" t="s">
        <v>51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295</v>
      </c>
      <c r="AT362" s="219" t="s">
        <v>174</v>
      </c>
      <c r="AU362" s="219" t="s">
        <v>90</v>
      </c>
      <c r="AY362" s="20" t="s">
        <v>171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88</v>
      </c>
      <c r="BK362" s="220">
        <f>ROUND(I362*H362,2)</f>
        <v>0</v>
      </c>
      <c r="BL362" s="20" t="s">
        <v>295</v>
      </c>
      <c r="BM362" s="219" t="s">
        <v>1486</v>
      </c>
    </row>
    <row r="363" s="2" customFormat="1">
      <c r="A363" s="42"/>
      <c r="B363" s="43"/>
      <c r="C363" s="44"/>
      <c r="D363" s="221" t="s">
        <v>181</v>
      </c>
      <c r="E363" s="44"/>
      <c r="F363" s="222" t="s">
        <v>1487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181</v>
      </c>
      <c r="AU363" s="20" t="s">
        <v>90</v>
      </c>
    </row>
    <row r="364" s="14" customFormat="1">
      <c r="A364" s="14"/>
      <c r="B364" s="237"/>
      <c r="C364" s="238"/>
      <c r="D364" s="228" t="s">
        <v>183</v>
      </c>
      <c r="E364" s="239" t="s">
        <v>41</v>
      </c>
      <c r="F364" s="240" t="s">
        <v>124</v>
      </c>
      <c r="G364" s="238"/>
      <c r="H364" s="241">
        <v>11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183</v>
      </c>
      <c r="AU364" s="247" t="s">
        <v>90</v>
      </c>
      <c r="AV364" s="14" t="s">
        <v>90</v>
      </c>
      <c r="AW364" s="14" t="s">
        <v>42</v>
      </c>
      <c r="AX364" s="14" t="s">
        <v>80</v>
      </c>
      <c r="AY364" s="247" t="s">
        <v>171</v>
      </c>
    </row>
    <row r="365" s="15" customFormat="1">
      <c r="A365" s="15"/>
      <c r="B365" s="248"/>
      <c r="C365" s="249"/>
      <c r="D365" s="228" t="s">
        <v>183</v>
      </c>
      <c r="E365" s="250" t="s">
        <v>41</v>
      </c>
      <c r="F365" s="251" t="s">
        <v>189</v>
      </c>
      <c r="G365" s="249"/>
      <c r="H365" s="252">
        <v>11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8" t="s">
        <v>183</v>
      </c>
      <c r="AU365" s="258" t="s">
        <v>90</v>
      </c>
      <c r="AV365" s="15" t="s">
        <v>179</v>
      </c>
      <c r="AW365" s="15" t="s">
        <v>42</v>
      </c>
      <c r="AX365" s="15" t="s">
        <v>88</v>
      </c>
      <c r="AY365" s="258" t="s">
        <v>171</v>
      </c>
    </row>
    <row r="366" s="2" customFormat="1" ht="16.5" customHeight="1">
      <c r="A366" s="42"/>
      <c r="B366" s="43"/>
      <c r="C366" s="270" t="s">
        <v>1000</v>
      </c>
      <c r="D366" s="270" t="s">
        <v>403</v>
      </c>
      <c r="E366" s="271" t="s">
        <v>1488</v>
      </c>
      <c r="F366" s="272" t="s">
        <v>1489</v>
      </c>
      <c r="G366" s="273" t="s">
        <v>194</v>
      </c>
      <c r="H366" s="274">
        <v>11</v>
      </c>
      <c r="I366" s="275"/>
      <c r="J366" s="276">
        <f>ROUND(I366*H366,2)</f>
        <v>0</v>
      </c>
      <c r="K366" s="272" t="s">
        <v>178</v>
      </c>
      <c r="L366" s="277"/>
      <c r="M366" s="278" t="s">
        <v>41</v>
      </c>
      <c r="N366" s="279" t="s">
        <v>51</v>
      </c>
      <c r="O366" s="88"/>
      <c r="P366" s="217">
        <f>O366*H366</f>
        <v>0</v>
      </c>
      <c r="Q366" s="217">
        <v>2.0000000000000002E-05</v>
      </c>
      <c r="R366" s="217">
        <f>Q366*H366</f>
        <v>0.00022000000000000001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406</v>
      </c>
      <c r="AT366" s="219" t="s">
        <v>403</v>
      </c>
      <c r="AU366" s="219" t="s">
        <v>90</v>
      </c>
      <c r="AY366" s="20" t="s">
        <v>171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88</v>
      </c>
      <c r="BK366" s="220">
        <f>ROUND(I366*H366,2)</f>
        <v>0</v>
      </c>
      <c r="BL366" s="20" t="s">
        <v>295</v>
      </c>
      <c r="BM366" s="219" t="s">
        <v>1490</v>
      </c>
    </row>
    <row r="367" s="2" customFormat="1" ht="24.15" customHeight="1">
      <c r="A367" s="42"/>
      <c r="B367" s="43"/>
      <c r="C367" s="208" t="s">
        <v>1005</v>
      </c>
      <c r="D367" s="208" t="s">
        <v>174</v>
      </c>
      <c r="E367" s="209" t="s">
        <v>1494</v>
      </c>
      <c r="F367" s="210" t="s">
        <v>1495</v>
      </c>
      <c r="G367" s="211" t="s">
        <v>194</v>
      </c>
      <c r="H367" s="212">
        <v>13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1496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1497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129</v>
      </c>
      <c r="G369" s="238"/>
      <c r="H369" s="241">
        <v>13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13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1008</v>
      </c>
      <c r="D371" s="270" t="s">
        <v>403</v>
      </c>
      <c r="E371" s="271" t="s">
        <v>1498</v>
      </c>
      <c r="F371" s="272" t="s">
        <v>1499</v>
      </c>
      <c r="G371" s="273" t="s">
        <v>194</v>
      </c>
      <c r="H371" s="274">
        <v>13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3.0000000000000001E-05</v>
      </c>
      <c r="R371" s="217">
        <f>Q371*H371</f>
        <v>0.00038999999999999999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406</v>
      </c>
      <c r="AT371" s="219" t="s">
        <v>403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1500</v>
      </c>
    </row>
    <row r="372" s="2" customFormat="1" ht="24.15" customHeight="1">
      <c r="A372" s="42"/>
      <c r="B372" s="43"/>
      <c r="C372" s="208" t="s">
        <v>1013</v>
      </c>
      <c r="D372" s="208" t="s">
        <v>174</v>
      </c>
      <c r="E372" s="209" t="s">
        <v>1852</v>
      </c>
      <c r="F372" s="210" t="s">
        <v>1853</v>
      </c>
      <c r="G372" s="211" t="s">
        <v>194</v>
      </c>
      <c r="H372" s="212">
        <v>1</v>
      </c>
      <c r="I372" s="213"/>
      <c r="J372" s="214">
        <f>ROUND(I372*H372,2)</f>
        <v>0</v>
      </c>
      <c r="K372" s="210" t="s">
        <v>178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295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1941</v>
      </c>
    </row>
    <row r="373" s="2" customFormat="1">
      <c r="A373" s="42"/>
      <c r="B373" s="43"/>
      <c r="C373" s="44"/>
      <c r="D373" s="221" t="s">
        <v>181</v>
      </c>
      <c r="E373" s="44"/>
      <c r="F373" s="222" t="s">
        <v>1855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181</v>
      </c>
      <c r="AU373" s="20" t="s">
        <v>90</v>
      </c>
    </row>
    <row r="374" s="2" customFormat="1" ht="16.5" customHeight="1">
      <c r="A374" s="42"/>
      <c r="B374" s="43"/>
      <c r="C374" s="208" t="s">
        <v>1018</v>
      </c>
      <c r="D374" s="208" t="s">
        <v>174</v>
      </c>
      <c r="E374" s="209" t="s">
        <v>1507</v>
      </c>
      <c r="F374" s="210" t="s">
        <v>1508</v>
      </c>
      <c r="G374" s="211" t="s">
        <v>202</v>
      </c>
      <c r="H374" s="212">
        <v>14.4</v>
      </c>
      <c r="I374" s="213"/>
      <c r="J374" s="214">
        <f>ROUND(I374*H374,2)</f>
        <v>0</v>
      </c>
      <c r="K374" s="210" t="s">
        <v>178</v>
      </c>
      <c r="L374" s="48"/>
      <c r="M374" s="215" t="s">
        <v>41</v>
      </c>
      <c r="N374" s="216" t="s">
        <v>51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295</v>
      </c>
      <c r="AT374" s="219" t="s">
        <v>174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295</v>
      </c>
      <c r="BM374" s="219" t="s">
        <v>1509</v>
      </c>
    </row>
    <row r="375" s="2" customFormat="1">
      <c r="A375" s="42"/>
      <c r="B375" s="43"/>
      <c r="C375" s="44"/>
      <c r="D375" s="221" t="s">
        <v>181</v>
      </c>
      <c r="E375" s="44"/>
      <c r="F375" s="222" t="s">
        <v>1510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181</v>
      </c>
      <c r="AU375" s="20" t="s">
        <v>90</v>
      </c>
    </row>
    <row r="376" s="13" customFormat="1">
      <c r="A376" s="13"/>
      <c r="B376" s="226"/>
      <c r="C376" s="227"/>
      <c r="D376" s="228" t="s">
        <v>183</v>
      </c>
      <c r="E376" s="229" t="s">
        <v>41</v>
      </c>
      <c r="F376" s="230" t="s">
        <v>1511</v>
      </c>
      <c r="G376" s="227"/>
      <c r="H376" s="229" t="s">
        <v>41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183</v>
      </c>
      <c r="AU376" s="236" t="s">
        <v>90</v>
      </c>
      <c r="AV376" s="13" t="s">
        <v>88</v>
      </c>
      <c r="AW376" s="13" t="s">
        <v>42</v>
      </c>
      <c r="AX376" s="13" t="s">
        <v>80</v>
      </c>
      <c r="AY376" s="236" t="s">
        <v>171</v>
      </c>
    </row>
    <row r="377" s="14" customFormat="1">
      <c r="A377" s="14"/>
      <c r="B377" s="237"/>
      <c r="C377" s="238"/>
      <c r="D377" s="228" t="s">
        <v>183</v>
      </c>
      <c r="E377" s="239" t="s">
        <v>41</v>
      </c>
      <c r="F377" s="240" t="s">
        <v>1942</v>
      </c>
      <c r="G377" s="238"/>
      <c r="H377" s="241">
        <v>14.4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183</v>
      </c>
      <c r="AU377" s="247" t="s">
        <v>90</v>
      </c>
      <c r="AV377" s="14" t="s">
        <v>90</v>
      </c>
      <c r="AW377" s="14" t="s">
        <v>42</v>
      </c>
      <c r="AX377" s="14" t="s">
        <v>80</v>
      </c>
      <c r="AY377" s="247" t="s">
        <v>171</v>
      </c>
    </row>
    <row r="378" s="15" customFormat="1">
      <c r="A378" s="15"/>
      <c r="B378" s="248"/>
      <c r="C378" s="249"/>
      <c r="D378" s="228" t="s">
        <v>183</v>
      </c>
      <c r="E378" s="250" t="s">
        <v>41</v>
      </c>
      <c r="F378" s="251" t="s">
        <v>189</v>
      </c>
      <c r="G378" s="249"/>
      <c r="H378" s="252">
        <v>14.4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183</v>
      </c>
      <c r="AU378" s="258" t="s">
        <v>90</v>
      </c>
      <c r="AV378" s="15" t="s">
        <v>179</v>
      </c>
      <c r="AW378" s="15" t="s">
        <v>42</v>
      </c>
      <c r="AX378" s="15" t="s">
        <v>88</v>
      </c>
      <c r="AY378" s="258" t="s">
        <v>171</v>
      </c>
    </row>
    <row r="379" s="2" customFormat="1" ht="16.5" customHeight="1">
      <c r="A379" s="42"/>
      <c r="B379" s="43"/>
      <c r="C379" s="270" t="s">
        <v>1023</v>
      </c>
      <c r="D379" s="270" t="s">
        <v>403</v>
      </c>
      <c r="E379" s="271" t="s">
        <v>1513</v>
      </c>
      <c r="F379" s="272" t="s">
        <v>1514</v>
      </c>
      <c r="G379" s="273" t="s">
        <v>202</v>
      </c>
      <c r="H379" s="274">
        <v>14.4</v>
      </c>
      <c r="I379" s="275"/>
      <c r="J379" s="276">
        <f>ROUND(I379*H379,2)</f>
        <v>0</v>
      </c>
      <c r="K379" s="272" t="s">
        <v>178</v>
      </c>
      <c r="L379" s="277"/>
      <c r="M379" s="278" t="s">
        <v>41</v>
      </c>
      <c r="N379" s="279" t="s">
        <v>51</v>
      </c>
      <c r="O379" s="88"/>
      <c r="P379" s="217">
        <f>O379*H379</f>
        <v>0</v>
      </c>
      <c r="Q379" s="217">
        <v>0.00020000000000000001</v>
      </c>
      <c r="R379" s="217">
        <f>Q379*H379</f>
        <v>0.0028800000000000002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406</v>
      </c>
      <c r="AT379" s="219" t="s">
        <v>403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1515</v>
      </c>
    </row>
    <row r="380" s="2" customFormat="1" ht="16.5" customHeight="1">
      <c r="A380" s="42"/>
      <c r="B380" s="43"/>
      <c r="C380" s="208" t="s">
        <v>1028</v>
      </c>
      <c r="D380" s="208" t="s">
        <v>174</v>
      </c>
      <c r="E380" s="209" t="s">
        <v>1518</v>
      </c>
      <c r="F380" s="210" t="s">
        <v>1519</v>
      </c>
      <c r="G380" s="211" t="s">
        <v>194</v>
      </c>
      <c r="H380" s="212">
        <v>55</v>
      </c>
      <c r="I380" s="213"/>
      <c r="J380" s="214">
        <f>ROUND(I380*H380,2)</f>
        <v>0</v>
      </c>
      <c r="K380" s="210" t="s">
        <v>178</v>
      </c>
      <c r="L380" s="48"/>
      <c r="M380" s="215" t="s">
        <v>41</v>
      </c>
      <c r="N380" s="216" t="s">
        <v>51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295</v>
      </c>
      <c r="AT380" s="219" t="s">
        <v>174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295</v>
      </c>
      <c r="BM380" s="219" t="s">
        <v>1520</v>
      </c>
    </row>
    <row r="381" s="2" customFormat="1">
      <c r="A381" s="42"/>
      <c r="B381" s="43"/>
      <c r="C381" s="44"/>
      <c r="D381" s="221" t="s">
        <v>181</v>
      </c>
      <c r="E381" s="44"/>
      <c r="F381" s="222" t="s">
        <v>1521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181</v>
      </c>
      <c r="AU381" s="20" t="s">
        <v>90</v>
      </c>
    </row>
    <row r="382" s="2" customFormat="1" ht="16.5" customHeight="1">
      <c r="A382" s="42"/>
      <c r="B382" s="43"/>
      <c r="C382" s="270" t="s">
        <v>1033</v>
      </c>
      <c r="D382" s="270" t="s">
        <v>403</v>
      </c>
      <c r="E382" s="271" t="s">
        <v>1523</v>
      </c>
      <c r="F382" s="272" t="s">
        <v>1524</v>
      </c>
      <c r="G382" s="273" t="s">
        <v>194</v>
      </c>
      <c r="H382" s="274">
        <v>11</v>
      </c>
      <c r="I382" s="275"/>
      <c r="J382" s="276">
        <f>ROUND(I382*H382,2)</f>
        <v>0</v>
      </c>
      <c r="K382" s="272" t="s">
        <v>178</v>
      </c>
      <c r="L382" s="277"/>
      <c r="M382" s="278" t="s">
        <v>41</v>
      </c>
      <c r="N382" s="279" t="s">
        <v>51</v>
      </c>
      <c r="O382" s="88"/>
      <c r="P382" s="217">
        <f>O382*H382</f>
        <v>0</v>
      </c>
      <c r="Q382" s="217">
        <v>5.0000000000000002E-05</v>
      </c>
      <c r="R382" s="217">
        <f>Q382*H382</f>
        <v>0.00055000000000000003</v>
      </c>
      <c r="S382" s="217">
        <v>0</v>
      </c>
      <c r="T382" s="21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406</v>
      </c>
      <c r="AT382" s="219" t="s">
        <v>403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295</v>
      </c>
      <c r="BM382" s="219" t="s">
        <v>1525</v>
      </c>
    </row>
    <row r="383" s="2" customFormat="1" ht="16.5" customHeight="1">
      <c r="A383" s="42"/>
      <c r="B383" s="43"/>
      <c r="C383" s="270" t="s">
        <v>1038</v>
      </c>
      <c r="D383" s="270" t="s">
        <v>403</v>
      </c>
      <c r="E383" s="271" t="s">
        <v>1526</v>
      </c>
      <c r="F383" s="272" t="s">
        <v>1527</v>
      </c>
      <c r="G383" s="273" t="s">
        <v>194</v>
      </c>
      <c r="H383" s="274">
        <v>11</v>
      </c>
      <c r="I383" s="275"/>
      <c r="J383" s="276">
        <f>ROUND(I383*H383,2)</f>
        <v>0</v>
      </c>
      <c r="K383" s="272" t="s">
        <v>178</v>
      </c>
      <c r="L383" s="277"/>
      <c r="M383" s="278" t="s">
        <v>41</v>
      </c>
      <c r="N383" s="279" t="s">
        <v>51</v>
      </c>
      <c r="O383" s="88"/>
      <c r="P383" s="217">
        <f>O383*H383</f>
        <v>0</v>
      </c>
      <c r="Q383" s="217">
        <v>5.0000000000000002E-05</v>
      </c>
      <c r="R383" s="217">
        <f>Q383*H383</f>
        <v>0.00055000000000000003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406</v>
      </c>
      <c r="AT383" s="219" t="s">
        <v>403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295</v>
      </c>
      <c r="BM383" s="219" t="s">
        <v>1528</v>
      </c>
    </row>
    <row r="384" s="2" customFormat="1" ht="16.5" customHeight="1">
      <c r="A384" s="42"/>
      <c r="B384" s="43"/>
      <c r="C384" s="270" t="s">
        <v>1532</v>
      </c>
      <c r="D384" s="270" t="s">
        <v>403</v>
      </c>
      <c r="E384" s="271" t="s">
        <v>1529</v>
      </c>
      <c r="F384" s="272" t="s">
        <v>1530</v>
      </c>
      <c r="G384" s="273" t="s">
        <v>194</v>
      </c>
      <c r="H384" s="274">
        <v>33</v>
      </c>
      <c r="I384" s="275"/>
      <c r="J384" s="276">
        <f>ROUND(I384*H384,2)</f>
        <v>0</v>
      </c>
      <c r="K384" s="272" t="s">
        <v>178</v>
      </c>
      <c r="L384" s="277"/>
      <c r="M384" s="278" t="s">
        <v>41</v>
      </c>
      <c r="N384" s="279" t="s">
        <v>51</v>
      </c>
      <c r="O384" s="88"/>
      <c r="P384" s="217">
        <f>O384*H384</f>
        <v>0</v>
      </c>
      <c r="Q384" s="217">
        <v>3.0000000000000001E-05</v>
      </c>
      <c r="R384" s="217">
        <f>Q384*H384</f>
        <v>0.00098999999999999999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406</v>
      </c>
      <c r="AT384" s="219" t="s">
        <v>403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1531</v>
      </c>
    </row>
    <row r="385" s="2" customFormat="1" ht="16.5" customHeight="1">
      <c r="A385" s="42"/>
      <c r="B385" s="43"/>
      <c r="C385" s="208" t="s">
        <v>1534</v>
      </c>
      <c r="D385" s="208" t="s">
        <v>174</v>
      </c>
      <c r="E385" s="209" t="s">
        <v>1167</v>
      </c>
      <c r="F385" s="210" t="s">
        <v>1168</v>
      </c>
      <c r="G385" s="211" t="s">
        <v>1169</v>
      </c>
      <c r="H385" s="212">
        <v>3</v>
      </c>
      <c r="I385" s="213"/>
      <c r="J385" s="214">
        <f>ROUND(I385*H385,2)</f>
        <v>0</v>
      </c>
      <c r="K385" s="210" t="s">
        <v>178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295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1533</v>
      </c>
    </row>
    <row r="386" s="2" customFormat="1">
      <c r="A386" s="42"/>
      <c r="B386" s="43"/>
      <c r="C386" s="44"/>
      <c r="D386" s="221" t="s">
        <v>181</v>
      </c>
      <c r="E386" s="44"/>
      <c r="F386" s="222" t="s">
        <v>1171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181</v>
      </c>
      <c r="AU386" s="20" t="s">
        <v>90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1172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90</v>
      </c>
      <c r="G388" s="238"/>
      <c r="H388" s="241">
        <v>2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3" customFormat="1">
      <c r="A389" s="13"/>
      <c r="B389" s="226"/>
      <c r="C389" s="227"/>
      <c r="D389" s="228" t="s">
        <v>183</v>
      </c>
      <c r="E389" s="229" t="s">
        <v>41</v>
      </c>
      <c r="F389" s="230" t="s">
        <v>1173</v>
      </c>
      <c r="G389" s="227"/>
      <c r="H389" s="229" t="s">
        <v>41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183</v>
      </c>
      <c r="AU389" s="236" t="s">
        <v>90</v>
      </c>
      <c r="AV389" s="13" t="s">
        <v>88</v>
      </c>
      <c r="AW389" s="13" t="s">
        <v>42</v>
      </c>
      <c r="AX389" s="13" t="s">
        <v>80</v>
      </c>
      <c r="AY389" s="236" t="s">
        <v>171</v>
      </c>
    </row>
    <row r="390" s="14" customFormat="1">
      <c r="A390" s="14"/>
      <c r="B390" s="237"/>
      <c r="C390" s="238"/>
      <c r="D390" s="228" t="s">
        <v>183</v>
      </c>
      <c r="E390" s="239" t="s">
        <v>41</v>
      </c>
      <c r="F390" s="240" t="s">
        <v>88</v>
      </c>
      <c r="G390" s="238"/>
      <c r="H390" s="241">
        <v>1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183</v>
      </c>
      <c r="AU390" s="247" t="s">
        <v>90</v>
      </c>
      <c r="AV390" s="14" t="s">
        <v>90</v>
      </c>
      <c r="AW390" s="14" t="s">
        <v>42</v>
      </c>
      <c r="AX390" s="14" t="s">
        <v>80</v>
      </c>
      <c r="AY390" s="247" t="s">
        <v>171</v>
      </c>
    </row>
    <row r="391" s="15" customFormat="1">
      <c r="A391" s="15"/>
      <c r="B391" s="248"/>
      <c r="C391" s="249"/>
      <c r="D391" s="228" t="s">
        <v>183</v>
      </c>
      <c r="E391" s="250" t="s">
        <v>41</v>
      </c>
      <c r="F391" s="251" t="s">
        <v>189</v>
      </c>
      <c r="G391" s="249"/>
      <c r="H391" s="252">
        <v>3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8" t="s">
        <v>183</v>
      </c>
      <c r="AU391" s="258" t="s">
        <v>90</v>
      </c>
      <c r="AV391" s="15" t="s">
        <v>179</v>
      </c>
      <c r="AW391" s="15" t="s">
        <v>42</v>
      </c>
      <c r="AX391" s="15" t="s">
        <v>88</v>
      </c>
      <c r="AY391" s="258" t="s">
        <v>171</v>
      </c>
    </row>
    <row r="392" s="2" customFormat="1" ht="16.5" customHeight="1">
      <c r="A392" s="42"/>
      <c r="B392" s="43"/>
      <c r="C392" s="208" t="s">
        <v>1536</v>
      </c>
      <c r="D392" s="208" t="s">
        <v>174</v>
      </c>
      <c r="E392" s="209" t="s">
        <v>1174</v>
      </c>
      <c r="F392" s="210" t="s">
        <v>1175</v>
      </c>
      <c r="G392" s="211" t="s">
        <v>1169</v>
      </c>
      <c r="H392" s="212">
        <v>4.5</v>
      </c>
      <c r="I392" s="213"/>
      <c r="J392" s="214">
        <f>ROUND(I392*H392,2)</f>
        <v>0</v>
      </c>
      <c r="K392" s="210" t="s">
        <v>178</v>
      </c>
      <c r="L392" s="48"/>
      <c r="M392" s="215" t="s">
        <v>41</v>
      </c>
      <c r="N392" s="216" t="s">
        <v>51</v>
      </c>
      <c r="O392" s="88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295</v>
      </c>
      <c r="AT392" s="219" t="s">
        <v>174</v>
      </c>
      <c r="AU392" s="219" t="s">
        <v>90</v>
      </c>
      <c r="AY392" s="20" t="s">
        <v>171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88</v>
      </c>
      <c r="BK392" s="220">
        <f>ROUND(I392*H392,2)</f>
        <v>0</v>
      </c>
      <c r="BL392" s="20" t="s">
        <v>295</v>
      </c>
      <c r="BM392" s="219" t="s">
        <v>1535</v>
      </c>
    </row>
    <row r="393" s="2" customFormat="1">
      <c r="A393" s="42"/>
      <c r="B393" s="43"/>
      <c r="C393" s="44"/>
      <c r="D393" s="221" t="s">
        <v>181</v>
      </c>
      <c r="E393" s="44"/>
      <c r="F393" s="222" t="s">
        <v>1177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181</v>
      </c>
      <c r="AU393" s="20" t="s">
        <v>90</v>
      </c>
    </row>
    <row r="394" s="13" customFormat="1">
      <c r="A394" s="13"/>
      <c r="B394" s="226"/>
      <c r="C394" s="227"/>
      <c r="D394" s="228" t="s">
        <v>183</v>
      </c>
      <c r="E394" s="229" t="s">
        <v>41</v>
      </c>
      <c r="F394" s="230" t="s">
        <v>1178</v>
      </c>
      <c r="G394" s="227"/>
      <c r="H394" s="229" t="s">
        <v>41</v>
      </c>
      <c r="I394" s="231"/>
      <c r="J394" s="227"/>
      <c r="K394" s="227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183</v>
      </c>
      <c r="AU394" s="236" t="s">
        <v>90</v>
      </c>
      <c r="AV394" s="13" t="s">
        <v>88</v>
      </c>
      <c r="AW394" s="13" t="s">
        <v>42</v>
      </c>
      <c r="AX394" s="13" t="s">
        <v>80</v>
      </c>
      <c r="AY394" s="236" t="s">
        <v>171</v>
      </c>
    </row>
    <row r="395" s="14" customFormat="1">
      <c r="A395" s="14"/>
      <c r="B395" s="237"/>
      <c r="C395" s="238"/>
      <c r="D395" s="228" t="s">
        <v>183</v>
      </c>
      <c r="E395" s="239" t="s">
        <v>41</v>
      </c>
      <c r="F395" s="240" t="s">
        <v>90</v>
      </c>
      <c r="G395" s="238"/>
      <c r="H395" s="241">
        <v>2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183</v>
      </c>
      <c r="AU395" s="247" t="s">
        <v>90</v>
      </c>
      <c r="AV395" s="14" t="s">
        <v>90</v>
      </c>
      <c r="AW395" s="14" t="s">
        <v>42</v>
      </c>
      <c r="AX395" s="14" t="s">
        <v>80</v>
      </c>
      <c r="AY395" s="247" t="s">
        <v>171</v>
      </c>
    </row>
    <row r="396" s="13" customFormat="1">
      <c r="A396" s="13"/>
      <c r="B396" s="226"/>
      <c r="C396" s="227"/>
      <c r="D396" s="228" t="s">
        <v>183</v>
      </c>
      <c r="E396" s="229" t="s">
        <v>41</v>
      </c>
      <c r="F396" s="230" t="s">
        <v>1179</v>
      </c>
      <c r="G396" s="227"/>
      <c r="H396" s="229" t="s">
        <v>41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183</v>
      </c>
      <c r="AU396" s="236" t="s">
        <v>90</v>
      </c>
      <c r="AV396" s="13" t="s">
        <v>88</v>
      </c>
      <c r="AW396" s="13" t="s">
        <v>42</v>
      </c>
      <c r="AX396" s="13" t="s">
        <v>80</v>
      </c>
      <c r="AY396" s="236" t="s">
        <v>171</v>
      </c>
    </row>
    <row r="397" s="14" customFormat="1">
      <c r="A397" s="14"/>
      <c r="B397" s="237"/>
      <c r="C397" s="238"/>
      <c r="D397" s="228" t="s">
        <v>183</v>
      </c>
      <c r="E397" s="239" t="s">
        <v>41</v>
      </c>
      <c r="F397" s="240" t="s">
        <v>1180</v>
      </c>
      <c r="G397" s="238"/>
      <c r="H397" s="241">
        <v>2.5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183</v>
      </c>
      <c r="AU397" s="247" t="s">
        <v>90</v>
      </c>
      <c r="AV397" s="14" t="s">
        <v>90</v>
      </c>
      <c r="AW397" s="14" t="s">
        <v>42</v>
      </c>
      <c r="AX397" s="14" t="s">
        <v>80</v>
      </c>
      <c r="AY397" s="247" t="s">
        <v>171</v>
      </c>
    </row>
    <row r="398" s="15" customFormat="1">
      <c r="A398" s="15"/>
      <c r="B398" s="248"/>
      <c r="C398" s="249"/>
      <c r="D398" s="228" t="s">
        <v>183</v>
      </c>
      <c r="E398" s="250" t="s">
        <v>41</v>
      </c>
      <c r="F398" s="251" t="s">
        <v>189</v>
      </c>
      <c r="G398" s="249"/>
      <c r="H398" s="252">
        <v>4.5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8" t="s">
        <v>183</v>
      </c>
      <c r="AU398" s="258" t="s">
        <v>90</v>
      </c>
      <c r="AV398" s="15" t="s">
        <v>179</v>
      </c>
      <c r="AW398" s="15" t="s">
        <v>42</v>
      </c>
      <c r="AX398" s="15" t="s">
        <v>88</v>
      </c>
      <c r="AY398" s="258" t="s">
        <v>171</v>
      </c>
    </row>
    <row r="399" s="2" customFormat="1" ht="16.5" customHeight="1">
      <c r="A399" s="42"/>
      <c r="B399" s="43"/>
      <c r="C399" s="208" t="s">
        <v>1541</v>
      </c>
      <c r="D399" s="208" t="s">
        <v>174</v>
      </c>
      <c r="E399" s="209" t="s">
        <v>1858</v>
      </c>
      <c r="F399" s="210" t="s">
        <v>1859</v>
      </c>
      <c r="G399" s="211" t="s">
        <v>194</v>
      </c>
      <c r="H399" s="212">
        <v>1</v>
      </c>
      <c r="I399" s="213"/>
      <c r="J399" s="214">
        <f>ROUND(I399*H399,2)</f>
        <v>0</v>
      </c>
      <c r="K399" s="210" t="s">
        <v>178</v>
      </c>
      <c r="L399" s="48"/>
      <c r="M399" s="215" t="s">
        <v>41</v>
      </c>
      <c r="N399" s="216" t="s">
        <v>51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295</v>
      </c>
      <c r="AT399" s="219" t="s">
        <v>174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295</v>
      </c>
      <c r="BM399" s="219" t="s">
        <v>1943</v>
      </c>
    </row>
    <row r="400" s="2" customFormat="1">
      <c r="A400" s="42"/>
      <c r="B400" s="43"/>
      <c r="C400" s="44"/>
      <c r="D400" s="221" t="s">
        <v>181</v>
      </c>
      <c r="E400" s="44"/>
      <c r="F400" s="222" t="s">
        <v>1861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181</v>
      </c>
      <c r="AU400" s="20" t="s">
        <v>90</v>
      </c>
    </row>
    <row r="401" s="2" customFormat="1" ht="16.5" customHeight="1">
      <c r="A401" s="42"/>
      <c r="B401" s="43"/>
      <c r="C401" s="270" t="s">
        <v>1546</v>
      </c>
      <c r="D401" s="270" t="s">
        <v>403</v>
      </c>
      <c r="E401" s="271" t="s">
        <v>888</v>
      </c>
      <c r="F401" s="272" t="s">
        <v>1862</v>
      </c>
      <c r="G401" s="273" t="s">
        <v>194</v>
      </c>
      <c r="H401" s="274">
        <v>1</v>
      </c>
      <c r="I401" s="275"/>
      <c r="J401" s="276">
        <f>ROUND(I401*H401,2)</f>
        <v>0</v>
      </c>
      <c r="K401" s="272" t="s">
        <v>41</v>
      </c>
      <c r="L401" s="277"/>
      <c r="M401" s="278" t="s">
        <v>41</v>
      </c>
      <c r="N401" s="279" t="s">
        <v>51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406</v>
      </c>
      <c r="AT401" s="219" t="s">
        <v>403</v>
      </c>
      <c r="AU401" s="219" t="s">
        <v>90</v>
      </c>
      <c r="AY401" s="20" t="s">
        <v>171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88</v>
      </c>
      <c r="BK401" s="220">
        <f>ROUND(I401*H401,2)</f>
        <v>0</v>
      </c>
      <c r="BL401" s="20" t="s">
        <v>295</v>
      </c>
      <c r="BM401" s="219" t="s">
        <v>1944</v>
      </c>
    </row>
    <row r="402" s="2" customFormat="1" ht="16.5" customHeight="1">
      <c r="A402" s="42"/>
      <c r="B402" s="43"/>
      <c r="C402" s="208" t="s">
        <v>1551</v>
      </c>
      <c r="D402" s="208" t="s">
        <v>174</v>
      </c>
      <c r="E402" s="209" t="s">
        <v>1547</v>
      </c>
      <c r="F402" s="210" t="s">
        <v>1548</v>
      </c>
      <c r="G402" s="211" t="s">
        <v>194</v>
      </c>
      <c r="H402" s="212">
        <v>11</v>
      </c>
      <c r="I402" s="213"/>
      <c r="J402" s="214">
        <f>ROUND(I402*H402,2)</f>
        <v>0</v>
      </c>
      <c r="K402" s="210" t="s">
        <v>178</v>
      </c>
      <c r="L402" s="48"/>
      <c r="M402" s="215" t="s">
        <v>41</v>
      </c>
      <c r="N402" s="216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295</v>
      </c>
      <c r="AT402" s="219" t="s">
        <v>174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295</v>
      </c>
      <c r="BM402" s="219" t="s">
        <v>1549</v>
      </c>
    </row>
    <row r="403" s="2" customFormat="1">
      <c r="A403" s="42"/>
      <c r="B403" s="43"/>
      <c r="C403" s="44"/>
      <c r="D403" s="221" t="s">
        <v>181</v>
      </c>
      <c r="E403" s="44"/>
      <c r="F403" s="222" t="s">
        <v>1550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181</v>
      </c>
      <c r="AU403" s="20" t="s">
        <v>90</v>
      </c>
    </row>
    <row r="404" s="14" customFormat="1">
      <c r="A404" s="14"/>
      <c r="B404" s="237"/>
      <c r="C404" s="238"/>
      <c r="D404" s="228" t="s">
        <v>183</v>
      </c>
      <c r="E404" s="239" t="s">
        <v>41</v>
      </c>
      <c r="F404" s="240" t="s">
        <v>124</v>
      </c>
      <c r="G404" s="238"/>
      <c r="H404" s="241">
        <v>11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183</v>
      </c>
      <c r="AU404" s="247" t="s">
        <v>90</v>
      </c>
      <c r="AV404" s="14" t="s">
        <v>90</v>
      </c>
      <c r="AW404" s="14" t="s">
        <v>42</v>
      </c>
      <c r="AX404" s="14" t="s">
        <v>80</v>
      </c>
      <c r="AY404" s="247" t="s">
        <v>171</v>
      </c>
    </row>
    <row r="405" s="15" customFormat="1">
      <c r="A405" s="15"/>
      <c r="B405" s="248"/>
      <c r="C405" s="249"/>
      <c r="D405" s="228" t="s">
        <v>183</v>
      </c>
      <c r="E405" s="250" t="s">
        <v>41</v>
      </c>
      <c r="F405" s="251" t="s">
        <v>189</v>
      </c>
      <c r="G405" s="249"/>
      <c r="H405" s="252">
        <v>11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8" t="s">
        <v>183</v>
      </c>
      <c r="AU405" s="258" t="s">
        <v>90</v>
      </c>
      <c r="AV405" s="15" t="s">
        <v>179</v>
      </c>
      <c r="AW405" s="15" t="s">
        <v>42</v>
      </c>
      <c r="AX405" s="15" t="s">
        <v>88</v>
      </c>
      <c r="AY405" s="258" t="s">
        <v>171</v>
      </c>
    </row>
    <row r="406" s="2" customFormat="1" ht="16.5" customHeight="1">
      <c r="A406" s="42"/>
      <c r="B406" s="43"/>
      <c r="C406" s="270" t="s">
        <v>1555</v>
      </c>
      <c r="D406" s="270" t="s">
        <v>403</v>
      </c>
      <c r="E406" s="271" t="s">
        <v>1552</v>
      </c>
      <c r="F406" s="272" t="s">
        <v>1553</v>
      </c>
      <c r="G406" s="273" t="s">
        <v>194</v>
      </c>
      <c r="H406" s="274">
        <v>11</v>
      </c>
      <c r="I406" s="275"/>
      <c r="J406" s="276">
        <f>ROUND(I406*H406,2)</f>
        <v>0</v>
      </c>
      <c r="K406" s="272" t="s">
        <v>178</v>
      </c>
      <c r="L406" s="277"/>
      <c r="M406" s="278" t="s">
        <v>41</v>
      </c>
      <c r="N406" s="279" t="s">
        <v>51</v>
      </c>
      <c r="O406" s="88"/>
      <c r="P406" s="217">
        <f>O406*H406</f>
        <v>0</v>
      </c>
      <c r="Q406" s="217">
        <v>0.001</v>
      </c>
      <c r="R406" s="217">
        <f>Q406*H406</f>
        <v>0.010999999999999999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406</v>
      </c>
      <c r="AT406" s="219" t="s">
        <v>403</v>
      </c>
      <c r="AU406" s="219" t="s">
        <v>90</v>
      </c>
      <c r="AY406" s="20" t="s">
        <v>171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88</v>
      </c>
      <c r="BK406" s="220">
        <f>ROUND(I406*H406,2)</f>
        <v>0</v>
      </c>
      <c r="BL406" s="20" t="s">
        <v>295</v>
      </c>
      <c r="BM406" s="219" t="s">
        <v>1554</v>
      </c>
    </row>
    <row r="407" s="2" customFormat="1" ht="16.5" customHeight="1">
      <c r="A407" s="42"/>
      <c r="B407" s="43"/>
      <c r="C407" s="208" t="s">
        <v>1560</v>
      </c>
      <c r="D407" s="208" t="s">
        <v>174</v>
      </c>
      <c r="E407" s="209" t="s">
        <v>1556</v>
      </c>
      <c r="F407" s="210" t="s">
        <v>1557</v>
      </c>
      <c r="G407" s="211" t="s">
        <v>194</v>
      </c>
      <c r="H407" s="212">
        <v>11</v>
      </c>
      <c r="I407" s="213"/>
      <c r="J407" s="214">
        <f>ROUND(I407*H407,2)</f>
        <v>0</v>
      </c>
      <c r="K407" s="210" t="s">
        <v>178</v>
      </c>
      <c r="L407" s="48"/>
      <c r="M407" s="215" t="s">
        <v>41</v>
      </c>
      <c r="N407" s="216" t="s">
        <v>51</v>
      </c>
      <c r="O407" s="88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295</v>
      </c>
      <c r="AT407" s="219" t="s">
        <v>174</v>
      </c>
      <c r="AU407" s="219" t="s">
        <v>90</v>
      </c>
      <c r="AY407" s="20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88</v>
      </c>
      <c r="BK407" s="220">
        <f>ROUND(I407*H407,2)</f>
        <v>0</v>
      </c>
      <c r="BL407" s="20" t="s">
        <v>295</v>
      </c>
      <c r="BM407" s="219" t="s">
        <v>1558</v>
      </c>
    </row>
    <row r="408" s="2" customFormat="1">
      <c r="A408" s="42"/>
      <c r="B408" s="43"/>
      <c r="C408" s="44"/>
      <c r="D408" s="221" t="s">
        <v>181</v>
      </c>
      <c r="E408" s="44"/>
      <c r="F408" s="222" t="s">
        <v>1559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181</v>
      </c>
      <c r="AU408" s="20" t="s">
        <v>90</v>
      </c>
    </row>
    <row r="409" s="14" customFormat="1">
      <c r="A409" s="14"/>
      <c r="B409" s="237"/>
      <c r="C409" s="238"/>
      <c r="D409" s="228" t="s">
        <v>183</v>
      </c>
      <c r="E409" s="239" t="s">
        <v>41</v>
      </c>
      <c r="F409" s="240" t="s">
        <v>124</v>
      </c>
      <c r="G409" s="238"/>
      <c r="H409" s="241">
        <v>11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183</v>
      </c>
      <c r="AU409" s="247" t="s">
        <v>90</v>
      </c>
      <c r="AV409" s="14" t="s">
        <v>90</v>
      </c>
      <c r="AW409" s="14" t="s">
        <v>42</v>
      </c>
      <c r="AX409" s="14" t="s">
        <v>80</v>
      </c>
      <c r="AY409" s="247" t="s">
        <v>171</v>
      </c>
    </row>
    <row r="410" s="15" customFormat="1">
      <c r="A410" s="15"/>
      <c r="B410" s="248"/>
      <c r="C410" s="249"/>
      <c r="D410" s="228" t="s">
        <v>183</v>
      </c>
      <c r="E410" s="250" t="s">
        <v>41</v>
      </c>
      <c r="F410" s="251" t="s">
        <v>189</v>
      </c>
      <c r="G410" s="249"/>
      <c r="H410" s="252">
        <v>11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8" t="s">
        <v>183</v>
      </c>
      <c r="AU410" s="258" t="s">
        <v>90</v>
      </c>
      <c r="AV410" s="15" t="s">
        <v>179</v>
      </c>
      <c r="AW410" s="15" t="s">
        <v>42</v>
      </c>
      <c r="AX410" s="15" t="s">
        <v>88</v>
      </c>
      <c r="AY410" s="258" t="s">
        <v>171</v>
      </c>
    </row>
    <row r="411" s="2" customFormat="1" ht="16.5" customHeight="1">
      <c r="A411" s="42"/>
      <c r="B411" s="43"/>
      <c r="C411" s="270" t="s">
        <v>1564</v>
      </c>
      <c r="D411" s="270" t="s">
        <v>403</v>
      </c>
      <c r="E411" s="271" t="s">
        <v>1561</v>
      </c>
      <c r="F411" s="272" t="s">
        <v>1562</v>
      </c>
      <c r="G411" s="273" t="s">
        <v>194</v>
      </c>
      <c r="H411" s="274">
        <v>11</v>
      </c>
      <c r="I411" s="275"/>
      <c r="J411" s="276">
        <f>ROUND(I411*H411,2)</f>
        <v>0</v>
      </c>
      <c r="K411" s="272" t="s">
        <v>178</v>
      </c>
      <c r="L411" s="277"/>
      <c r="M411" s="278" t="s">
        <v>41</v>
      </c>
      <c r="N411" s="279" t="s">
        <v>51</v>
      </c>
      <c r="O411" s="88"/>
      <c r="P411" s="217">
        <f>O411*H411</f>
        <v>0</v>
      </c>
      <c r="Q411" s="217">
        <v>0.00012</v>
      </c>
      <c r="R411" s="217">
        <f>Q411*H411</f>
        <v>0.00132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406</v>
      </c>
      <c r="AT411" s="219" t="s">
        <v>403</v>
      </c>
      <c r="AU411" s="219" t="s">
        <v>90</v>
      </c>
      <c r="AY411" s="20" t="s">
        <v>171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88</v>
      </c>
      <c r="BK411" s="220">
        <f>ROUND(I411*H411,2)</f>
        <v>0</v>
      </c>
      <c r="BL411" s="20" t="s">
        <v>295</v>
      </c>
      <c r="BM411" s="219" t="s">
        <v>1563</v>
      </c>
    </row>
    <row r="412" s="2" customFormat="1" ht="24.15" customHeight="1">
      <c r="A412" s="42"/>
      <c r="B412" s="43"/>
      <c r="C412" s="208" t="s">
        <v>1568</v>
      </c>
      <c r="D412" s="208" t="s">
        <v>174</v>
      </c>
      <c r="E412" s="209" t="s">
        <v>1565</v>
      </c>
      <c r="F412" s="210" t="s">
        <v>1557</v>
      </c>
      <c r="G412" s="211" t="s">
        <v>194</v>
      </c>
      <c r="H412" s="212">
        <v>7</v>
      </c>
      <c r="I412" s="213"/>
      <c r="J412" s="214">
        <f>ROUND(I412*H412,2)</f>
        <v>0</v>
      </c>
      <c r="K412" s="210" t="s">
        <v>178</v>
      </c>
      <c r="L412" s="48"/>
      <c r="M412" s="215" t="s">
        <v>41</v>
      </c>
      <c r="N412" s="216" t="s">
        <v>51</v>
      </c>
      <c r="O412" s="88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295</v>
      </c>
      <c r="AT412" s="219" t="s">
        <v>174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295</v>
      </c>
      <c r="BM412" s="219" t="s">
        <v>1566</v>
      </c>
    </row>
    <row r="413" s="2" customFormat="1">
      <c r="A413" s="42"/>
      <c r="B413" s="43"/>
      <c r="C413" s="44"/>
      <c r="D413" s="221" t="s">
        <v>181</v>
      </c>
      <c r="E413" s="44"/>
      <c r="F413" s="222" t="s">
        <v>1567</v>
      </c>
      <c r="G413" s="44"/>
      <c r="H413" s="44"/>
      <c r="I413" s="223"/>
      <c r="J413" s="44"/>
      <c r="K413" s="44"/>
      <c r="L413" s="48"/>
      <c r="M413" s="224"/>
      <c r="N413" s="22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181</v>
      </c>
      <c r="AU413" s="20" t="s">
        <v>90</v>
      </c>
    </row>
    <row r="414" s="2" customFormat="1" ht="16.5" customHeight="1">
      <c r="A414" s="42"/>
      <c r="B414" s="43"/>
      <c r="C414" s="208" t="s">
        <v>1573</v>
      </c>
      <c r="D414" s="208" t="s">
        <v>174</v>
      </c>
      <c r="E414" s="209" t="s">
        <v>1569</v>
      </c>
      <c r="F414" s="210" t="s">
        <v>1570</v>
      </c>
      <c r="G414" s="211" t="s">
        <v>194</v>
      </c>
      <c r="H414" s="212">
        <v>11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295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1571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1572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124</v>
      </c>
      <c r="G416" s="238"/>
      <c r="H416" s="241">
        <v>11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88</v>
      </c>
      <c r="AY416" s="247" t="s">
        <v>171</v>
      </c>
    </row>
    <row r="417" s="2" customFormat="1" ht="16.5" customHeight="1">
      <c r="A417" s="42"/>
      <c r="B417" s="43"/>
      <c r="C417" s="270" t="s">
        <v>1584</v>
      </c>
      <c r="D417" s="270" t="s">
        <v>403</v>
      </c>
      <c r="E417" s="271" t="s">
        <v>1574</v>
      </c>
      <c r="F417" s="272" t="s">
        <v>1575</v>
      </c>
      <c r="G417" s="273" t="s">
        <v>202</v>
      </c>
      <c r="H417" s="274">
        <v>80.954999999999998</v>
      </c>
      <c r="I417" s="275"/>
      <c r="J417" s="276">
        <f>ROUND(I417*H417,2)</f>
        <v>0</v>
      </c>
      <c r="K417" s="272" t="s">
        <v>178</v>
      </c>
      <c r="L417" s="277"/>
      <c r="M417" s="278" t="s">
        <v>41</v>
      </c>
      <c r="N417" s="279" t="s">
        <v>51</v>
      </c>
      <c r="O417" s="88"/>
      <c r="P417" s="217">
        <f>O417*H417</f>
        <v>0</v>
      </c>
      <c r="Q417" s="217">
        <v>0.00040999999999999999</v>
      </c>
      <c r="R417" s="217">
        <f>Q417*H417</f>
        <v>0.03319155</v>
      </c>
      <c r="S417" s="217">
        <v>0</v>
      </c>
      <c r="T417" s="21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19" t="s">
        <v>406</v>
      </c>
      <c r="AT417" s="219" t="s">
        <v>403</v>
      </c>
      <c r="AU417" s="219" t="s">
        <v>90</v>
      </c>
      <c r="AY417" s="20" t="s">
        <v>171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88</v>
      </c>
      <c r="BK417" s="220">
        <f>ROUND(I417*H417,2)</f>
        <v>0</v>
      </c>
      <c r="BL417" s="20" t="s">
        <v>295</v>
      </c>
      <c r="BM417" s="219" t="s">
        <v>1576</v>
      </c>
    </row>
    <row r="418" s="14" customFormat="1">
      <c r="A418" s="14"/>
      <c r="B418" s="237"/>
      <c r="C418" s="238"/>
      <c r="D418" s="228" t="s">
        <v>183</v>
      </c>
      <c r="E418" s="239" t="s">
        <v>41</v>
      </c>
      <c r="F418" s="240" t="s">
        <v>1945</v>
      </c>
      <c r="G418" s="238"/>
      <c r="H418" s="241">
        <v>59.100000000000001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183</v>
      </c>
      <c r="AU418" s="247" t="s">
        <v>90</v>
      </c>
      <c r="AV418" s="14" t="s">
        <v>90</v>
      </c>
      <c r="AW418" s="14" t="s">
        <v>42</v>
      </c>
      <c r="AX418" s="14" t="s">
        <v>80</v>
      </c>
      <c r="AY418" s="247" t="s">
        <v>171</v>
      </c>
    </row>
    <row r="419" s="14" customFormat="1">
      <c r="A419" s="14"/>
      <c r="B419" s="237"/>
      <c r="C419" s="238"/>
      <c r="D419" s="228" t="s">
        <v>183</v>
      </c>
      <c r="E419" s="239" t="s">
        <v>41</v>
      </c>
      <c r="F419" s="240" t="s">
        <v>1737</v>
      </c>
      <c r="G419" s="238"/>
      <c r="H419" s="241">
        <v>18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183</v>
      </c>
      <c r="AU419" s="247" t="s">
        <v>90</v>
      </c>
      <c r="AV419" s="14" t="s">
        <v>90</v>
      </c>
      <c r="AW419" s="14" t="s">
        <v>42</v>
      </c>
      <c r="AX419" s="14" t="s">
        <v>80</v>
      </c>
      <c r="AY419" s="247" t="s">
        <v>171</v>
      </c>
    </row>
    <row r="420" s="15" customFormat="1">
      <c r="A420" s="15"/>
      <c r="B420" s="248"/>
      <c r="C420" s="249"/>
      <c r="D420" s="228" t="s">
        <v>183</v>
      </c>
      <c r="E420" s="250" t="s">
        <v>41</v>
      </c>
      <c r="F420" s="251" t="s">
        <v>189</v>
      </c>
      <c r="G420" s="249"/>
      <c r="H420" s="252">
        <v>77.099999999999994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8" t="s">
        <v>183</v>
      </c>
      <c r="AU420" s="258" t="s">
        <v>90</v>
      </c>
      <c r="AV420" s="15" t="s">
        <v>179</v>
      </c>
      <c r="AW420" s="15" t="s">
        <v>42</v>
      </c>
      <c r="AX420" s="15" t="s">
        <v>88</v>
      </c>
      <c r="AY420" s="258" t="s">
        <v>171</v>
      </c>
    </row>
    <row r="421" s="14" customFormat="1">
      <c r="A421" s="14"/>
      <c r="B421" s="237"/>
      <c r="C421" s="238"/>
      <c r="D421" s="228" t="s">
        <v>183</v>
      </c>
      <c r="E421" s="238"/>
      <c r="F421" s="240" t="s">
        <v>1946</v>
      </c>
      <c r="G421" s="238"/>
      <c r="H421" s="241">
        <v>80.954999999999998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</v>
      </c>
      <c r="AX421" s="14" t="s">
        <v>88</v>
      </c>
      <c r="AY421" s="247" t="s">
        <v>171</v>
      </c>
    </row>
    <row r="422" s="2" customFormat="1" ht="16.5" customHeight="1">
      <c r="A422" s="42"/>
      <c r="B422" s="43"/>
      <c r="C422" s="208" t="s">
        <v>1589</v>
      </c>
      <c r="D422" s="208" t="s">
        <v>174</v>
      </c>
      <c r="E422" s="209" t="s">
        <v>1585</v>
      </c>
      <c r="F422" s="210" t="s">
        <v>1586</v>
      </c>
      <c r="G422" s="211" t="s">
        <v>416</v>
      </c>
      <c r="H422" s="212">
        <v>5.7759999999999998</v>
      </c>
      <c r="I422" s="213"/>
      <c r="J422" s="214">
        <f>ROUND(I422*H422,2)</f>
        <v>0</v>
      </c>
      <c r="K422" s="210" t="s">
        <v>178</v>
      </c>
      <c r="L422" s="48"/>
      <c r="M422" s="215" t="s">
        <v>41</v>
      </c>
      <c r="N422" s="216" t="s">
        <v>51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295</v>
      </c>
      <c r="AT422" s="219" t="s">
        <v>174</v>
      </c>
      <c r="AU422" s="219" t="s">
        <v>90</v>
      </c>
      <c r="AY422" s="20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88</v>
      </c>
      <c r="BK422" s="220">
        <f>ROUND(I422*H422,2)</f>
        <v>0</v>
      </c>
      <c r="BL422" s="20" t="s">
        <v>295</v>
      </c>
      <c r="BM422" s="219" t="s">
        <v>1587</v>
      </c>
    </row>
    <row r="423" s="2" customFormat="1">
      <c r="A423" s="42"/>
      <c r="B423" s="43"/>
      <c r="C423" s="44"/>
      <c r="D423" s="221" t="s">
        <v>181</v>
      </c>
      <c r="E423" s="44"/>
      <c r="F423" s="222" t="s">
        <v>1588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181</v>
      </c>
      <c r="AU423" s="20" t="s">
        <v>90</v>
      </c>
    </row>
    <row r="424" s="2" customFormat="1" ht="16.5" customHeight="1">
      <c r="A424" s="42"/>
      <c r="B424" s="43"/>
      <c r="C424" s="270" t="s">
        <v>1593</v>
      </c>
      <c r="D424" s="270" t="s">
        <v>403</v>
      </c>
      <c r="E424" s="271" t="s">
        <v>1590</v>
      </c>
      <c r="F424" s="272" t="s">
        <v>1591</v>
      </c>
      <c r="G424" s="273" t="s">
        <v>416</v>
      </c>
      <c r="H424" s="274">
        <v>5.7759999999999998</v>
      </c>
      <c r="I424" s="275"/>
      <c r="J424" s="276">
        <f>ROUND(I424*H424,2)</f>
        <v>0</v>
      </c>
      <c r="K424" s="272" t="s">
        <v>178</v>
      </c>
      <c r="L424" s="277"/>
      <c r="M424" s="278" t="s">
        <v>41</v>
      </c>
      <c r="N424" s="279" t="s">
        <v>51</v>
      </c>
      <c r="O424" s="88"/>
      <c r="P424" s="217">
        <f>O424*H424</f>
        <v>0</v>
      </c>
      <c r="Q424" s="217">
        <v>0.001</v>
      </c>
      <c r="R424" s="217">
        <f>Q424*H424</f>
        <v>0.0057759999999999999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406</v>
      </c>
      <c r="AT424" s="219" t="s">
        <v>403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295</v>
      </c>
      <c r="BM424" s="219" t="s">
        <v>1592</v>
      </c>
    </row>
    <row r="425" s="2" customFormat="1" ht="24.15" customHeight="1">
      <c r="A425" s="42"/>
      <c r="B425" s="43"/>
      <c r="C425" s="208" t="s">
        <v>1597</v>
      </c>
      <c r="D425" s="208" t="s">
        <v>174</v>
      </c>
      <c r="E425" s="209" t="s">
        <v>1186</v>
      </c>
      <c r="F425" s="210" t="s">
        <v>1739</v>
      </c>
      <c r="G425" s="211" t="s">
        <v>194</v>
      </c>
      <c r="H425" s="212">
        <v>3</v>
      </c>
      <c r="I425" s="213"/>
      <c r="J425" s="214">
        <f>ROUND(I425*H425,2)</f>
        <v>0</v>
      </c>
      <c r="K425" s="210" t="s">
        <v>41</v>
      </c>
      <c r="L425" s="48"/>
      <c r="M425" s="215" t="s">
        <v>41</v>
      </c>
      <c r="N425" s="216" t="s">
        <v>51</v>
      </c>
      <c r="O425" s="88"/>
      <c r="P425" s="217">
        <f>O425*H425</f>
        <v>0</v>
      </c>
      <c r="Q425" s="217">
        <v>0.00023000000000000001</v>
      </c>
      <c r="R425" s="217">
        <f>Q425*H425</f>
        <v>0.00069000000000000008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295</v>
      </c>
      <c r="AT425" s="219" t="s">
        <v>174</v>
      </c>
      <c r="AU425" s="219" t="s">
        <v>90</v>
      </c>
      <c r="AY425" s="20" t="s">
        <v>171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88</v>
      </c>
      <c r="BK425" s="220">
        <f>ROUND(I425*H425,2)</f>
        <v>0</v>
      </c>
      <c r="BL425" s="20" t="s">
        <v>295</v>
      </c>
      <c r="BM425" s="219" t="s">
        <v>1740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199</v>
      </c>
      <c r="G426" s="238"/>
      <c r="H426" s="241">
        <v>3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80</v>
      </c>
      <c r="AY426" s="247" t="s">
        <v>171</v>
      </c>
    </row>
    <row r="427" s="15" customFormat="1">
      <c r="A427" s="15"/>
      <c r="B427" s="248"/>
      <c r="C427" s="249"/>
      <c r="D427" s="228" t="s">
        <v>183</v>
      </c>
      <c r="E427" s="250" t="s">
        <v>41</v>
      </c>
      <c r="F427" s="251" t="s">
        <v>189</v>
      </c>
      <c r="G427" s="249"/>
      <c r="H427" s="252">
        <v>3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183</v>
      </c>
      <c r="AU427" s="258" t="s">
        <v>90</v>
      </c>
      <c r="AV427" s="15" t="s">
        <v>179</v>
      </c>
      <c r="AW427" s="15" t="s">
        <v>42</v>
      </c>
      <c r="AX427" s="15" t="s">
        <v>88</v>
      </c>
      <c r="AY427" s="258" t="s">
        <v>171</v>
      </c>
    </row>
    <row r="428" s="2" customFormat="1" ht="24.15" customHeight="1">
      <c r="A428" s="42"/>
      <c r="B428" s="43"/>
      <c r="C428" s="208" t="s">
        <v>1599</v>
      </c>
      <c r="D428" s="208" t="s">
        <v>174</v>
      </c>
      <c r="E428" s="209" t="s">
        <v>1600</v>
      </c>
      <c r="F428" s="210" t="s">
        <v>1601</v>
      </c>
      <c r="G428" s="211" t="s">
        <v>264</v>
      </c>
      <c r="H428" s="212">
        <v>0.67100000000000004</v>
      </c>
      <c r="I428" s="213"/>
      <c r="J428" s="214">
        <f>ROUND(I428*H428,2)</f>
        <v>0</v>
      </c>
      <c r="K428" s="210" t="s">
        <v>178</v>
      </c>
      <c r="L428" s="48"/>
      <c r="M428" s="215" t="s">
        <v>41</v>
      </c>
      <c r="N428" s="216" t="s">
        <v>51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295</v>
      </c>
      <c r="AT428" s="219" t="s">
        <v>174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295</v>
      </c>
      <c r="BM428" s="219" t="s">
        <v>1602</v>
      </c>
    </row>
    <row r="429" s="2" customFormat="1">
      <c r="A429" s="42"/>
      <c r="B429" s="43"/>
      <c r="C429" s="44"/>
      <c r="D429" s="221" t="s">
        <v>181</v>
      </c>
      <c r="E429" s="44"/>
      <c r="F429" s="222" t="s">
        <v>1603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181</v>
      </c>
      <c r="AU429" s="20" t="s">
        <v>90</v>
      </c>
    </row>
    <row r="430" s="2" customFormat="1" ht="37.8" customHeight="1">
      <c r="A430" s="42"/>
      <c r="B430" s="43"/>
      <c r="C430" s="208" t="s">
        <v>1604</v>
      </c>
      <c r="D430" s="208" t="s">
        <v>174</v>
      </c>
      <c r="E430" s="209" t="s">
        <v>1203</v>
      </c>
      <c r="F430" s="210" t="s">
        <v>1204</v>
      </c>
      <c r="G430" s="211" t="s">
        <v>264</v>
      </c>
      <c r="H430" s="212">
        <v>0.67100000000000004</v>
      </c>
      <c r="I430" s="213"/>
      <c r="J430" s="214">
        <f>ROUND(I430*H430,2)</f>
        <v>0</v>
      </c>
      <c r="K430" s="210" t="s">
        <v>178</v>
      </c>
      <c r="L430" s="48"/>
      <c r="M430" s="215" t="s">
        <v>41</v>
      </c>
      <c r="N430" s="216" t="s">
        <v>51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295</v>
      </c>
      <c r="AT430" s="219" t="s">
        <v>174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295</v>
      </c>
      <c r="BM430" s="219" t="s">
        <v>1605</v>
      </c>
    </row>
    <row r="431" s="2" customFormat="1">
      <c r="A431" s="42"/>
      <c r="B431" s="43"/>
      <c r="C431" s="44"/>
      <c r="D431" s="221" t="s">
        <v>181</v>
      </c>
      <c r="E431" s="44"/>
      <c r="F431" s="222" t="s">
        <v>1206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181</v>
      </c>
      <c r="AU431" s="20" t="s">
        <v>90</v>
      </c>
    </row>
    <row r="432" s="2" customFormat="1" ht="37.8" customHeight="1">
      <c r="A432" s="42"/>
      <c r="B432" s="43"/>
      <c r="C432" s="208" t="s">
        <v>1606</v>
      </c>
      <c r="D432" s="208" t="s">
        <v>174</v>
      </c>
      <c r="E432" s="209" t="s">
        <v>1207</v>
      </c>
      <c r="F432" s="210" t="s">
        <v>1208</v>
      </c>
      <c r="G432" s="211" t="s">
        <v>264</v>
      </c>
      <c r="H432" s="212">
        <v>0.67100000000000004</v>
      </c>
      <c r="I432" s="213"/>
      <c r="J432" s="214">
        <f>ROUND(I432*H432,2)</f>
        <v>0</v>
      </c>
      <c r="K432" s="210" t="s">
        <v>178</v>
      </c>
      <c r="L432" s="48"/>
      <c r="M432" s="215" t="s">
        <v>41</v>
      </c>
      <c r="N432" s="216" t="s">
        <v>51</v>
      </c>
      <c r="O432" s="88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19" t="s">
        <v>295</v>
      </c>
      <c r="AT432" s="219" t="s">
        <v>174</v>
      </c>
      <c r="AU432" s="219" t="s">
        <v>90</v>
      </c>
      <c r="AY432" s="20" t="s">
        <v>171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0" t="s">
        <v>88</v>
      </c>
      <c r="BK432" s="220">
        <f>ROUND(I432*H432,2)</f>
        <v>0</v>
      </c>
      <c r="BL432" s="20" t="s">
        <v>295</v>
      </c>
      <c r="BM432" s="219" t="s">
        <v>1607</v>
      </c>
    </row>
    <row r="433" s="2" customFormat="1">
      <c r="A433" s="42"/>
      <c r="B433" s="43"/>
      <c r="C433" s="44"/>
      <c r="D433" s="221" t="s">
        <v>181</v>
      </c>
      <c r="E433" s="44"/>
      <c r="F433" s="222" t="s">
        <v>1210</v>
      </c>
      <c r="G433" s="44"/>
      <c r="H433" s="44"/>
      <c r="I433" s="223"/>
      <c r="J433" s="44"/>
      <c r="K433" s="44"/>
      <c r="L433" s="48"/>
      <c r="M433" s="224"/>
      <c r="N433" s="22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181</v>
      </c>
      <c r="AU433" s="20" t="s">
        <v>90</v>
      </c>
    </row>
    <row r="434" s="12" customFormat="1" ht="22.8" customHeight="1">
      <c r="A434" s="12"/>
      <c r="B434" s="192"/>
      <c r="C434" s="193"/>
      <c r="D434" s="194" t="s">
        <v>79</v>
      </c>
      <c r="E434" s="206" t="s">
        <v>291</v>
      </c>
      <c r="F434" s="206" t="s">
        <v>292</v>
      </c>
      <c r="G434" s="193"/>
      <c r="H434" s="193"/>
      <c r="I434" s="196"/>
      <c r="J434" s="207">
        <f>BK434</f>
        <v>0</v>
      </c>
      <c r="K434" s="193"/>
      <c r="L434" s="198"/>
      <c r="M434" s="199"/>
      <c r="N434" s="200"/>
      <c r="O434" s="200"/>
      <c r="P434" s="201">
        <f>SUM(P435:P502)</f>
        <v>0</v>
      </c>
      <c r="Q434" s="200"/>
      <c r="R434" s="201">
        <f>SUM(R435:R502)</f>
        <v>0.06225</v>
      </c>
      <c r="S434" s="200"/>
      <c r="T434" s="202">
        <f>SUM(T435:T502)</f>
        <v>0.060257999999999992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3" t="s">
        <v>90</v>
      </c>
      <c r="AT434" s="204" t="s">
        <v>79</v>
      </c>
      <c r="AU434" s="204" t="s">
        <v>88</v>
      </c>
      <c r="AY434" s="203" t="s">
        <v>171</v>
      </c>
      <c r="BK434" s="205">
        <f>SUM(BK435:BK502)</f>
        <v>0</v>
      </c>
    </row>
    <row r="435" s="2" customFormat="1" ht="24.15" customHeight="1">
      <c r="A435" s="42"/>
      <c r="B435" s="43"/>
      <c r="C435" s="208" t="s">
        <v>1608</v>
      </c>
      <c r="D435" s="208" t="s">
        <v>174</v>
      </c>
      <c r="E435" s="209" t="s">
        <v>354</v>
      </c>
      <c r="F435" s="210" t="s">
        <v>355</v>
      </c>
      <c r="G435" s="211" t="s">
        <v>177</v>
      </c>
      <c r="H435" s="212">
        <v>49.799999999999997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0.00125</v>
      </c>
      <c r="R435" s="217">
        <f>Q435*H435</f>
        <v>0.06225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295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1624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357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13" customFormat="1">
      <c r="A437" s="13"/>
      <c r="B437" s="226"/>
      <c r="C437" s="227"/>
      <c r="D437" s="228" t="s">
        <v>183</v>
      </c>
      <c r="E437" s="229" t="s">
        <v>41</v>
      </c>
      <c r="F437" s="230" t="s">
        <v>1625</v>
      </c>
      <c r="G437" s="227"/>
      <c r="H437" s="229" t="s">
        <v>41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183</v>
      </c>
      <c r="AU437" s="236" t="s">
        <v>90</v>
      </c>
      <c r="AV437" s="13" t="s">
        <v>88</v>
      </c>
      <c r="AW437" s="13" t="s">
        <v>42</v>
      </c>
      <c r="AX437" s="13" t="s">
        <v>80</v>
      </c>
      <c r="AY437" s="236" t="s">
        <v>171</v>
      </c>
    </row>
    <row r="438" s="13" customFormat="1">
      <c r="A438" s="13"/>
      <c r="B438" s="226"/>
      <c r="C438" s="227"/>
      <c r="D438" s="228" t="s">
        <v>183</v>
      </c>
      <c r="E438" s="229" t="s">
        <v>41</v>
      </c>
      <c r="F438" s="230" t="s">
        <v>359</v>
      </c>
      <c r="G438" s="227"/>
      <c r="H438" s="229" t="s">
        <v>41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183</v>
      </c>
      <c r="AU438" s="236" t="s">
        <v>90</v>
      </c>
      <c r="AV438" s="13" t="s">
        <v>88</v>
      </c>
      <c r="AW438" s="13" t="s">
        <v>42</v>
      </c>
      <c r="AX438" s="13" t="s">
        <v>80</v>
      </c>
      <c r="AY438" s="236" t="s">
        <v>171</v>
      </c>
    </row>
    <row r="439" s="14" customFormat="1">
      <c r="A439" s="14"/>
      <c r="B439" s="237"/>
      <c r="C439" s="238"/>
      <c r="D439" s="228" t="s">
        <v>183</v>
      </c>
      <c r="E439" s="239" t="s">
        <v>41</v>
      </c>
      <c r="F439" s="240" t="s">
        <v>1632</v>
      </c>
      <c r="G439" s="238"/>
      <c r="H439" s="241">
        <v>2.1600000000000001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183</v>
      </c>
      <c r="AU439" s="247" t="s">
        <v>90</v>
      </c>
      <c r="AV439" s="14" t="s">
        <v>90</v>
      </c>
      <c r="AW439" s="14" t="s">
        <v>42</v>
      </c>
      <c r="AX439" s="14" t="s">
        <v>80</v>
      </c>
      <c r="AY439" s="247" t="s">
        <v>171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1947</v>
      </c>
      <c r="G440" s="238"/>
      <c r="H440" s="241">
        <v>3.3599999999999999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4" customFormat="1">
      <c r="A441" s="14"/>
      <c r="B441" s="237"/>
      <c r="C441" s="238"/>
      <c r="D441" s="228" t="s">
        <v>183</v>
      </c>
      <c r="E441" s="239" t="s">
        <v>41</v>
      </c>
      <c r="F441" s="240" t="s">
        <v>1948</v>
      </c>
      <c r="G441" s="238"/>
      <c r="H441" s="241">
        <v>0.83999999999999997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183</v>
      </c>
      <c r="AU441" s="247" t="s">
        <v>90</v>
      </c>
      <c r="AV441" s="14" t="s">
        <v>90</v>
      </c>
      <c r="AW441" s="14" t="s">
        <v>42</v>
      </c>
      <c r="AX441" s="14" t="s">
        <v>80</v>
      </c>
      <c r="AY441" s="247" t="s">
        <v>171</v>
      </c>
    </row>
    <row r="442" s="14" customFormat="1">
      <c r="A442" s="14"/>
      <c r="B442" s="237"/>
      <c r="C442" s="238"/>
      <c r="D442" s="228" t="s">
        <v>183</v>
      </c>
      <c r="E442" s="239" t="s">
        <v>41</v>
      </c>
      <c r="F442" s="240" t="s">
        <v>1949</v>
      </c>
      <c r="G442" s="238"/>
      <c r="H442" s="241">
        <v>1.9199999999999999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42</v>
      </c>
      <c r="AX442" s="14" t="s">
        <v>80</v>
      </c>
      <c r="AY442" s="247" t="s">
        <v>171</v>
      </c>
    </row>
    <row r="443" s="14" customFormat="1">
      <c r="A443" s="14"/>
      <c r="B443" s="237"/>
      <c r="C443" s="238"/>
      <c r="D443" s="228" t="s">
        <v>183</v>
      </c>
      <c r="E443" s="239" t="s">
        <v>41</v>
      </c>
      <c r="F443" s="240" t="s">
        <v>1950</v>
      </c>
      <c r="G443" s="238"/>
      <c r="H443" s="241">
        <v>0.59999999999999998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42</v>
      </c>
      <c r="AX443" s="14" t="s">
        <v>80</v>
      </c>
      <c r="AY443" s="247" t="s">
        <v>171</v>
      </c>
    </row>
    <row r="444" s="14" customFormat="1">
      <c r="A444" s="14"/>
      <c r="B444" s="237"/>
      <c r="C444" s="238"/>
      <c r="D444" s="228" t="s">
        <v>183</v>
      </c>
      <c r="E444" s="239" t="s">
        <v>41</v>
      </c>
      <c r="F444" s="240" t="s">
        <v>1949</v>
      </c>
      <c r="G444" s="238"/>
      <c r="H444" s="241">
        <v>1.9199999999999999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183</v>
      </c>
      <c r="AU444" s="247" t="s">
        <v>90</v>
      </c>
      <c r="AV444" s="14" t="s">
        <v>90</v>
      </c>
      <c r="AW444" s="14" t="s">
        <v>42</v>
      </c>
      <c r="AX444" s="14" t="s">
        <v>80</v>
      </c>
      <c r="AY444" s="247" t="s">
        <v>171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1629</v>
      </c>
      <c r="G445" s="238"/>
      <c r="H445" s="241">
        <v>1.0800000000000001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1951</v>
      </c>
      <c r="G446" s="238"/>
      <c r="H446" s="241">
        <v>6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1634</v>
      </c>
      <c r="G447" s="238"/>
      <c r="H447" s="241">
        <v>0.71999999999999997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1948</v>
      </c>
      <c r="G448" s="238"/>
      <c r="H448" s="241">
        <v>0.83999999999999997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1952</v>
      </c>
      <c r="G449" s="238"/>
      <c r="H449" s="241">
        <v>2.3999999999999999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1637</v>
      </c>
      <c r="G450" s="238"/>
      <c r="H450" s="241">
        <v>2.52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1629</v>
      </c>
      <c r="G451" s="238"/>
      <c r="H451" s="241">
        <v>1.0800000000000001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1948</v>
      </c>
      <c r="G452" s="238"/>
      <c r="H452" s="241">
        <v>0.83999999999999997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1628</v>
      </c>
      <c r="G453" s="238"/>
      <c r="H453" s="241">
        <v>1.44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1953</v>
      </c>
      <c r="G454" s="238"/>
      <c r="H454" s="241">
        <v>9.7200000000000006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1632</v>
      </c>
      <c r="G455" s="238"/>
      <c r="H455" s="241">
        <v>2.1600000000000001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1746</v>
      </c>
      <c r="G456" s="238"/>
      <c r="H456" s="241">
        <v>0.90000000000000002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1634</v>
      </c>
      <c r="G457" s="238"/>
      <c r="H457" s="241">
        <v>0.71999999999999997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1954</v>
      </c>
      <c r="G458" s="238"/>
      <c r="H458" s="241">
        <v>2.2799999999999998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1636</v>
      </c>
      <c r="G459" s="238"/>
      <c r="H459" s="241">
        <v>1.8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1628</v>
      </c>
      <c r="G460" s="238"/>
      <c r="H460" s="241">
        <v>1.44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1746</v>
      </c>
      <c r="G461" s="238"/>
      <c r="H461" s="241">
        <v>0.90000000000000002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1955</v>
      </c>
      <c r="G462" s="238"/>
      <c r="H462" s="241">
        <v>1.26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1746</v>
      </c>
      <c r="G463" s="238"/>
      <c r="H463" s="241">
        <v>0.90000000000000002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5" customFormat="1">
      <c r="A464" s="15"/>
      <c r="B464" s="248"/>
      <c r="C464" s="249"/>
      <c r="D464" s="228" t="s">
        <v>183</v>
      </c>
      <c r="E464" s="250" t="s">
        <v>41</v>
      </c>
      <c r="F464" s="251" t="s">
        <v>189</v>
      </c>
      <c r="G464" s="249"/>
      <c r="H464" s="252">
        <v>49.799999999999983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8" t="s">
        <v>183</v>
      </c>
      <c r="AU464" s="258" t="s">
        <v>90</v>
      </c>
      <c r="AV464" s="15" t="s">
        <v>179</v>
      </c>
      <c r="AW464" s="15" t="s">
        <v>42</v>
      </c>
      <c r="AX464" s="15" t="s">
        <v>88</v>
      </c>
      <c r="AY464" s="258" t="s">
        <v>171</v>
      </c>
    </row>
    <row r="465" s="2" customFormat="1" ht="16.5" customHeight="1">
      <c r="A465" s="42"/>
      <c r="B465" s="43"/>
      <c r="C465" s="208" t="s">
        <v>1611</v>
      </c>
      <c r="D465" s="208" t="s">
        <v>174</v>
      </c>
      <c r="E465" s="209" t="s">
        <v>362</v>
      </c>
      <c r="F465" s="210" t="s">
        <v>363</v>
      </c>
      <c r="G465" s="211" t="s">
        <v>177</v>
      </c>
      <c r="H465" s="212">
        <v>49.799999999999997</v>
      </c>
      <c r="I465" s="213"/>
      <c r="J465" s="214">
        <f>ROUND(I465*H465,2)</f>
        <v>0</v>
      </c>
      <c r="K465" s="210" t="s">
        <v>178</v>
      </c>
      <c r="L465" s="48"/>
      <c r="M465" s="215" t="s">
        <v>41</v>
      </c>
      <c r="N465" s="216" t="s">
        <v>51</v>
      </c>
      <c r="O465" s="88"/>
      <c r="P465" s="217">
        <f>O465*H465</f>
        <v>0</v>
      </c>
      <c r="Q465" s="217">
        <v>0</v>
      </c>
      <c r="R465" s="217">
        <f>Q465*H465</f>
        <v>0</v>
      </c>
      <c r="S465" s="217">
        <v>0.0012099999999999999</v>
      </c>
      <c r="T465" s="218">
        <f>S465*H465</f>
        <v>0.060257999999999992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19" t="s">
        <v>295</v>
      </c>
      <c r="AT465" s="219" t="s">
        <v>174</v>
      </c>
      <c r="AU465" s="219" t="s">
        <v>90</v>
      </c>
      <c r="AY465" s="20" t="s">
        <v>171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20" t="s">
        <v>88</v>
      </c>
      <c r="BK465" s="220">
        <f>ROUND(I465*H465,2)</f>
        <v>0</v>
      </c>
      <c r="BL465" s="20" t="s">
        <v>295</v>
      </c>
      <c r="BM465" s="219" t="s">
        <v>1640</v>
      </c>
    </row>
    <row r="466" s="2" customFormat="1">
      <c r="A466" s="42"/>
      <c r="B466" s="43"/>
      <c r="C466" s="44"/>
      <c r="D466" s="221" t="s">
        <v>181</v>
      </c>
      <c r="E466" s="44"/>
      <c r="F466" s="222" t="s">
        <v>365</v>
      </c>
      <c r="G466" s="44"/>
      <c r="H466" s="44"/>
      <c r="I466" s="223"/>
      <c r="J466" s="44"/>
      <c r="K466" s="44"/>
      <c r="L466" s="48"/>
      <c r="M466" s="224"/>
      <c r="N466" s="22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181</v>
      </c>
      <c r="AU466" s="20" t="s">
        <v>90</v>
      </c>
    </row>
    <row r="467" s="13" customFormat="1">
      <c r="A467" s="13"/>
      <c r="B467" s="226"/>
      <c r="C467" s="227"/>
      <c r="D467" s="228" t="s">
        <v>183</v>
      </c>
      <c r="E467" s="229" t="s">
        <v>41</v>
      </c>
      <c r="F467" s="230" t="s">
        <v>1625</v>
      </c>
      <c r="G467" s="227"/>
      <c r="H467" s="229" t="s">
        <v>41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183</v>
      </c>
      <c r="AU467" s="236" t="s">
        <v>90</v>
      </c>
      <c r="AV467" s="13" t="s">
        <v>88</v>
      </c>
      <c r="AW467" s="13" t="s">
        <v>42</v>
      </c>
      <c r="AX467" s="13" t="s">
        <v>80</v>
      </c>
      <c r="AY467" s="236" t="s">
        <v>171</v>
      </c>
    </row>
    <row r="468" s="13" customFormat="1">
      <c r="A468" s="13"/>
      <c r="B468" s="226"/>
      <c r="C468" s="227"/>
      <c r="D468" s="228" t="s">
        <v>183</v>
      </c>
      <c r="E468" s="229" t="s">
        <v>41</v>
      </c>
      <c r="F468" s="230" t="s">
        <v>359</v>
      </c>
      <c r="G468" s="227"/>
      <c r="H468" s="229" t="s">
        <v>41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183</v>
      </c>
      <c r="AU468" s="236" t="s">
        <v>90</v>
      </c>
      <c r="AV468" s="13" t="s">
        <v>88</v>
      </c>
      <c r="AW468" s="13" t="s">
        <v>42</v>
      </c>
      <c r="AX468" s="13" t="s">
        <v>80</v>
      </c>
      <c r="AY468" s="236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1632</v>
      </c>
      <c r="G469" s="238"/>
      <c r="H469" s="241">
        <v>2.1600000000000001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1947</v>
      </c>
      <c r="G470" s="238"/>
      <c r="H470" s="241">
        <v>3.3599999999999999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1948</v>
      </c>
      <c r="G471" s="238"/>
      <c r="H471" s="241">
        <v>0.83999999999999997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1949</v>
      </c>
      <c r="G472" s="238"/>
      <c r="H472" s="241">
        <v>1.9199999999999999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1950</v>
      </c>
      <c r="G473" s="238"/>
      <c r="H473" s="241">
        <v>0.59999999999999998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1949</v>
      </c>
      <c r="G474" s="238"/>
      <c r="H474" s="241">
        <v>1.9199999999999999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1629</v>
      </c>
      <c r="G475" s="238"/>
      <c r="H475" s="241">
        <v>1.0800000000000001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1951</v>
      </c>
      <c r="G476" s="238"/>
      <c r="H476" s="241">
        <v>6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1634</v>
      </c>
      <c r="G477" s="238"/>
      <c r="H477" s="241">
        <v>0.71999999999999997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1948</v>
      </c>
      <c r="G478" s="238"/>
      <c r="H478" s="241">
        <v>0.83999999999999997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1952</v>
      </c>
      <c r="G479" s="238"/>
      <c r="H479" s="241">
        <v>2.3999999999999999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1637</v>
      </c>
      <c r="G480" s="238"/>
      <c r="H480" s="241">
        <v>2.52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1629</v>
      </c>
      <c r="G481" s="238"/>
      <c r="H481" s="241">
        <v>1.0800000000000001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1948</v>
      </c>
      <c r="G482" s="238"/>
      <c r="H482" s="241">
        <v>0.83999999999999997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1628</v>
      </c>
      <c r="G483" s="238"/>
      <c r="H483" s="241">
        <v>1.44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1953</v>
      </c>
      <c r="G484" s="238"/>
      <c r="H484" s="241">
        <v>9.7200000000000006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1632</v>
      </c>
      <c r="G485" s="238"/>
      <c r="H485" s="241">
        <v>2.1600000000000001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1746</v>
      </c>
      <c r="G486" s="238"/>
      <c r="H486" s="241">
        <v>0.90000000000000002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1634</v>
      </c>
      <c r="G487" s="238"/>
      <c r="H487" s="241">
        <v>0.71999999999999997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1954</v>
      </c>
      <c r="G488" s="238"/>
      <c r="H488" s="241">
        <v>2.2799999999999998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1636</v>
      </c>
      <c r="G489" s="238"/>
      <c r="H489" s="241">
        <v>1.8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1628</v>
      </c>
      <c r="G490" s="238"/>
      <c r="H490" s="241">
        <v>1.44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1746</v>
      </c>
      <c r="G491" s="238"/>
      <c r="H491" s="241">
        <v>0.90000000000000002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1955</v>
      </c>
      <c r="G492" s="238"/>
      <c r="H492" s="241">
        <v>1.26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1746</v>
      </c>
      <c r="G493" s="238"/>
      <c r="H493" s="241">
        <v>0.90000000000000002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5" customFormat="1">
      <c r="A494" s="15"/>
      <c r="B494" s="248"/>
      <c r="C494" s="249"/>
      <c r="D494" s="228" t="s">
        <v>183</v>
      </c>
      <c r="E494" s="250" t="s">
        <v>41</v>
      </c>
      <c r="F494" s="251" t="s">
        <v>189</v>
      </c>
      <c r="G494" s="249"/>
      <c r="H494" s="252">
        <v>49.799999999999983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8" t="s">
        <v>183</v>
      </c>
      <c r="AU494" s="258" t="s">
        <v>90</v>
      </c>
      <c r="AV494" s="15" t="s">
        <v>179</v>
      </c>
      <c r="AW494" s="15" t="s">
        <v>42</v>
      </c>
      <c r="AX494" s="15" t="s">
        <v>88</v>
      </c>
      <c r="AY494" s="258" t="s">
        <v>171</v>
      </c>
    </row>
    <row r="495" s="2" customFormat="1" ht="37.8" customHeight="1">
      <c r="A495" s="42"/>
      <c r="B495" s="43"/>
      <c r="C495" s="208" t="s">
        <v>1613</v>
      </c>
      <c r="D495" s="208" t="s">
        <v>174</v>
      </c>
      <c r="E495" s="209" t="s">
        <v>1643</v>
      </c>
      <c r="F495" s="210" t="s">
        <v>1644</v>
      </c>
      <c r="G495" s="211" t="s">
        <v>264</v>
      </c>
      <c r="H495" s="212">
        <v>0.062</v>
      </c>
      <c r="I495" s="213"/>
      <c r="J495" s="214">
        <f>ROUND(I495*H495,2)</f>
        <v>0</v>
      </c>
      <c r="K495" s="210" t="s">
        <v>178</v>
      </c>
      <c r="L495" s="48"/>
      <c r="M495" s="215" t="s">
        <v>41</v>
      </c>
      <c r="N495" s="216" t="s">
        <v>51</v>
      </c>
      <c r="O495" s="88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19" t="s">
        <v>295</v>
      </c>
      <c r="AT495" s="219" t="s">
        <v>174</v>
      </c>
      <c r="AU495" s="219" t="s">
        <v>90</v>
      </c>
      <c r="AY495" s="20" t="s">
        <v>171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0" t="s">
        <v>88</v>
      </c>
      <c r="BK495" s="220">
        <f>ROUND(I495*H495,2)</f>
        <v>0</v>
      </c>
      <c r="BL495" s="20" t="s">
        <v>295</v>
      </c>
      <c r="BM495" s="219" t="s">
        <v>1645</v>
      </c>
    </row>
    <row r="496" s="2" customFormat="1">
      <c r="A496" s="42"/>
      <c r="B496" s="43"/>
      <c r="C496" s="44"/>
      <c r="D496" s="221" t="s">
        <v>181</v>
      </c>
      <c r="E496" s="44"/>
      <c r="F496" s="222" t="s">
        <v>1646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181</v>
      </c>
      <c r="AU496" s="20" t="s">
        <v>90</v>
      </c>
    </row>
    <row r="497" s="2" customFormat="1" ht="49.05" customHeight="1">
      <c r="A497" s="42"/>
      <c r="B497" s="43"/>
      <c r="C497" s="208" t="s">
        <v>1616</v>
      </c>
      <c r="D497" s="208" t="s">
        <v>174</v>
      </c>
      <c r="E497" s="209" t="s">
        <v>372</v>
      </c>
      <c r="F497" s="210" t="s">
        <v>373</v>
      </c>
      <c r="G497" s="211" t="s">
        <v>264</v>
      </c>
      <c r="H497" s="212">
        <v>0.062</v>
      </c>
      <c r="I497" s="213"/>
      <c r="J497" s="214">
        <f>ROUND(I497*H497,2)</f>
        <v>0</v>
      </c>
      <c r="K497" s="210" t="s">
        <v>178</v>
      </c>
      <c r="L497" s="48"/>
      <c r="M497" s="215" t="s">
        <v>41</v>
      </c>
      <c r="N497" s="216" t="s">
        <v>51</v>
      </c>
      <c r="O497" s="88"/>
      <c r="P497" s="217">
        <f>O497*H497</f>
        <v>0</v>
      </c>
      <c r="Q497" s="217">
        <v>0</v>
      </c>
      <c r="R497" s="217">
        <f>Q497*H497</f>
        <v>0</v>
      </c>
      <c r="S497" s="217">
        <v>0</v>
      </c>
      <c r="T497" s="21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19" t="s">
        <v>295</v>
      </c>
      <c r="AT497" s="219" t="s">
        <v>174</v>
      </c>
      <c r="AU497" s="219" t="s">
        <v>90</v>
      </c>
      <c r="AY497" s="20" t="s">
        <v>171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0" t="s">
        <v>88</v>
      </c>
      <c r="BK497" s="220">
        <f>ROUND(I497*H497,2)</f>
        <v>0</v>
      </c>
      <c r="BL497" s="20" t="s">
        <v>295</v>
      </c>
      <c r="BM497" s="219" t="s">
        <v>1648</v>
      </c>
    </row>
    <row r="498" s="2" customFormat="1">
      <c r="A498" s="42"/>
      <c r="B498" s="43"/>
      <c r="C498" s="44"/>
      <c r="D498" s="221" t="s">
        <v>181</v>
      </c>
      <c r="E498" s="44"/>
      <c r="F498" s="222" t="s">
        <v>375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181</v>
      </c>
      <c r="AU498" s="20" t="s">
        <v>90</v>
      </c>
    </row>
    <row r="499" s="2" customFormat="1" ht="44.25" customHeight="1">
      <c r="A499" s="42"/>
      <c r="B499" s="43"/>
      <c r="C499" s="208" t="s">
        <v>1619</v>
      </c>
      <c r="D499" s="208" t="s">
        <v>174</v>
      </c>
      <c r="E499" s="209" t="s">
        <v>377</v>
      </c>
      <c r="F499" s="210" t="s">
        <v>378</v>
      </c>
      <c r="G499" s="211" t="s">
        <v>264</v>
      </c>
      <c r="H499" s="212">
        <v>0.062</v>
      </c>
      <c r="I499" s="213"/>
      <c r="J499" s="214">
        <f>ROUND(I499*H499,2)</f>
        <v>0</v>
      </c>
      <c r="K499" s="210" t="s">
        <v>178</v>
      </c>
      <c r="L499" s="48"/>
      <c r="M499" s="215" t="s">
        <v>41</v>
      </c>
      <c r="N499" s="216" t="s">
        <v>51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295</v>
      </c>
      <c r="AT499" s="219" t="s">
        <v>174</v>
      </c>
      <c r="AU499" s="219" t="s">
        <v>90</v>
      </c>
      <c r="AY499" s="20" t="s">
        <v>171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88</v>
      </c>
      <c r="BK499" s="220">
        <f>ROUND(I499*H499,2)</f>
        <v>0</v>
      </c>
      <c r="BL499" s="20" t="s">
        <v>295</v>
      </c>
      <c r="BM499" s="219" t="s">
        <v>1650</v>
      </c>
    </row>
    <row r="500" s="2" customFormat="1">
      <c r="A500" s="42"/>
      <c r="B500" s="43"/>
      <c r="C500" s="44"/>
      <c r="D500" s="221" t="s">
        <v>181</v>
      </c>
      <c r="E500" s="44"/>
      <c r="F500" s="222" t="s">
        <v>380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181</v>
      </c>
      <c r="AU500" s="20" t="s">
        <v>90</v>
      </c>
    </row>
    <row r="501" s="2" customFormat="1" ht="49.05" customHeight="1">
      <c r="A501" s="42"/>
      <c r="B501" s="43"/>
      <c r="C501" s="208" t="s">
        <v>1623</v>
      </c>
      <c r="D501" s="208" t="s">
        <v>174</v>
      </c>
      <c r="E501" s="209" t="s">
        <v>382</v>
      </c>
      <c r="F501" s="210" t="s">
        <v>383</v>
      </c>
      <c r="G501" s="211" t="s">
        <v>264</v>
      </c>
      <c r="H501" s="212">
        <v>0.062</v>
      </c>
      <c r="I501" s="213"/>
      <c r="J501" s="214">
        <f>ROUND(I501*H501,2)</f>
        <v>0</v>
      </c>
      <c r="K501" s="210" t="s">
        <v>178</v>
      </c>
      <c r="L501" s="48"/>
      <c r="M501" s="215" t="s">
        <v>41</v>
      </c>
      <c r="N501" s="216" t="s">
        <v>51</v>
      </c>
      <c r="O501" s="88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295</v>
      </c>
      <c r="AT501" s="219" t="s">
        <v>174</v>
      </c>
      <c r="AU501" s="219" t="s">
        <v>90</v>
      </c>
      <c r="AY501" s="20" t="s">
        <v>171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88</v>
      </c>
      <c r="BK501" s="220">
        <f>ROUND(I501*H501,2)</f>
        <v>0</v>
      </c>
      <c r="BL501" s="20" t="s">
        <v>295</v>
      </c>
      <c r="BM501" s="219" t="s">
        <v>1652</v>
      </c>
    </row>
    <row r="502" s="2" customFormat="1">
      <c r="A502" s="42"/>
      <c r="B502" s="43"/>
      <c r="C502" s="44"/>
      <c r="D502" s="221" t="s">
        <v>181</v>
      </c>
      <c r="E502" s="44"/>
      <c r="F502" s="222" t="s">
        <v>385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181</v>
      </c>
      <c r="AU502" s="20" t="s">
        <v>90</v>
      </c>
    </row>
    <row r="503" s="12" customFormat="1" ht="22.8" customHeight="1">
      <c r="A503" s="12"/>
      <c r="B503" s="192"/>
      <c r="C503" s="193"/>
      <c r="D503" s="194" t="s">
        <v>79</v>
      </c>
      <c r="E503" s="206" t="s">
        <v>458</v>
      </c>
      <c r="F503" s="206" t="s">
        <v>459</v>
      </c>
      <c r="G503" s="193"/>
      <c r="H503" s="193"/>
      <c r="I503" s="196"/>
      <c r="J503" s="207">
        <f>BK503</f>
        <v>0</v>
      </c>
      <c r="K503" s="193"/>
      <c r="L503" s="198"/>
      <c r="M503" s="199"/>
      <c r="N503" s="200"/>
      <c r="O503" s="200"/>
      <c r="P503" s="201">
        <f>SUM(P504:P524)</f>
        <v>0</v>
      </c>
      <c r="Q503" s="200"/>
      <c r="R503" s="201">
        <f>SUM(R504:R524)</f>
        <v>0.0031875000000000002</v>
      </c>
      <c r="S503" s="200"/>
      <c r="T503" s="202">
        <f>SUM(T504:T524)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3" t="s">
        <v>90</v>
      </c>
      <c r="AT503" s="204" t="s">
        <v>79</v>
      </c>
      <c r="AU503" s="204" t="s">
        <v>88</v>
      </c>
      <c r="AY503" s="203" t="s">
        <v>171</v>
      </c>
      <c r="BK503" s="205">
        <f>SUM(BK504:BK524)</f>
        <v>0</v>
      </c>
    </row>
    <row r="504" s="2" customFormat="1" ht="16.5" customHeight="1">
      <c r="A504" s="42"/>
      <c r="B504" s="43"/>
      <c r="C504" s="208" t="s">
        <v>1639</v>
      </c>
      <c r="D504" s="208" t="s">
        <v>174</v>
      </c>
      <c r="E504" s="209" t="s">
        <v>461</v>
      </c>
      <c r="F504" s="210" t="s">
        <v>462</v>
      </c>
      <c r="G504" s="211" t="s">
        <v>177</v>
      </c>
      <c r="H504" s="212">
        <v>0.625</v>
      </c>
      <c r="I504" s="213"/>
      <c r="J504" s="214">
        <f>ROUND(I504*H504,2)</f>
        <v>0</v>
      </c>
      <c r="K504" s="210" t="s">
        <v>178</v>
      </c>
      <c r="L504" s="48"/>
      <c r="M504" s="215" t="s">
        <v>41</v>
      </c>
      <c r="N504" s="216" t="s">
        <v>51</v>
      </c>
      <c r="O504" s="88"/>
      <c r="P504" s="217">
        <f>O504*H504</f>
        <v>0</v>
      </c>
      <c r="Q504" s="217">
        <v>0.00029999999999999997</v>
      </c>
      <c r="R504" s="217">
        <f>Q504*H504</f>
        <v>0.00018749999999999998</v>
      </c>
      <c r="S504" s="217">
        <v>0</v>
      </c>
      <c r="T504" s="21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19" t="s">
        <v>295</v>
      </c>
      <c r="AT504" s="219" t="s">
        <v>174</v>
      </c>
      <c r="AU504" s="219" t="s">
        <v>90</v>
      </c>
      <c r="AY504" s="20" t="s">
        <v>171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88</v>
      </c>
      <c r="BK504" s="220">
        <f>ROUND(I504*H504,2)</f>
        <v>0</v>
      </c>
      <c r="BL504" s="20" t="s">
        <v>295</v>
      </c>
      <c r="BM504" s="219" t="s">
        <v>1762</v>
      </c>
    </row>
    <row r="505" s="2" customFormat="1">
      <c r="A505" s="42"/>
      <c r="B505" s="43"/>
      <c r="C505" s="44"/>
      <c r="D505" s="221" t="s">
        <v>181</v>
      </c>
      <c r="E505" s="44"/>
      <c r="F505" s="222" t="s">
        <v>464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181</v>
      </c>
      <c r="AU505" s="20" t="s">
        <v>90</v>
      </c>
    </row>
    <row r="506" s="13" customFormat="1">
      <c r="A506" s="13"/>
      <c r="B506" s="226"/>
      <c r="C506" s="227"/>
      <c r="D506" s="228" t="s">
        <v>183</v>
      </c>
      <c r="E506" s="229" t="s">
        <v>41</v>
      </c>
      <c r="F506" s="230" t="s">
        <v>1763</v>
      </c>
      <c r="G506" s="227"/>
      <c r="H506" s="229" t="s">
        <v>41</v>
      </c>
      <c r="I506" s="231"/>
      <c r="J506" s="227"/>
      <c r="K506" s="227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183</v>
      </c>
      <c r="AU506" s="236" t="s">
        <v>90</v>
      </c>
      <c r="AV506" s="13" t="s">
        <v>88</v>
      </c>
      <c r="AW506" s="13" t="s">
        <v>42</v>
      </c>
      <c r="AX506" s="13" t="s">
        <v>80</v>
      </c>
      <c r="AY506" s="236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1876</v>
      </c>
      <c r="G507" s="238"/>
      <c r="H507" s="241">
        <v>0.625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5" customFormat="1">
      <c r="A508" s="15"/>
      <c r="B508" s="248"/>
      <c r="C508" s="249"/>
      <c r="D508" s="228" t="s">
        <v>183</v>
      </c>
      <c r="E508" s="250" t="s">
        <v>41</v>
      </c>
      <c r="F508" s="251" t="s">
        <v>189</v>
      </c>
      <c r="G508" s="249"/>
      <c r="H508" s="252">
        <v>0.625</v>
      </c>
      <c r="I508" s="253"/>
      <c r="J508" s="249"/>
      <c r="K508" s="249"/>
      <c r="L508" s="254"/>
      <c r="M508" s="255"/>
      <c r="N508" s="256"/>
      <c r="O508" s="256"/>
      <c r="P508" s="256"/>
      <c r="Q508" s="256"/>
      <c r="R508" s="256"/>
      <c r="S508" s="256"/>
      <c r="T508" s="257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8" t="s">
        <v>183</v>
      </c>
      <c r="AU508" s="258" t="s">
        <v>90</v>
      </c>
      <c r="AV508" s="15" t="s">
        <v>179</v>
      </c>
      <c r="AW508" s="15" t="s">
        <v>42</v>
      </c>
      <c r="AX508" s="15" t="s">
        <v>88</v>
      </c>
      <c r="AY508" s="258" t="s">
        <v>171</v>
      </c>
    </row>
    <row r="509" s="2" customFormat="1" ht="24.15" customHeight="1">
      <c r="A509" s="42"/>
      <c r="B509" s="43"/>
      <c r="C509" s="208" t="s">
        <v>1642</v>
      </c>
      <c r="D509" s="208" t="s">
        <v>174</v>
      </c>
      <c r="E509" s="209" t="s">
        <v>1765</v>
      </c>
      <c r="F509" s="210" t="s">
        <v>469</v>
      </c>
      <c r="G509" s="211" t="s">
        <v>177</v>
      </c>
      <c r="H509" s="212">
        <v>0.5</v>
      </c>
      <c r="I509" s="213"/>
      <c r="J509" s="214">
        <f>ROUND(I509*H509,2)</f>
        <v>0</v>
      </c>
      <c r="K509" s="210" t="s">
        <v>41</v>
      </c>
      <c r="L509" s="48"/>
      <c r="M509" s="215" t="s">
        <v>41</v>
      </c>
      <c r="N509" s="216" t="s">
        <v>51</v>
      </c>
      <c r="O509" s="88"/>
      <c r="P509" s="217">
        <f>O509*H509</f>
        <v>0</v>
      </c>
      <c r="Q509" s="217">
        <v>0.0060000000000000001</v>
      </c>
      <c r="R509" s="217">
        <f>Q509*H509</f>
        <v>0.0030000000000000001</v>
      </c>
      <c r="S509" s="217">
        <v>0</v>
      </c>
      <c r="T509" s="218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19" t="s">
        <v>295</v>
      </c>
      <c r="AT509" s="219" t="s">
        <v>174</v>
      </c>
      <c r="AU509" s="219" t="s">
        <v>90</v>
      </c>
      <c r="AY509" s="20" t="s">
        <v>171</v>
      </c>
      <c r="BE509" s="220">
        <f>IF(N509="základní",J509,0)</f>
        <v>0</v>
      </c>
      <c r="BF509" s="220">
        <f>IF(N509="snížená",J509,0)</f>
        <v>0</v>
      </c>
      <c r="BG509" s="220">
        <f>IF(N509="zákl. přenesená",J509,0)</f>
        <v>0</v>
      </c>
      <c r="BH509" s="220">
        <f>IF(N509="sníž. přenesená",J509,0)</f>
        <v>0</v>
      </c>
      <c r="BI509" s="220">
        <f>IF(N509="nulová",J509,0)</f>
        <v>0</v>
      </c>
      <c r="BJ509" s="20" t="s">
        <v>88</v>
      </c>
      <c r="BK509" s="220">
        <f>ROUND(I509*H509,2)</f>
        <v>0</v>
      </c>
      <c r="BL509" s="20" t="s">
        <v>295</v>
      </c>
      <c r="BM509" s="219" t="s">
        <v>1766</v>
      </c>
    </row>
    <row r="510" s="13" customFormat="1">
      <c r="A510" s="13"/>
      <c r="B510" s="226"/>
      <c r="C510" s="227"/>
      <c r="D510" s="228" t="s">
        <v>183</v>
      </c>
      <c r="E510" s="229" t="s">
        <v>41</v>
      </c>
      <c r="F510" s="230" t="s">
        <v>1763</v>
      </c>
      <c r="G510" s="227"/>
      <c r="H510" s="229" t="s">
        <v>41</v>
      </c>
      <c r="I510" s="231"/>
      <c r="J510" s="227"/>
      <c r="K510" s="227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183</v>
      </c>
      <c r="AU510" s="236" t="s">
        <v>90</v>
      </c>
      <c r="AV510" s="13" t="s">
        <v>88</v>
      </c>
      <c r="AW510" s="13" t="s">
        <v>42</v>
      </c>
      <c r="AX510" s="13" t="s">
        <v>80</v>
      </c>
      <c r="AY510" s="236" t="s">
        <v>171</v>
      </c>
    </row>
    <row r="511" s="14" customFormat="1">
      <c r="A511" s="14"/>
      <c r="B511" s="237"/>
      <c r="C511" s="238"/>
      <c r="D511" s="228" t="s">
        <v>183</v>
      </c>
      <c r="E511" s="239" t="s">
        <v>41</v>
      </c>
      <c r="F511" s="240" t="s">
        <v>1956</v>
      </c>
      <c r="G511" s="238"/>
      <c r="H511" s="241">
        <v>0.5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183</v>
      </c>
      <c r="AU511" s="247" t="s">
        <v>90</v>
      </c>
      <c r="AV511" s="14" t="s">
        <v>90</v>
      </c>
      <c r="AW511" s="14" t="s">
        <v>42</v>
      </c>
      <c r="AX511" s="14" t="s">
        <v>80</v>
      </c>
      <c r="AY511" s="247" t="s">
        <v>171</v>
      </c>
    </row>
    <row r="512" s="15" customFormat="1">
      <c r="A512" s="15"/>
      <c r="B512" s="248"/>
      <c r="C512" s="249"/>
      <c r="D512" s="228" t="s">
        <v>183</v>
      </c>
      <c r="E512" s="250" t="s">
        <v>41</v>
      </c>
      <c r="F512" s="251" t="s">
        <v>189</v>
      </c>
      <c r="G512" s="249"/>
      <c r="H512" s="252">
        <v>0.5</v>
      </c>
      <c r="I512" s="253"/>
      <c r="J512" s="249"/>
      <c r="K512" s="249"/>
      <c r="L512" s="254"/>
      <c r="M512" s="255"/>
      <c r="N512" s="256"/>
      <c r="O512" s="256"/>
      <c r="P512" s="256"/>
      <c r="Q512" s="256"/>
      <c r="R512" s="256"/>
      <c r="S512" s="256"/>
      <c r="T512" s="25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8" t="s">
        <v>183</v>
      </c>
      <c r="AU512" s="258" t="s">
        <v>90</v>
      </c>
      <c r="AV512" s="15" t="s">
        <v>179</v>
      </c>
      <c r="AW512" s="15" t="s">
        <v>42</v>
      </c>
      <c r="AX512" s="15" t="s">
        <v>88</v>
      </c>
      <c r="AY512" s="258" t="s">
        <v>171</v>
      </c>
    </row>
    <row r="513" s="2" customFormat="1" ht="24.15" customHeight="1">
      <c r="A513" s="42"/>
      <c r="B513" s="43"/>
      <c r="C513" s="208" t="s">
        <v>1647</v>
      </c>
      <c r="D513" s="208" t="s">
        <v>174</v>
      </c>
      <c r="E513" s="209" t="s">
        <v>1768</v>
      </c>
      <c r="F513" s="210" t="s">
        <v>1769</v>
      </c>
      <c r="G513" s="211" t="s">
        <v>177</v>
      </c>
      <c r="H513" s="212">
        <v>1</v>
      </c>
      <c r="I513" s="213"/>
      <c r="J513" s="214">
        <f>ROUND(I513*H513,2)</f>
        <v>0</v>
      </c>
      <c r="K513" s="210" t="s">
        <v>178</v>
      </c>
      <c r="L513" s="48"/>
      <c r="M513" s="215" t="s">
        <v>41</v>
      </c>
      <c r="N513" s="216" t="s">
        <v>51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295</v>
      </c>
      <c r="AT513" s="219" t="s">
        <v>174</v>
      </c>
      <c r="AU513" s="219" t="s">
        <v>90</v>
      </c>
      <c r="AY513" s="20" t="s">
        <v>171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88</v>
      </c>
      <c r="BK513" s="220">
        <f>ROUND(I513*H513,2)</f>
        <v>0</v>
      </c>
      <c r="BL513" s="20" t="s">
        <v>295</v>
      </c>
      <c r="BM513" s="219" t="s">
        <v>1770</v>
      </c>
    </row>
    <row r="514" s="2" customFormat="1">
      <c r="A514" s="42"/>
      <c r="B514" s="43"/>
      <c r="C514" s="44"/>
      <c r="D514" s="221" t="s">
        <v>181</v>
      </c>
      <c r="E514" s="44"/>
      <c r="F514" s="222" t="s">
        <v>1771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181</v>
      </c>
      <c r="AU514" s="20" t="s">
        <v>90</v>
      </c>
    </row>
    <row r="515" s="14" customFormat="1">
      <c r="A515" s="14"/>
      <c r="B515" s="237"/>
      <c r="C515" s="238"/>
      <c r="D515" s="228" t="s">
        <v>183</v>
      </c>
      <c r="E515" s="239" t="s">
        <v>41</v>
      </c>
      <c r="F515" s="240" t="s">
        <v>88</v>
      </c>
      <c r="G515" s="238"/>
      <c r="H515" s="241">
        <v>1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183</v>
      </c>
      <c r="AU515" s="247" t="s">
        <v>90</v>
      </c>
      <c r="AV515" s="14" t="s">
        <v>90</v>
      </c>
      <c r="AW515" s="14" t="s">
        <v>42</v>
      </c>
      <c r="AX515" s="14" t="s">
        <v>80</v>
      </c>
      <c r="AY515" s="247" t="s">
        <v>171</v>
      </c>
    </row>
    <row r="516" s="15" customFormat="1">
      <c r="A516" s="15"/>
      <c r="B516" s="248"/>
      <c r="C516" s="249"/>
      <c r="D516" s="228" t="s">
        <v>183</v>
      </c>
      <c r="E516" s="250" t="s">
        <v>41</v>
      </c>
      <c r="F516" s="251" t="s">
        <v>189</v>
      </c>
      <c r="G516" s="249"/>
      <c r="H516" s="252">
        <v>1</v>
      </c>
      <c r="I516" s="253"/>
      <c r="J516" s="249"/>
      <c r="K516" s="249"/>
      <c r="L516" s="254"/>
      <c r="M516" s="255"/>
      <c r="N516" s="256"/>
      <c r="O516" s="256"/>
      <c r="P516" s="256"/>
      <c r="Q516" s="256"/>
      <c r="R516" s="256"/>
      <c r="S516" s="256"/>
      <c r="T516" s="257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8" t="s">
        <v>183</v>
      </c>
      <c r="AU516" s="258" t="s">
        <v>90</v>
      </c>
      <c r="AV516" s="15" t="s">
        <v>179</v>
      </c>
      <c r="AW516" s="15" t="s">
        <v>42</v>
      </c>
      <c r="AX516" s="15" t="s">
        <v>88</v>
      </c>
      <c r="AY516" s="258" t="s">
        <v>171</v>
      </c>
    </row>
    <row r="517" s="2" customFormat="1" ht="24.15" customHeight="1">
      <c r="A517" s="42"/>
      <c r="B517" s="43"/>
      <c r="C517" s="208" t="s">
        <v>1649</v>
      </c>
      <c r="D517" s="208" t="s">
        <v>174</v>
      </c>
      <c r="E517" s="209" t="s">
        <v>1772</v>
      </c>
      <c r="F517" s="210" t="s">
        <v>1773</v>
      </c>
      <c r="G517" s="211" t="s">
        <v>264</v>
      </c>
      <c r="H517" s="212">
        <v>0.0030000000000000001</v>
      </c>
      <c r="I517" s="213"/>
      <c r="J517" s="214">
        <f>ROUND(I517*H517,2)</f>
        <v>0</v>
      </c>
      <c r="K517" s="210" t="s">
        <v>178</v>
      </c>
      <c r="L517" s="48"/>
      <c r="M517" s="215" t="s">
        <v>41</v>
      </c>
      <c r="N517" s="216" t="s">
        <v>51</v>
      </c>
      <c r="O517" s="88"/>
      <c r="P517" s="217">
        <f>O517*H517</f>
        <v>0</v>
      </c>
      <c r="Q517" s="217">
        <v>0</v>
      </c>
      <c r="R517" s="217">
        <f>Q517*H517</f>
        <v>0</v>
      </c>
      <c r="S517" s="217">
        <v>0</v>
      </c>
      <c r="T517" s="218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19" t="s">
        <v>295</v>
      </c>
      <c r="AT517" s="219" t="s">
        <v>174</v>
      </c>
      <c r="AU517" s="219" t="s">
        <v>90</v>
      </c>
      <c r="AY517" s="20" t="s">
        <v>171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20" t="s">
        <v>88</v>
      </c>
      <c r="BK517" s="220">
        <f>ROUND(I517*H517,2)</f>
        <v>0</v>
      </c>
      <c r="BL517" s="20" t="s">
        <v>295</v>
      </c>
      <c r="BM517" s="219" t="s">
        <v>1774</v>
      </c>
    </row>
    <row r="518" s="2" customFormat="1">
      <c r="A518" s="42"/>
      <c r="B518" s="43"/>
      <c r="C518" s="44"/>
      <c r="D518" s="221" t="s">
        <v>181</v>
      </c>
      <c r="E518" s="44"/>
      <c r="F518" s="222" t="s">
        <v>1775</v>
      </c>
      <c r="G518" s="44"/>
      <c r="H518" s="44"/>
      <c r="I518" s="223"/>
      <c r="J518" s="44"/>
      <c r="K518" s="44"/>
      <c r="L518" s="48"/>
      <c r="M518" s="224"/>
      <c r="N518" s="225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0" t="s">
        <v>181</v>
      </c>
      <c r="AU518" s="20" t="s">
        <v>90</v>
      </c>
    </row>
    <row r="519" s="2" customFormat="1" ht="37.8" customHeight="1">
      <c r="A519" s="42"/>
      <c r="B519" s="43"/>
      <c r="C519" s="208" t="s">
        <v>1651</v>
      </c>
      <c r="D519" s="208" t="s">
        <v>174</v>
      </c>
      <c r="E519" s="209" t="s">
        <v>477</v>
      </c>
      <c r="F519" s="210" t="s">
        <v>478</v>
      </c>
      <c r="G519" s="211" t="s">
        <v>264</v>
      </c>
      <c r="H519" s="212">
        <v>0.0030000000000000001</v>
      </c>
      <c r="I519" s="213"/>
      <c r="J519" s="214">
        <f>ROUND(I519*H519,2)</f>
        <v>0</v>
      </c>
      <c r="K519" s="210" t="s">
        <v>178</v>
      </c>
      <c r="L519" s="48"/>
      <c r="M519" s="215" t="s">
        <v>41</v>
      </c>
      <c r="N519" s="216" t="s">
        <v>51</v>
      </c>
      <c r="O519" s="88"/>
      <c r="P519" s="217">
        <f>O519*H519</f>
        <v>0</v>
      </c>
      <c r="Q519" s="217">
        <v>0</v>
      </c>
      <c r="R519" s="217">
        <f>Q519*H519</f>
        <v>0</v>
      </c>
      <c r="S519" s="217">
        <v>0</v>
      </c>
      <c r="T519" s="218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19" t="s">
        <v>295</v>
      </c>
      <c r="AT519" s="219" t="s">
        <v>174</v>
      </c>
      <c r="AU519" s="219" t="s">
        <v>90</v>
      </c>
      <c r="AY519" s="20" t="s">
        <v>171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20" t="s">
        <v>88</v>
      </c>
      <c r="BK519" s="220">
        <f>ROUND(I519*H519,2)</f>
        <v>0</v>
      </c>
      <c r="BL519" s="20" t="s">
        <v>295</v>
      </c>
      <c r="BM519" s="219" t="s">
        <v>1776</v>
      </c>
    </row>
    <row r="520" s="2" customFormat="1">
      <c r="A520" s="42"/>
      <c r="B520" s="43"/>
      <c r="C520" s="44"/>
      <c r="D520" s="221" t="s">
        <v>181</v>
      </c>
      <c r="E520" s="44"/>
      <c r="F520" s="222" t="s">
        <v>480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181</v>
      </c>
      <c r="AU520" s="20" t="s">
        <v>90</v>
      </c>
    </row>
    <row r="521" s="2" customFormat="1" ht="37.8" customHeight="1">
      <c r="A521" s="42"/>
      <c r="B521" s="43"/>
      <c r="C521" s="208" t="s">
        <v>1653</v>
      </c>
      <c r="D521" s="208" t="s">
        <v>174</v>
      </c>
      <c r="E521" s="209" t="s">
        <v>482</v>
      </c>
      <c r="F521" s="210" t="s">
        <v>483</v>
      </c>
      <c r="G521" s="211" t="s">
        <v>264</v>
      </c>
      <c r="H521" s="212">
        <v>0.0030000000000000001</v>
      </c>
      <c r="I521" s="213"/>
      <c r="J521" s="214">
        <f>ROUND(I521*H521,2)</f>
        <v>0</v>
      </c>
      <c r="K521" s="210" t="s">
        <v>178</v>
      </c>
      <c r="L521" s="48"/>
      <c r="M521" s="215" t="s">
        <v>41</v>
      </c>
      <c r="N521" s="216" t="s">
        <v>51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295</v>
      </c>
      <c r="AT521" s="219" t="s">
        <v>174</v>
      </c>
      <c r="AU521" s="219" t="s">
        <v>90</v>
      </c>
      <c r="AY521" s="20" t="s">
        <v>171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88</v>
      </c>
      <c r="BK521" s="220">
        <f>ROUND(I521*H521,2)</f>
        <v>0</v>
      </c>
      <c r="BL521" s="20" t="s">
        <v>295</v>
      </c>
      <c r="BM521" s="219" t="s">
        <v>1777</v>
      </c>
    </row>
    <row r="522" s="2" customFormat="1">
      <c r="A522" s="42"/>
      <c r="B522" s="43"/>
      <c r="C522" s="44"/>
      <c r="D522" s="221" t="s">
        <v>181</v>
      </c>
      <c r="E522" s="44"/>
      <c r="F522" s="222" t="s">
        <v>485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181</v>
      </c>
      <c r="AU522" s="20" t="s">
        <v>90</v>
      </c>
    </row>
    <row r="523" s="2" customFormat="1" ht="37.8" customHeight="1">
      <c r="A523" s="42"/>
      <c r="B523" s="43"/>
      <c r="C523" s="208" t="s">
        <v>1655</v>
      </c>
      <c r="D523" s="208" t="s">
        <v>174</v>
      </c>
      <c r="E523" s="209" t="s">
        <v>487</v>
      </c>
      <c r="F523" s="210" t="s">
        <v>488</v>
      </c>
      <c r="G523" s="211" t="s">
        <v>264</v>
      </c>
      <c r="H523" s="212">
        <v>0.0030000000000000001</v>
      </c>
      <c r="I523" s="213"/>
      <c r="J523" s="214">
        <f>ROUND(I523*H523,2)</f>
        <v>0</v>
      </c>
      <c r="K523" s="210" t="s">
        <v>178</v>
      </c>
      <c r="L523" s="48"/>
      <c r="M523" s="215" t="s">
        <v>41</v>
      </c>
      <c r="N523" s="216" t="s">
        <v>51</v>
      </c>
      <c r="O523" s="88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295</v>
      </c>
      <c r="AT523" s="219" t="s">
        <v>174</v>
      </c>
      <c r="AU523" s="219" t="s">
        <v>90</v>
      </c>
      <c r="AY523" s="20" t="s">
        <v>171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88</v>
      </c>
      <c r="BK523" s="220">
        <f>ROUND(I523*H523,2)</f>
        <v>0</v>
      </c>
      <c r="BL523" s="20" t="s">
        <v>295</v>
      </c>
      <c r="BM523" s="219" t="s">
        <v>1778</v>
      </c>
    </row>
    <row r="524" s="2" customFormat="1">
      <c r="A524" s="42"/>
      <c r="B524" s="43"/>
      <c r="C524" s="44"/>
      <c r="D524" s="221" t="s">
        <v>181</v>
      </c>
      <c r="E524" s="44"/>
      <c r="F524" s="222" t="s">
        <v>490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181</v>
      </c>
      <c r="AU524" s="20" t="s">
        <v>90</v>
      </c>
    </row>
    <row r="525" s="12" customFormat="1" ht="22.8" customHeight="1">
      <c r="A525" s="12"/>
      <c r="B525" s="192"/>
      <c r="C525" s="193"/>
      <c r="D525" s="194" t="s">
        <v>79</v>
      </c>
      <c r="E525" s="206" t="s">
        <v>491</v>
      </c>
      <c r="F525" s="206" t="s">
        <v>492</v>
      </c>
      <c r="G525" s="193"/>
      <c r="H525" s="193"/>
      <c r="I525" s="196"/>
      <c r="J525" s="207">
        <f>BK525</f>
        <v>0</v>
      </c>
      <c r="K525" s="193"/>
      <c r="L525" s="198"/>
      <c r="M525" s="199"/>
      <c r="N525" s="200"/>
      <c r="O525" s="200"/>
      <c r="P525" s="201">
        <f>SUM(P526:P549)</f>
        <v>0</v>
      </c>
      <c r="Q525" s="200"/>
      <c r="R525" s="201">
        <f>SUM(R526:R549)</f>
        <v>0.002065</v>
      </c>
      <c r="S525" s="200"/>
      <c r="T525" s="202">
        <f>SUM(T526:T549)</f>
        <v>0.00033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03" t="s">
        <v>90</v>
      </c>
      <c r="AT525" s="204" t="s">
        <v>79</v>
      </c>
      <c r="AU525" s="204" t="s">
        <v>88</v>
      </c>
      <c r="AY525" s="203" t="s">
        <v>171</v>
      </c>
      <c r="BK525" s="205">
        <f>SUM(BK526:BK549)</f>
        <v>0</v>
      </c>
    </row>
    <row r="526" s="2" customFormat="1" ht="16.5" customHeight="1">
      <c r="A526" s="42"/>
      <c r="B526" s="43"/>
      <c r="C526" s="208" t="s">
        <v>1660</v>
      </c>
      <c r="D526" s="208" t="s">
        <v>174</v>
      </c>
      <c r="E526" s="209" t="s">
        <v>494</v>
      </c>
      <c r="F526" s="210" t="s">
        <v>495</v>
      </c>
      <c r="G526" s="211" t="s">
        <v>177</v>
      </c>
      <c r="H526" s="212">
        <v>1.5</v>
      </c>
      <c r="I526" s="213"/>
      <c r="J526" s="214">
        <f>ROUND(I526*H526,2)</f>
        <v>0</v>
      </c>
      <c r="K526" s="210" t="s">
        <v>178</v>
      </c>
      <c r="L526" s="48"/>
      <c r="M526" s="215" t="s">
        <v>41</v>
      </c>
      <c r="N526" s="216" t="s">
        <v>51</v>
      </c>
      <c r="O526" s="88"/>
      <c r="P526" s="217">
        <f>O526*H526</f>
        <v>0</v>
      </c>
      <c r="Q526" s="217">
        <v>1.0000000000000001E-05</v>
      </c>
      <c r="R526" s="217">
        <f>Q526*H526</f>
        <v>1.5000000000000002E-05</v>
      </c>
      <c r="S526" s="217">
        <v>0.00012</v>
      </c>
      <c r="T526" s="218">
        <f>S526*H526</f>
        <v>0.00018000000000000001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295</v>
      </c>
      <c r="AT526" s="219" t="s">
        <v>174</v>
      </c>
      <c r="AU526" s="219" t="s">
        <v>90</v>
      </c>
      <c r="AY526" s="20" t="s">
        <v>171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88</v>
      </c>
      <c r="BK526" s="220">
        <f>ROUND(I526*H526,2)</f>
        <v>0</v>
      </c>
      <c r="BL526" s="20" t="s">
        <v>295</v>
      </c>
      <c r="BM526" s="219" t="s">
        <v>1957</v>
      </c>
    </row>
    <row r="527" s="2" customFormat="1">
      <c r="A527" s="42"/>
      <c r="B527" s="43"/>
      <c r="C527" s="44"/>
      <c r="D527" s="221" t="s">
        <v>181</v>
      </c>
      <c r="E527" s="44"/>
      <c r="F527" s="222" t="s">
        <v>497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181</v>
      </c>
      <c r="AU527" s="20" t="s">
        <v>90</v>
      </c>
    </row>
    <row r="528" s="13" customFormat="1">
      <c r="A528" s="13"/>
      <c r="B528" s="226"/>
      <c r="C528" s="227"/>
      <c r="D528" s="228" t="s">
        <v>183</v>
      </c>
      <c r="E528" s="229" t="s">
        <v>41</v>
      </c>
      <c r="F528" s="230" t="s">
        <v>1958</v>
      </c>
      <c r="G528" s="227"/>
      <c r="H528" s="229" t="s">
        <v>41</v>
      </c>
      <c r="I528" s="231"/>
      <c r="J528" s="227"/>
      <c r="K528" s="227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183</v>
      </c>
      <c r="AU528" s="236" t="s">
        <v>90</v>
      </c>
      <c r="AV528" s="13" t="s">
        <v>88</v>
      </c>
      <c r="AW528" s="13" t="s">
        <v>42</v>
      </c>
      <c r="AX528" s="13" t="s">
        <v>80</v>
      </c>
      <c r="AY528" s="236" t="s">
        <v>171</v>
      </c>
    </row>
    <row r="529" s="14" customFormat="1">
      <c r="A529" s="14"/>
      <c r="B529" s="237"/>
      <c r="C529" s="238"/>
      <c r="D529" s="228" t="s">
        <v>183</v>
      </c>
      <c r="E529" s="239" t="s">
        <v>41</v>
      </c>
      <c r="F529" s="240" t="s">
        <v>1959</v>
      </c>
      <c r="G529" s="238"/>
      <c r="H529" s="241">
        <v>1.5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183</v>
      </c>
      <c r="AU529" s="247" t="s">
        <v>90</v>
      </c>
      <c r="AV529" s="14" t="s">
        <v>90</v>
      </c>
      <c r="AW529" s="14" t="s">
        <v>42</v>
      </c>
      <c r="AX529" s="14" t="s">
        <v>80</v>
      </c>
      <c r="AY529" s="247" t="s">
        <v>171</v>
      </c>
    </row>
    <row r="530" s="15" customFormat="1">
      <c r="A530" s="15"/>
      <c r="B530" s="248"/>
      <c r="C530" s="249"/>
      <c r="D530" s="228" t="s">
        <v>183</v>
      </c>
      <c r="E530" s="250" t="s">
        <v>41</v>
      </c>
      <c r="F530" s="251" t="s">
        <v>189</v>
      </c>
      <c r="G530" s="249"/>
      <c r="H530" s="252">
        <v>1.5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8" t="s">
        <v>183</v>
      </c>
      <c r="AU530" s="258" t="s">
        <v>90</v>
      </c>
      <c r="AV530" s="15" t="s">
        <v>179</v>
      </c>
      <c r="AW530" s="15" t="s">
        <v>42</v>
      </c>
      <c r="AX530" s="15" t="s">
        <v>88</v>
      </c>
      <c r="AY530" s="258" t="s">
        <v>171</v>
      </c>
    </row>
    <row r="531" s="2" customFormat="1" ht="16.5" customHeight="1">
      <c r="A531" s="42"/>
      <c r="B531" s="43"/>
      <c r="C531" s="208" t="s">
        <v>1662</v>
      </c>
      <c r="D531" s="208" t="s">
        <v>174</v>
      </c>
      <c r="E531" s="209" t="s">
        <v>542</v>
      </c>
      <c r="F531" s="210" t="s">
        <v>543</v>
      </c>
      <c r="G531" s="211" t="s">
        <v>177</v>
      </c>
      <c r="H531" s="212">
        <v>5</v>
      </c>
      <c r="I531" s="213"/>
      <c r="J531" s="214">
        <f>ROUND(I531*H531,2)</f>
        <v>0</v>
      </c>
      <c r="K531" s="210" t="s">
        <v>178</v>
      </c>
      <c r="L531" s="48"/>
      <c r="M531" s="215" t="s">
        <v>41</v>
      </c>
      <c r="N531" s="216" t="s">
        <v>51</v>
      </c>
      <c r="O531" s="88"/>
      <c r="P531" s="217">
        <f>O531*H531</f>
        <v>0</v>
      </c>
      <c r="Q531" s="217">
        <v>0</v>
      </c>
      <c r="R531" s="217">
        <f>Q531*H531</f>
        <v>0</v>
      </c>
      <c r="S531" s="217">
        <v>3.0000000000000001E-05</v>
      </c>
      <c r="T531" s="218">
        <f>S531*H531</f>
        <v>0.00015000000000000001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19" t="s">
        <v>295</v>
      </c>
      <c r="AT531" s="219" t="s">
        <v>174</v>
      </c>
      <c r="AU531" s="219" t="s">
        <v>90</v>
      </c>
      <c r="AY531" s="20" t="s">
        <v>171</v>
      </c>
      <c r="BE531" s="220">
        <f>IF(N531="základní",J531,0)</f>
        <v>0</v>
      </c>
      <c r="BF531" s="220">
        <f>IF(N531="snížená",J531,0)</f>
        <v>0</v>
      </c>
      <c r="BG531" s="220">
        <f>IF(N531="zákl. přenesená",J531,0)</f>
        <v>0</v>
      </c>
      <c r="BH531" s="220">
        <f>IF(N531="sníž. přenesená",J531,0)</f>
        <v>0</v>
      </c>
      <c r="BI531" s="220">
        <f>IF(N531="nulová",J531,0)</f>
        <v>0</v>
      </c>
      <c r="BJ531" s="20" t="s">
        <v>88</v>
      </c>
      <c r="BK531" s="220">
        <f>ROUND(I531*H531,2)</f>
        <v>0</v>
      </c>
      <c r="BL531" s="20" t="s">
        <v>295</v>
      </c>
      <c r="BM531" s="219" t="s">
        <v>1780</v>
      </c>
    </row>
    <row r="532" s="2" customFormat="1">
      <c r="A532" s="42"/>
      <c r="B532" s="43"/>
      <c r="C532" s="44"/>
      <c r="D532" s="221" t="s">
        <v>181</v>
      </c>
      <c r="E532" s="44"/>
      <c r="F532" s="222" t="s">
        <v>545</v>
      </c>
      <c r="G532" s="44"/>
      <c r="H532" s="44"/>
      <c r="I532" s="223"/>
      <c r="J532" s="44"/>
      <c r="K532" s="44"/>
      <c r="L532" s="48"/>
      <c r="M532" s="224"/>
      <c r="N532" s="22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181</v>
      </c>
      <c r="AU532" s="20" t="s">
        <v>90</v>
      </c>
    </row>
    <row r="533" s="13" customFormat="1">
      <c r="A533" s="13"/>
      <c r="B533" s="226"/>
      <c r="C533" s="227"/>
      <c r="D533" s="228" t="s">
        <v>183</v>
      </c>
      <c r="E533" s="229" t="s">
        <v>41</v>
      </c>
      <c r="F533" s="230" t="s">
        <v>546</v>
      </c>
      <c r="G533" s="227"/>
      <c r="H533" s="229" t="s">
        <v>41</v>
      </c>
      <c r="I533" s="231"/>
      <c r="J533" s="227"/>
      <c r="K533" s="227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183</v>
      </c>
      <c r="AU533" s="236" t="s">
        <v>90</v>
      </c>
      <c r="AV533" s="13" t="s">
        <v>88</v>
      </c>
      <c r="AW533" s="13" t="s">
        <v>42</v>
      </c>
      <c r="AX533" s="13" t="s">
        <v>80</v>
      </c>
      <c r="AY533" s="236" t="s">
        <v>171</v>
      </c>
    </row>
    <row r="534" s="14" customFormat="1">
      <c r="A534" s="14"/>
      <c r="B534" s="237"/>
      <c r="C534" s="238"/>
      <c r="D534" s="228" t="s">
        <v>183</v>
      </c>
      <c r="E534" s="239" t="s">
        <v>41</v>
      </c>
      <c r="F534" s="240" t="s">
        <v>90</v>
      </c>
      <c r="G534" s="238"/>
      <c r="H534" s="241">
        <v>2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183</v>
      </c>
      <c r="AU534" s="247" t="s">
        <v>90</v>
      </c>
      <c r="AV534" s="14" t="s">
        <v>90</v>
      </c>
      <c r="AW534" s="14" t="s">
        <v>42</v>
      </c>
      <c r="AX534" s="14" t="s">
        <v>80</v>
      </c>
      <c r="AY534" s="247" t="s">
        <v>171</v>
      </c>
    </row>
    <row r="535" s="13" customFormat="1">
      <c r="A535" s="13"/>
      <c r="B535" s="226"/>
      <c r="C535" s="227"/>
      <c r="D535" s="228" t="s">
        <v>183</v>
      </c>
      <c r="E535" s="229" t="s">
        <v>41</v>
      </c>
      <c r="F535" s="230" t="s">
        <v>1786</v>
      </c>
      <c r="G535" s="227"/>
      <c r="H535" s="229" t="s">
        <v>41</v>
      </c>
      <c r="I535" s="231"/>
      <c r="J535" s="227"/>
      <c r="K535" s="227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183</v>
      </c>
      <c r="AU535" s="236" t="s">
        <v>90</v>
      </c>
      <c r="AV535" s="13" t="s">
        <v>88</v>
      </c>
      <c r="AW535" s="13" t="s">
        <v>42</v>
      </c>
      <c r="AX535" s="13" t="s">
        <v>80</v>
      </c>
      <c r="AY535" s="236" t="s">
        <v>171</v>
      </c>
    </row>
    <row r="536" s="14" customFormat="1">
      <c r="A536" s="14"/>
      <c r="B536" s="237"/>
      <c r="C536" s="238"/>
      <c r="D536" s="228" t="s">
        <v>183</v>
      </c>
      <c r="E536" s="239" t="s">
        <v>41</v>
      </c>
      <c r="F536" s="240" t="s">
        <v>199</v>
      </c>
      <c r="G536" s="238"/>
      <c r="H536" s="241">
        <v>3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183</v>
      </c>
      <c r="AU536" s="247" t="s">
        <v>90</v>
      </c>
      <c r="AV536" s="14" t="s">
        <v>90</v>
      </c>
      <c r="AW536" s="14" t="s">
        <v>42</v>
      </c>
      <c r="AX536" s="14" t="s">
        <v>80</v>
      </c>
      <c r="AY536" s="247" t="s">
        <v>171</v>
      </c>
    </row>
    <row r="537" s="15" customFormat="1">
      <c r="A537" s="15"/>
      <c r="B537" s="248"/>
      <c r="C537" s="249"/>
      <c r="D537" s="228" t="s">
        <v>183</v>
      </c>
      <c r="E537" s="250" t="s">
        <v>41</v>
      </c>
      <c r="F537" s="251" t="s">
        <v>189</v>
      </c>
      <c r="G537" s="249"/>
      <c r="H537" s="252">
        <v>5</v>
      </c>
      <c r="I537" s="253"/>
      <c r="J537" s="249"/>
      <c r="K537" s="249"/>
      <c r="L537" s="254"/>
      <c r="M537" s="255"/>
      <c r="N537" s="256"/>
      <c r="O537" s="256"/>
      <c r="P537" s="256"/>
      <c r="Q537" s="256"/>
      <c r="R537" s="256"/>
      <c r="S537" s="256"/>
      <c r="T537" s="257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8" t="s">
        <v>183</v>
      </c>
      <c r="AU537" s="258" t="s">
        <v>90</v>
      </c>
      <c r="AV537" s="15" t="s">
        <v>179</v>
      </c>
      <c r="AW537" s="15" t="s">
        <v>42</v>
      </c>
      <c r="AX537" s="15" t="s">
        <v>88</v>
      </c>
      <c r="AY537" s="258" t="s">
        <v>171</v>
      </c>
    </row>
    <row r="538" s="2" customFormat="1" ht="16.5" customHeight="1">
      <c r="A538" s="42"/>
      <c r="B538" s="43"/>
      <c r="C538" s="270" t="s">
        <v>1665</v>
      </c>
      <c r="D538" s="270" t="s">
        <v>403</v>
      </c>
      <c r="E538" s="271" t="s">
        <v>561</v>
      </c>
      <c r="F538" s="272" t="s">
        <v>562</v>
      </c>
      <c r="G538" s="273" t="s">
        <v>177</v>
      </c>
      <c r="H538" s="274">
        <v>5.25</v>
      </c>
      <c r="I538" s="275"/>
      <c r="J538" s="276">
        <f>ROUND(I538*H538,2)</f>
        <v>0</v>
      </c>
      <c r="K538" s="272" t="s">
        <v>178</v>
      </c>
      <c r="L538" s="277"/>
      <c r="M538" s="278" t="s">
        <v>41</v>
      </c>
      <c r="N538" s="279" t="s">
        <v>51</v>
      </c>
      <c r="O538" s="88"/>
      <c r="P538" s="217">
        <f>O538*H538</f>
        <v>0</v>
      </c>
      <c r="Q538" s="217">
        <v>0.00020000000000000001</v>
      </c>
      <c r="R538" s="217">
        <f>Q538*H538</f>
        <v>0.0010500000000000002</v>
      </c>
      <c r="S538" s="217">
        <v>0</v>
      </c>
      <c r="T538" s="21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19" t="s">
        <v>406</v>
      </c>
      <c r="AT538" s="219" t="s">
        <v>403</v>
      </c>
      <c r="AU538" s="219" t="s">
        <v>90</v>
      </c>
      <c r="AY538" s="20" t="s">
        <v>171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0" t="s">
        <v>88</v>
      </c>
      <c r="BK538" s="220">
        <f>ROUND(I538*H538,2)</f>
        <v>0</v>
      </c>
      <c r="BL538" s="20" t="s">
        <v>295</v>
      </c>
      <c r="BM538" s="219" t="s">
        <v>1787</v>
      </c>
    </row>
    <row r="539" s="14" customFormat="1">
      <c r="A539" s="14"/>
      <c r="B539" s="237"/>
      <c r="C539" s="238"/>
      <c r="D539" s="228" t="s">
        <v>183</v>
      </c>
      <c r="E539" s="238"/>
      <c r="F539" s="240" t="s">
        <v>1885</v>
      </c>
      <c r="G539" s="238"/>
      <c r="H539" s="241">
        <v>5.25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183</v>
      </c>
      <c r="AU539" s="247" t="s">
        <v>90</v>
      </c>
      <c r="AV539" s="14" t="s">
        <v>90</v>
      </c>
      <c r="AW539" s="14" t="s">
        <v>4</v>
      </c>
      <c r="AX539" s="14" t="s">
        <v>88</v>
      </c>
      <c r="AY539" s="247" t="s">
        <v>171</v>
      </c>
    </row>
    <row r="540" s="2" customFormat="1" ht="16.5" customHeight="1">
      <c r="A540" s="42"/>
      <c r="B540" s="43"/>
      <c r="C540" s="208" t="s">
        <v>1668</v>
      </c>
      <c r="D540" s="208" t="s">
        <v>174</v>
      </c>
      <c r="E540" s="209" t="s">
        <v>566</v>
      </c>
      <c r="F540" s="210" t="s">
        <v>567</v>
      </c>
      <c r="G540" s="211" t="s">
        <v>177</v>
      </c>
      <c r="H540" s="212">
        <v>2</v>
      </c>
      <c r="I540" s="213"/>
      <c r="J540" s="214">
        <f>ROUND(I540*H540,2)</f>
        <v>0</v>
      </c>
      <c r="K540" s="210" t="s">
        <v>178</v>
      </c>
      <c r="L540" s="48"/>
      <c r="M540" s="215" t="s">
        <v>41</v>
      </c>
      <c r="N540" s="216" t="s">
        <v>51</v>
      </c>
      <c r="O540" s="88"/>
      <c r="P540" s="217">
        <f>O540*H540</f>
        <v>0</v>
      </c>
      <c r="Q540" s="217">
        <v>0.00021000000000000001</v>
      </c>
      <c r="R540" s="217">
        <f>Q540*H540</f>
        <v>0.00042000000000000002</v>
      </c>
      <c r="S540" s="217">
        <v>0</v>
      </c>
      <c r="T540" s="218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19" t="s">
        <v>295</v>
      </c>
      <c r="AT540" s="219" t="s">
        <v>174</v>
      </c>
      <c r="AU540" s="219" t="s">
        <v>90</v>
      </c>
      <c r="AY540" s="20" t="s">
        <v>171</v>
      </c>
      <c r="BE540" s="220">
        <f>IF(N540="základní",J540,0)</f>
        <v>0</v>
      </c>
      <c r="BF540" s="220">
        <f>IF(N540="snížená",J540,0)</f>
        <v>0</v>
      </c>
      <c r="BG540" s="220">
        <f>IF(N540="zákl. přenesená",J540,0)</f>
        <v>0</v>
      </c>
      <c r="BH540" s="220">
        <f>IF(N540="sníž. přenesená",J540,0)</f>
        <v>0</v>
      </c>
      <c r="BI540" s="220">
        <f>IF(N540="nulová",J540,0)</f>
        <v>0</v>
      </c>
      <c r="BJ540" s="20" t="s">
        <v>88</v>
      </c>
      <c r="BK540" s="220">
        <f>ROUND(I540*H540,2)</f>
        <v>0</v>
      </c>
      <c r="BL540" s="20" t="s">
        <v>295</v>
      </c>
      <c r="BM540" s="219" t="s">
        <v>1960</v>
      </c>
    </row>
    <row r="541" s="2" customFormat="1">
      <c r="A541" s="42"/>
      <c r="B541" s="43"/>
      <c r="C541" s="44"/>
      <c r="D541" s="221" t="s">
        <v>181</v>
      </c>
      <c r="E541" s="44"/>
      <c r="F541" s="222" t="s">
        <v>569</v>
      </c>
      <c r="G541" s="44"/>
      <c r="H541" s="44"/>
      <c r="I541" s="223"/>
      <c r="J541" s="44"/>
      <c r="K541" s="44"/>
      <c r="L541" s="48"/>
      <c r="M541" s="224"/>
      <c r="N541" s="225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0" t="s">
        <v>181</v>
      </c>
      <c r="AU541" s="20" t="s">
        <v>90</v>
      </c>
    </row>
    <row r="542" s="13" customFormat="1">
      <c r="A542" s="13"/>
      <c r="B542" s="226"/>
      <c r="C542" s="227"/>
      <c r="D542" s="228" t="s">
        <v>183</v>
      </c>
      <c r="E542" s="229" t="s">
        <v>41</v>
      </c>
      <c r="F542" s="230" t="s">
        <v>1786</v>
      </c>
      <c r="G542" s="227"/>
      <c r="H542" s="229" t="s">
        <v>41</v>
      </c>
      <c r="I542" s="231"/>
      <c r="J542" s="227"/>
      <c r="K542" s="227"/>
      <c r="L542" s="232"/>
      <c r="M542" s="233"/>
      <c r="N542" s="234"/>
      <c r="O542" s="234"/>
      <c r="P542" s="234"/>
      <c r="Q542" s="234"/>
      <c r="R542" s="234"/>
      <c r="S542" s="234"/>
      <c r="T542" s="23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6" t="s">
        <v>183</v>
      </c>
      <c r="AU542" s="236" t="s">
        <v>90</v>
      </c>
      <c r="AV542" s="13" t="s">
        <v>88</v>
      </c>
      <c r="AW542" s="13" t="s">
        <v>42</v>
      </c>
      <c r="AX542" s="13" t="s">
        <v>80</v>
      </c>
      <c r="AY542" s="236" t="s">
        <v>171</v>
      </c>
    </row>
    <row r="543" s="14" customFormat="1">
      <c r="A543" s="14"/>
      <c r="B543" s="237"/>
      <c r="C543" s="238"/>
      <c r="D543" s="228" t="s">
        <v>183</v>
      </c>
      <c r="E543" s="239" t="s">
        <v>41</v>
      </c>
      <c r="F543" s="240" t="s">
        <v>90</v>
      </c>
      <c r="G543" s="238"/>
      <c r="H543" s="241">
        <v>2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183</v>
      </c>
      <c r="AU543" s="247" t="s">
        <v>90</v>
      </c>
      <c r="AV543" s="14" t="s">
        <v>90</v>
      </c>
      <c r="AW543" s="14" t="s">
        <v>42</v>
      </c>
      <c r="AX543" s="14" t="s">
        <v>80</v>
      </c>
      <c r="AY543" s="247" t="s">
        <v>171</v>
      </c>
    </row>
    <row r="544" s="15" customFormat="1">
      <c r="A544" s="15"/>
      <c r="B544" s="248"/>
      <c r="C544" s="249"/>
      <c r="D544" s="228" t="s">
        <v>183</v>
      </c>
      <c r="E544" s="250" t="s">
        <v>41</v>
      </c>
      <c r="F544" s="251" t="s">
        <v>189</v>
      </c>
      <c r="G544" s="249"/>
      <c r="H544" s="252">
        <v>2</v>
      </c>
      <c r="I544" s="253"/>
      <c r="J544" s="249"/>
      <c r="K544" s="249"/>
      <c r="L544" s="254"/>
      <c r="M544" s="255"/>
      <c r="N544" s="256"/>
      <c r="O544" s="256"/>
      <c r="P544" s="256"/>
      <c r="Q544" s="256"/>
      <c r="R544" s="256"/>
      <c r="S544" s="256"/>
      <c r="T544" s="257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8" t="s">
        <v>183</v>
      </c>
      <c r="AU544" s="258" t="s">
        <v>90</v>
      </c>
      <c r="AV544" s="15" t="s">
        <v>179</v>
      </c>
      <c r="AW544" s="15" t="s">
        <v>42</v>
      </c>
      <c r="AX544" s="15" t="s">
        <v>88</v>
      </c>
      <c r="AY544" s="258" t="s">
        <v>171</v>
      </c>
    </row>
    <row r="545" s="2" customFormat="1" ht="24.15" customHeight="1">
      <c r="A545" s="42"/>
      <c r="B545" s="43"/>
      <c r="C545" s="208" t="s">
        <v>1671</v>
      </c>
      <c r="D545" s="208" t="s">
        <v>174</v>
      </c>
      <c r="E545" s="209" t="s">
        <v>574</v>
      </c>
      <c r="F545" s="210" t="s">
        <v>1674</v>
      </c>
      <c r="G545" s="211" t="s">
        <v>177</v>
      </c>
      <c r="H545" s="212">
        <v>2</v>
      </c>
      <c r="I545" s="213"/>
      <c r="J545" s="214">
        <f>ROUND(I545*H545,2)</f>
        <v>0</v>
      </c>
      <c r="K545" s="210" t="s">
        <v>178</v>
      </c>
      <c r="L545" s="48"/>
      <c r="M545" s="215" t="s">
        <v>41</v>
      </c>
      <c r="N545" s="216" t="s">
        <v>51</v>
      </c>
      <c r="O545" s="88"/>
      <c r="P545" s="217">
        <f>O545*H545</f>
        <v>0</v>
      </c>
      <c r="Q545" s="217">
        <v>0.00029</v>
      </c>
      <c r="R545" s="217">
        <f>Q545*H545</f>
        <v>0.00058</v>
      </c>
      <c r="S545" s="217">
        <v>0</v>
      </c>
      <c r="T545" s="218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19" t="s">
        <v>295</v>
      </c>
      <c r="AT545" s="219" t="s">
        <v>174</v>
      </c>
      <c r="AU545" s="219" t="s">
        <v>90</v>
      </c>
      <c r="AY545" s="20" t="s">
        <v>171</v>
      </c>
      <c r="BE545" s="220">
        <f>IF(N545="základní",J545,0)</f>
        <v>0</v>
      </c>
      <c r="BF545" s="220">
        <f>IF(N545="snížená",J545,0)</f>
        <v>0</v>
      </c>
      <c r="BG545" s="220">
        <f>IF(N545="zákl. přenesená",J545,0)</f>
        <v>0</v>
      </c>
      <c r="BH545" s="220">
        <f>IF(N545="sníž. přenesená",J545,0)</f>
        <v>0</v>
      </c>
      <c r="BI545" s="220">
        <f>IF(N545="nulová",J545,0)</f>
        <v>0</v>
      </c>
      <c r="BJ545" s="20" t="s">
        <v>88</v>
      </c>
      <c r="BK545" s="220">
        <f>ROUND(I545*H545,2)</f>
        <v>0</v>
      </c>
      <c r="BL545" s="20" t="s">
        <v>295</v>
      </c>
      <c r="BM545" s="219" t="s">
        <v>1961</v>
      </c>
    </row>
    <row r="546" s="2" customFormat="1">
      <c r="A546" s="42"/>
      <c r="B546" s="43"/>
      <c r="C546" s="44"/>
      <c r="D546" s="221" t="s">
        <v>181</v>
      </c>
      <c r="E546" s="44"/>
      <c r="F546" s="222" t="s">
        <v>577</v>
      </c>
      <c r="G546" s="44"/>
      <c r="H546" s="44"/>
      <c r="I546" s="223"/>
      <c r="J546" s="44"/>
      <c r="K546" s="44"/>
      <c r="L546" s="48"/>
      <c r="M546" s="224"/>
      <c r="N546" s="225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0" t="s">
        <v>181</v>
      </c>
      <c r="AU546" s="20" t="s">
        <v>90</v>
      </c>
    </row>
    <row r="547" s="13" customFormat="1">
      <c r="A547" s="13"/>
      <c r="B547" s="226"/>
      <c r="C547" s="227"/>
      <c r="D547" s="228" t="s">
        <v>183</v>
      </c>
      <c r="E547" s="229" t="s">
        <v>41</v>
      </c>
      <c r="F547" s="230" t="s">
        <v>1786</v>
      </c>
      <c r="G547" s="227"/>
      <c r="H547" s="229" t="s">
        <v>41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183</v>
      </c>
      <c r="AU547" s="236" t="s">
        <v>90</v>
      </c>
      <c r="AV547" s="13" t="s">
        <v>88</v>
      </c>
      <c r="AW547" s="13" t="s">
        <v>42</v>
      </c>
      <c r="AX547" s="13" t="s">
        <v>80</v>
      </c>
      <c r="AY547" s="236" t="s">
        <v>171</v>
      </c>
    </row>
    <row r="548" s="14" customFormat="1">
      <c r="A548" s="14"/>
      <c r="B548" s="237"/>
      <c r="C548" s="238"/>
      <c r="D548" s="228" t="s">
        <v>183</v>
      </c>
      <c r="E548" s="239" t="s">
        <v>41</v>
      </c>
      <c r="F548" s="240" t="s">
        <v>90</v>
      </c>
      <c r="G548" s="238"/>
      <c r="H548" s="241">
        <v>2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42</v>
      </c>
      <c r="AX548" s="14" t="s">
        <v>80</v>
      </c>
      <c r="AY548" s="247" t="s">
        <v>171</v>
      </c>
    </row>
    <row r="549" s="15" customFormat="1">
      <c r="A549" s="15"/>
      <c r="B549" s="248"/>
      <c r="C549" s="249"/>
      <c r="D549" s="228" t="s">
        <v>183</v>
      </c>
      <c r="E549" s="250" t="s">
        <v>41</v>
      </c>
      <c r="F549" s="251" t="s">
        <v>189</v>
      </c>
      <c r="G549" s="249"/>
      <c r="H549" s="252">
        <v>2</v>
      </c>
      <c r="I549" s="253"/>
      <c r="J549" s="249"/>
      <c r="K549" s="249"/>
      <c r="L549" s="254"/>
      <c r="M549" s="288"/>
      <c r="N549" s="289"/>
      <c r="O549" s="289"/>
      <c r="P549" s="289"/>
      <c r="Q549" s="289"/>
      <c r="R549" s="289"/>
      <c r="S549" s="289"/>
      <c r="T549" s="290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8" t="s">
        <v>183</v>
      </c>
      <c r="AU549" s="258" t="s">
        <v>90</v>
      </c>
      <c r="AV549" s="15" t="s">
        <v>179</v>
      </c>
      <c r="AW549" s="15" t="s">
        <v>42</v>
      </c>
      <c r="AX549" s="15" t="s">
        <v>88</v>
      </c>
      <c r="AY549" s="258" t="s">
        <v>171</v>
      </c>
    </row>
    <row r="550" s="2" customFormat="1" ht="6.96" customHeight="1">
      <c r="A550" s="42"/>
      <c r="B550" s="63"/>
      <c r="C550" s="64"/>
      <c r="D550" s="64"/>
      <c r="E550" s="64"/>
      <c r="F550" s="64"/>
      <c r="G550" s="64"/>
      <c r="H550" s="64"/>
      <c r="I550" s="64"/>
      <c r="J550" s="64"/>
      <c r="K550" s="64"/>
      <c r="L550" s="48"/>
      <c r="M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</row>
  </sheetData>
  <sheetProtection sheet="1" autoFilter="0" formatColumns="0" formatRows="0" objects="1" scenarios="1" spinCount="100000" saltValue="mdIaWfdDZ7hJqNZxVyg/G1aoZhTkfdf8ykm+zac+fsbIsLPW7qoo08x04OWR+MqCGtmioVNrxhYft+W5TxxU3g==" hashValue="HH+mO9/Tc9jtiPFH6i55H0fwYBbEhVjt7HfhxP73jAKZLMwfEe6bcQO9buT5+sagyXVpYFj9i+jfe1BDb9pDvw==" algorithmName="SHA-512" password="CC35"/>
  <autoFilter ref="C91:K54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25112"/>
    <hyperlink ref="F102" r:id="rId2" display="https://podminky.urs.cz/item/CS_URS_2024_02/974049134"/>
    <hyperlink ref="F107" r:id="rId3" display="https://podminky.urs.cz/item/CS_URS_2024_02/977151112"/>
    <hyperlink ref="F114" r:id="rId4" display="https://podminky.urs.cz/item/CS_URS_2024_02/977151115"/>
    <hyperlink ref="F119" r:id="rId5" display="https://podminky.urs.cz/item/CS_URS_2024_02/977151911"/>
    <hyperlink ref="F125" r:id="rId6" display="https://podminky.urs.cz/item/CS_URS_2024_02/997013211"/>
    <hyperlink ref="F127" r:id="rId7" display="https://podminky.urs.cz/item/CS_URS_2024_02/997013219"/>
    <hyperlink ref="F129" r:id="rId8" display="https://podminky.urs.cz/item/CS_URS_2024_02/997013501"/>
    <hyperlink ref="F131" r:id="rId9" display="https://podminky.urs.cz/item/CS_URS_2024_02/997013509"/>
    <hyperlink ref="F133" r:id="rId10" display="https://podminky.urs.cz/item/CS_URS_2024_02/997013609"/>
    <hyperlink ref="F136" r:id="rId11" display="https://podminky.urs.cz/item/CS_URS_2024_02/998011018"/>
    <hyperlink ref="F138" r:id="rId12" display="https://podminky.urs.cz/item/CS_URS_2024_02/998018001"/>
    <hyperlink ref="F142" r:id="rId13" display="https://podminky.urs.cz/item/CS_URS_2024_02/721194104"/>
    <hyperlink ref="F147" r:id="rId14" display="https://podminky.urs.cz/item/CS_URS_2024_02/721194104RMONT004"/>
    <hyperlink ref="F151" r:id="rId15" display="https://podminky.urs.cz/item/CS_URS_2024_02/998721201"/>
    <hyperlink ref="F153" r:id="rId16" display="https://podminky.urs.cz/item/CS_URS_2024_02/998721294"/>
    <hyperlink ref="F155" r:id="rId17" display="https://podminky.urs.cz/item/CS_URS_2024_02/998721299"/>
    <hyperlink ref="F158" r:id="rId18" display="https://podminky.urs.cz/item/CS_URS_2024_02/741110053"/>
    <hyperlink ref="F165" r:id="rId19" display="https://podminky.urs.cz/item/CS_URS_2024_02/741110441"/>
    <hyperlink ref="F172" r:id="rId20" display="https://podminky.urs.cz/item/CS_URS_2024_02/741112111"/>
    <hyperlink ref="F178" r:id="rId21" display="https://podminky.urs.cz/item/CS_URS_2024_02/741122015"/>
    <hyperlink ref="F190" r:id="rId22" display="https://podminky.urs.cz/item/CS_URS_2024_02/741130001"/>
    <hyperlink ref="F201" r:id="rId23" display="https://podminky.urs.cz/item/CS_URS_2024_02/741130021"/>
    <hyperlink ref="F208" r:id="rId24" display="https://podminky.urs.cz/item/CS_URS_2024_02/741810003"/>
    <hyperlink ref="F211" r:id="rId25" display="https://podminky.urs.cz/item/CS_URS_2024_02/741920371"/>
    <hyperlink ref="F215" r:id="rId26" display="https://podminky.urs.cz/item/CS_URS_2024_02/998741121"/>
    <hyperlink ref="F217" r:id="rId27" display="https://podminky.urs.cz/item/CS_URS_2024_02/998741129"/>
    <hyperlink ref="F219" r:id="rId28" display="https://podminky.urs.cz/item/CS_URS_2024_02/998741194"/>
    <hyperlink ref="F221" r:id="rId29" display="https://podminky.urs.cz/item/CS_URS_2024_02/998741199"/>
    <hyperlink ref="F224" r:id="rId30" display="https://podminky.urs.cz/item/CS_URS_2024_02/742110003"/>
    <hyperlink ref="F235" r:id="rId31" display="https://podminky.urs.cz/item/CS_URS_2024_02/742121001"/>
    <hyperlink ref="F245" r:id="rId32" display="https://podminky.urs.cz/item/CS_URS_2024_02/742190002"/>
    <hyperlink ref="F249" r:id="rId33" display="https://podminky.urs.cz/item/CS_URS_2024_02/998742121"/>
    <hyperlink ref="F251" r:id="rId34" display="https://podminky.urs.cz/item/CS_URS_2024_02/998742129"/>
    <hyperlink ref="F253" r:id="rId35" display="https://podminky.urs.cz/item/CS_URS_2024_02/998742194"/>
    <hyperlink ref="F255" r:id="rId36" display="https://podminky.urs.cz/item/CS_URS_2024_02/998742199"/>
    <hyperlink ref="F258" r:id="rId37" display="https://podminky.urs.cz/item/CS_URS_2024_02/751711111"/>
    <hyperlink ref="F285" r:id="rId38" display="https://podminky.urs.cz/item/CS_URS_2024_02/751711909"/>
    <hyperlink ref="F289" r:id="rId39" display="https://podminky.urs.cz/item/CS_URS_2024_02/751711910"/>
    <hyperlink ref="F303" r:id="rId40" display="https://podminky.urs.cz/item/CS_URS_2024_02/751791111"/>
    <hyperlink ref="F309" r:id="rId41" display="https://podminky.urs.cz/item/CS_URS_2024_02/751791112"/>
    <hyperlink ref="F315" r:id="rId42" display="https://podminky.urs.cz/item/CS_URS_2024_02/751791113"/>
    <hyperlink ref="F321" r:id="rId43" display="https://podminky.urs.cz/item/CS_URS_2024_02/751791114"/>
    <hyperlink ref="F327" r:id="rId44" display="https://podminky.urs.cz/item/CS_URS_2024_02/751791115"/>
    <hyperlink ref="F333" r:id="rId45" display="https://podminky.urs.cz/item/CS_URS_2024_02/751791151"/>
    <hyperlink ref="F337" r:id="rId46" display="https://podminky.urs.cz/item/CS_URS_2024_02/751791153"/>
    <hyperlink ref="F341" r:id="rId47" display="https://podminky.urs.cz/item/CS_URS_2024_02/751791155"/>
    <hyperlink ref="F348" r:id="rId48" display="https://podminky.urs.cz/item/CS_URS_2024_02/751791163"/>
    <hyperlink ref="F363" r:id="rId49" display="https://podminky.urs.cz/item/CS_URS_2024_02/751791171"/>
    <hyperlink ref="F368" r:id="rId50" display="https://podminky.urs.cz/item/CS_URS_2024_02/751791173"/>
    <hyperlink ref="F373" r:id="rId51" display="https://podminky.urs.cz/item/CS_URS_2024_02/751791176"/>
    <hyperlink ref="F375" r:id="rId52" display="https://podminky.urs.cz/item/CS_URS_2024_02/751791181"/>
    <hyperlink ref="F381" r:id="rId53" display="https://podminky.urs.cz/item/CS_URS_2024_02/751791183"/>
    <hyperlink ref="F386" r:id="rId54" display="https://podminky.urs.cz/item/CS_URS_2024_02/751791301"/>
    <hyperlink ref="F393" r:id="rId55" display="https://podminky.urs.cz/item/CS_URS_2024_02/751791401"/>
    <hyperlink ref="F400" r:id="rId56" display="https://podminky.urs.cz/item/CS_URS_2024_02/751792001"/>
    <hyperlink ref="F403" r:id="rId57" display="https://podminky.urs.cz/item/CS_URS_2024_02/751792006"/>
    <hyperlink ref="F408" r:id="rId58" display="https://podminky.urs.cz/item/CS_URS_2024_02/751792007"/>
    <hyperlink ref="F413" r:id="rId59" display="https://podminky.urs.cz/item/CS_URS_2024_02/751792007RMONT003"/>
    <hyperlink ref="F415" r:id="rId60" display="https://podminky.urs.cz/item/CS_URS_2024_02/751792008"/>
    <hyperlink ref="F423" r:id="rId61" display="https://podminky.urs.cz/item/CS_URS_2024_02/751793001"/>
    <hyperlink ref="F429" r:id="rId62" display="https://podminky.urs.cz/item/CS_URS_2024_02/998751121"/>
    <hyperlink ref="F431" r:id="rId63" display="https://podminky.urs.cz/item/CS_URS_2024_02/998751192"/>
    <hyperlink ref="F433" r:id="rId64" display="https://podminky.urs.cz/item/CS_URS_2024_02/998751199"/>
    <hyperlink ref="F436" r:id="rId65" display="https://podminky.urs.cz/item/CS_URS_2024_02/763135102"/>
    <hyperlink ref="F466" r:id="rId66" display="https://podminky.urs.cz/item/CS_URS_2024_02/763431871"/>
    <hyperlink ref="F496" r:id="rId67" display="https://podminky.urs.cz/item/CS_URS_2024_02/998763331"/>
    <hyperlink ref="F498" r:id="rId68" display="https://podminky.urs.cz/item/CS_URS_2024_02/998763339"/>
    <hyperlink ref="F500" r:id="rId69" display="https://podminky.urs.cz/item/CS_URS_2024_02/998763393"/>
    <hyperlink ref="F502" r:id="rId70" display="https://podminky.urs.cz/item/CS_URS_2024_02/998763399"/>
    <hyperlink ref="F505" r:id="rId71" display="https://podminky.urs.cz/item/CS_URS_2024_02/781121011"/>
    <hyperlink ref="F514" r:id="rId72" display="https://podminky.urs.cz/item/CS_URS_2024_02/781472291"/>
    <hyperlink ref="F518" r:id="rId73" display="https://podminky.urs.cz/item/CS_URS_2024_02/998781121"/>
    <hyperlink ref="F520" r:id="rId74" display="https://podminky.urs.cz/item/CS_URS_2024_02/998781129"/>
    <hyperlink ref="F522" r:id="rId75" display="https://podminky.urs.cz/item/CS_URS_2024_02/998781194"/>
    <hyperlink ref="F524" r:id="rId76" display="https://podminky.urs.cz/item/CS_URS_2024_02/998781199"/>
    <hyperlink ref="F527" r:id="rId77" display="https://podminky.urs.cz/item/CS_URS_2024_02/784111021"/>
    <hyperlink ref="F532" r:id="rId78" display="https://podminky.urs.cz/item/CS_URS_2024_02/784171101"/>
    <hyperlink ref="F541" r:id="rId79" display="https://podminky.urs.cz/item/CS_URS_2024_02/784181101"/>
    <hyperlink ref="F546" r:id="rId8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1962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ROUND((SUM(BE92:BE607)),  2)</f>
        <v>0</v>
      </c>
      <c r="G33" s="42"/>
      <c r="H33" s="42"/>
      <c r="I33" s="152">
        <v>0.20999999999999999</v>
      </c>
      <c r="J33" s="151">
        <f>ROUND(((SUM(BE92:BE607))*I33),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ROUND((SUM(BF92:BF607)),  2)</f>
        <v>0</v>
      </c>
      <c r="G34" s="42"/>
      <c r="H34" s="42"/>
      <c r="I34" s="152">
        <v>0.12</v>
      </c>
      <c r="J34" s="151">
        <f>ROUND(((SUM(BF92:BF607))*I34),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ROUND((SUM(BG92:BG607)),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ROUND((SUM(BH92:BH607)),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ROUND((SUM(BI92:BI607)),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06 - ETAPA 6 - OKRUH 1.PP S VENKOVNÍ JEDNOTKOU VJ8-1.PP-A2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J143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J144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J160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J260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J478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J561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J583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06 - ETAPA 6 - OKRUH 1.PP S VENKOVNÍ JEDNOTKOU VJ8-1.PP-A2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P93+P143</f>
        <v>0</v>
      </c>
      <c r="Q92" s="100"/>
      <c r="R92" s="189">
        <f>R93+R143</f>
        <v>1.6659647500000001</v>
      </c>
      <c r="S92" s="100"/>
      <c r="T92" s="190">
        <f>T93+T143</f>
        <v>0.1679128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BK93+BK143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P94+P104+P127+P138</f>
        <v>0</v>
      </c>
      <c r="Q93" s="200"/>
      <c r="R93" s="201">
        <f>R94+R104+R127+R138</f>
        <v>0.71798700000000004</v>
      </c>
      <c r="S93" s="200"/>
      <c r="T93" s="202">
        <f>T94+T104+T127+T138</f>
        <v>0.062094999999999997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BK94+BK104+BK127+BK138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SUM(P95:P103)</f>
        <v>0</v>
      </c>
      <c r="Q94" s="200"/>
      <c r="R94" s="201">
        <f>SUM(R95:R103)</f>
        <v>0.70371000000000006</v>
      </c>
      <c r="S94" s="200"/>
      <c r="T94" s="202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SUM(BK95:BK103)</f>
        <v>0</v>
      </c>
    </row>
    <row r="95" s="2" customFormat="1" ht="21.75" customHeight="1">
      <c r="A95" s="42"/>
      <c r="B95" s="43"/>
      <c r="C95" s="208" t="s">
        <v>88</v>
      </c>
      <c r="D95" s="208" t="s">
        <v>174</v>
      </c>
      <c r="E95" s="209" t="s">
        <v>1677</v>
      </c>
      <c r="F95" s="210" t="s">
        <v>1678</v>
      </c>
      <c r="G95" s="211" t="s">
        <v>194</v>
      </c>
      <c r="H95" s="212">
        <v>1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0.0373</v>
      </c>
      <c r="R95" s="217">
        <f>Q95*H95</f>
        <v>0.0373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1963</v>
      </c>
    </row>
    <row r="96" s="2" customFormat="1">
      <c r="A96" s="42"/>
      <c r="B96" s="43"/>
      <c r="C96" s="44"/>
      <c r="D96" s="221" t="s">
        <v>181</v>
      </c>
      <c r="E96" s="44"/>
      <c r="F96" s="222" t="s">
        <v>1680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88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2" customFormat="1" ht="16.5" customHeight="1">
      <c r="A99" s="42"/>
      <c r="B99" s="43"/>
      <c r="C99" s="208" t="s">
        <v>90</v>
      </c>
      <c r="D99" s="208" t="s">
        <v>174</v>
      </c>
      <c r="E99" s="209" t="s">
        <v>1213</v>
      </c>
      <c r="F99" s="210" t="s">
        <v>1214</v>
      </c>
      <c r="G99" s="211" t="s">
        <v>177</v>
      </c>
      <c r="H99" s="212">
        <v>16.175000000000001</v>
      </c>
      <c r="I99" s="213"/>
      <c r="J99" s="214">
        <f>ROUND(I99*H99,2)</f>
        <v>0</v>
      </c>
      <c r="K99" s="210" t="s">
        <v>178</v>
      </c>
      <c r="L99" s="48"/>
      <c r="M99" s="215" t="s">
        <v>41</v>
      </c>
      <c r="N99" s="216" t="s">
        <v>51</v>
      </c>
      <c r="O99" s="88"/>
      <c r="P99" s="217">
        <f>O99*H99</f>
        <v>0</v>
      </c>
      <c r="Q99" s="217">
        <v>0.041200000000000001</v>
      </c>
      <c r="R99" s="217">
        <f>Q99*H99</f>
        <v>0.66641000000000006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174</v>
      </c>
      <c r="AU99" s="219" t="s">
        <v>90</v>
      </c>
      <c r="AY99" s="20" t="s">
        <v>171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88</v>
      </c>
      <c r="BK99" s="220">
        <f>ROUND(I99*H99,2)</f>
        <v>0</v>
      </c>
      <c r="BL99" s="20" t="s">
        <v>179</v>
      </c>
      <c r="BM99" s="219" t="s">
        <v>1215</v>
      </c>
    </row>
    <row r="100" s="2" customFormat="1">
      <c r="A100" s="42"/>
      <c r="B100" s="43"/>
      <c r="C100" s="44"/>
      <c r="D100" s="221" t="s">
        <v>181</v>
      </c>
      <c r="E100" s="44"/>
      <c r="F100" s="222" t="s">
        <v>1216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181</v>
      </c>
      <c r="AU100" s="20" t="s">
        <v>90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1217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1964</v>
      </c>
      <c r="G102" s="238"/>
      <c r="H102" s="241">
        <v>16.175000000000001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5" customFormat="1">
      <c r="A103" s="15"/>
      <c r="B103" s="248"/>
      <c r="C103" s="249"/>
      <c r="D103" s="228" t="s">
        <v>183</v>
      </c>
      <c r="E103" s="250" t="s">
        <v>41</v>
      </c>
      <c r="F103" s="251" t="s">
        <v>189</v>
      </c>
      <c r="G103" s="249"/>
      <c r="H103" s="252">
        <v>16.175000000000001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90</v>
      </c>
      <c r="AV103" s="15" t="s">
        <v>179</v>
      </c>
      <c r="AW103" s="15" t="s">
        <v>42</v>
      </c>
      <c r="AX103" s="15" t="s">
        <v>88</v>
      </c>
      <c r="AY103" s="258" t="s">
        <v>171</v>
      </c>
    </row>
    <row r="104" s="12" customFormat="1" ht="22.8" customHeight="1">
      <c r="A104" s="12"/>
      <c r="B104" s="192"/>
      <c r="C104" s="193"/>
      <c r="D104" s="194" t="s">
        <v>79</v>
      </c>
      <c r="E104" s="206" t="s">
        <v>190</v>
      </c>
      <c r="F104" s="206" t="s">
        <v>191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SUM(P105:P126)</f>
        <v>0</v>
      </c>
      <c r="Q104" s="200"/>
      <c r="R104" s="201">
        <f>SUM(R105:R126)</f>
        <v>0.014277000000000002</v>
      </c>
      <c r="S104" s="200"/>
      <c r="T104" s="202">
        <f>SUM(T105:T126)</f>
        <v>0.062094999999999997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88</v>
      </c>
      <c r="AT104" s="204" t="s">
        <v>79</v>
      </c>
      <c r="AU104" s="204" t="s">
        <v>88</v>
      </c>
      <c r="AY104" s="203" t="s">
        <v>171</v>
      </c>
      <c r="BK104" s="205">
        <f>SUM(BK105:BK126)</f>
        <v>0</v>
      </c>
    </row>
    <row r="105" s="2" customFormat="1" ht="16.5" customHeight="1">
      <c r="A105" s="42"/>
      <c r="B105" s="43"/>
      <c r="C105" s="208" t="s">
        <v>199</v>
      </c>
      <c r="D105" s="208" t="s">
        <v>174</v>
      </c>
      <c r="E105" s="209" t="s">
        <v>200</v>
      </c>
      <c r="F105" s="210" t="s">
        <v>201</v>
      </c>
      <c r="G105" s="211" t="s">
        <v>202</v>
      </c>
      <c r="H105" s="212">
        <v>0.375</v>
      </c>
      <c r="I105" s="213"/>
      <c r="J105" s="214">
        <f>ROUND(I105*H105,2)</f>
        <v>0</v>
      </c>
      <c r="K105" s="210" t="s">
        <v>178</v>
      </c>
      <c r="L105" s="48"/>
      <c r="M105" s="215" t="s">
        <v>41</v>
      </c>
      <c r="N105" s="216" t="s">
        <v>51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0.016</v>
      </c>
      <c r="T105" s="218">
        <f>S105*H105</f>
        <v>0.0060000000000000001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174</v>
      </c>
      <c r="AU105" s="219" t="s">
        <v>90</v>
      </c>
      <c r="AY105" s="20" t="s">
        <v>171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88</v>
      </c>
      <c r="BK105" s="220">
        <f>ROUND(I105*H105,2)</f>
        <v>0</v>
      </c>
      <c r="BL105" s="20" t="s">
        <v>179</v>
      </c>
      <c r="BM105" s="219" t="s">
        <v>1891</v>
      </c>
    </row>
    <row r="106" s="2" customFormat="1">
      <c r="A106" s="42"/>
      <c r="B106" s="43"/>
      <c r="C106" s="44"/>
      <c r="D106" s="221" t="s">
        <v>181</v>
      </c>
      <c r="E106" s="44"/>
      <c r="F106" s="222" t="s">
        <v>204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181</v>
      </c>
      <c r="AU106" s="20" t="s">
        <v>90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205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1792</v>
      </c>
      <c r="G108" s="238"/>
      <c r="H108" s="241">
        <v>0.375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5" customFormat="1">
      <c r="A109" s="15"/>
      <c r="B109" s="248"/>
      <c r="C109" s="249"/>
      <c r="D109" s="228" t="s">
        <v>183</v>
      </c>
      <c r="E109" s="250" t="s">
        <v>41</v>
      </c>
      <c r="F109" s="251" t="s">
        <v>189</v>
      </c>
      <c r="G109" s="249"/>
      <c r="H109" s="252">
        <v>0.375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90</v>
      </c>
      <c r="AV109" s="15" t="s">
        <v>179</v>
      </c>
      <c r="AW109" s="15" t="s">
        <v>42</v>
      </c>
      <c r="AX109" s="15" t="s">
        <v>88</v>
      </c>
      <c r="AY109" s="258" t="s">
        <v>171</v>
      </c>
    </row>
    <row r="110" s="2" customFormat="1" ht="24.15" customHeight="1">
      <c r="A110" s="42"/>
      <c r="B110" s="43"/>
      <c r="C110" s="208" t="s">
        <v>179</v>
      </c>
      <c r="D110" s="208" t="s">
        <v>174</v>
      </c>
      <c r="E110" s="209" t="s">
        <v>1219</v>
      </c>
      <c r="F110" s="210" t="s">
        <v>1220</v>
      </c>
      <c r="G110" s="211" t="s">
        <v>202</v>
      </c>
      <c r="H110" s="212">
        <v>12.9</v>
      </c>
      <c r="I110" s="213"/>
      <c r="J110" s="214">
        <f>ROUND(I110*H110,2)</f>
        <v>0</v>
      </c>
      <c r="K110" s="210" t="s">
        <v>178</v>
      </c>
      <c r="L110" s="48"/>
      <c r="M110" s="215" t="s">
        <v>41</v>
      </c>
      <c r="N110" s="216" t="s">
        <v>51</v>
      </c>
      <c r="O110" s="88"/>
      <c r="P110" s="217">
        <f>O110*H110</f>
        <v>0</v>
      </c>
      <c r="Q110" s="217">
        <v>0.00091</v>
      </c>
      <c r="R110" s="217">
        <f>Q110*H110</f>
        <v>0.011739000000000001</v>
      </c>
      <c r="S110" s="217">
        <v>0.0028</v>
      </c>
      <c r="T110" s="218">
        <f>S110*H110</f>
        <v>0.036119999999999999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174</v>
      </c>
      <c r="AU110" s="219" t="s">
        <v>90</v>
      </c>
      <c r="AY110" s="20" t="s">
        <v>171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88</v>
      </c>
      <c r="BK110" s="220">
        <f>ROUND(I110*H110,2)</f>
        <v>0</v>
      </c>
      <c r="BL110" s="20" t="s">
        <v>179</v>
      </c>
      <c r="BM110" s="219" t="s">
        <v>1221</v>
      </c>
    </row>
    <row r="111" s="2" customFormat="1">
      <c r="A111" s="42"/>
      <c r="B111" s="43"/>
      <c r="C111" s="44"/>
      <c r="D111" s="221" t="s">
        <v>181</v>
      </c>
      <c r="E111" s="44"/>
      <c r="F111" s="222" t="s">
        <v>1222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181</v>
      </c>
      <c r="AU111" s="20" t="s">
        <v>90</v>
      </c>
    </row>
    <row r="112" s="13" customFormat="1">
      <c r="A112" s="13"/>
      <c r="B112" s="226"/>
      <c r="C112" s="227"/>
      <c r="D112" s="228" t="s">
        <v>183</v>
      </c>
      <c r="E112" s="229" t="s">
        <v>41</v>
      </c>
      <c r="F112" s="230" t="s">
        <v>1685</v>
      </c>
      <c r="G112" s="227"/>
      <c r="H112" s="229" t="s">
        <v>41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183</v>
      </c>
      <c r="AU112" s="236" t="s">
        <v>90</v>
      </c>
      <c r="AV112" s="13" t="s">
        <v>88</v>
      </c>
      <c r="AW112" s="13" t="s">
        <v>42</v>
      </c>
      <c r="AX112" s="13" t="s">
        <v>80</v>
      </c>
      <c r="AY112" s="236" t="s">
        <v>171</v>
      </c>
    </row>
    <row r="113" s="14" customFormat="1">
      <c r="A113" s="14"/>
      <c r="B113" s="237"/>
      <c r="C113" s="238"/>
      <c r="D113" s="228" t="s">
        <v>183</v>
      </c>
      <c r="E113" s="239" t="s">
        <v>41</v>
      </c>
      <c r="F113" s="240" t="s">
        <v>1965</v>
      </c>
      <c r="G113" s="238"/>
      <c r="H113" s="241">
        <v>5.4000000000000004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183</v>
      </c>
      <c r="AU113" s="247" t="s">
        <v>90</v>
      </c>
      <c r="AV113" s="14" t="s">
        <v>90</v>
      </c>
      <c r="AW113" s="14" t="s">
        <v>42</v>
      </c>
      <c r="AX113" s="14" t="s">
        <v>80</v>
      </c>
      <c r="AY113" s="247" t="s">
        <v>171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1687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1966</v>
      </c>
      <c r="G115" s="238"/>
      <c r="H115" s="241">
        <v>7.5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12.9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2" customFormat="1" ht="24.15" customHeight="1">
      <c r="A117" s="42"/>
      <c r="B117" s="43"/>
      <c r="C117" s="208" t="s">
        <v>242</v>
      </c>
      <c r="D117" s="208" t="s">
        <v>174</v>
      </c>
      <c r="E117" s="209" t="s">
        <v>1234</v>
      </c>
      <c r="F117" s="210" t="s">
        <v>1235</v>
      </c>
      <c r="G117" s="211" t="s">
        <v>202</v>
      </c>
      <c r="H117" s="212">
        <v>2.3500000000000001</v>
      </c>
      <c r="I117" s="213"/>
      <c r="J117" s="214">
        <f>ROUND(I117*H117,2)</f>
        <v>0</v>
      </c>
      <c r="K117" s="210" t="s">
        <v>178</v>
      </c>
      <c r="L117" s="48"/>
      <c r="M117" s="215" t="s">
        <v>41</v>
      </c>
      <c r="N117" s="216" t="s">
        <v>51</v>
      </c>
      <c r="O117" s="88"/>
      <c r="P117" s="217">
        <f>O117*H117</f>
        <v>0</v>
      </c>
      <c r="Q117" s="217">
        <v>0.00108</v>
      </c>
      <c r="R117" s="217">
        <f>Q117*H117</f>
        <v>0.0025380000000000003</v>
      </c>
      <c r="S117" s="217">
        <v>0.0085000000000000006</v>
      </c>
      <c r="T117" s="218">
        <f>S117*H117</f>
        <v>0.019975000000000003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179</v>
      </c>
      <c r="AT117" s="219" t="s">
        <v>174</v>
      </c>
      <c r="AU117" s="219" t="s">
        <v>90</v>
      </c>
      <c r="AY117" s="20" t="s">
        <v>171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88</v>
      </c>
      <c r="BK117" s="220">
        <f>ROUND(I117*H117,2)</f>
        <v>0</v>
      </c>
      <c r="BL117" s="20" t="s">
        <v>179</v>
      </c>
      <c r="BM117" s="219" t="s">
        <v>1236</v>
      </c>
    </row>
    <row r="118" s="2" customFormat="1">
      <c r="A118" s="42"/>
      <c r="B118" s="43"/>
      <c r="C118" s="44"/>
      <c r="D118" s="221" t="s">
        <v>181</v>
      </c>
      <c r="E118" s="44"/>
      <c r="F118" s="222" t="s">
        <v>1237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181</v>
      </c>
      <c r="AU118" s="20" t="s">
        <v>90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1688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1967</v>
      </c>
      <c r="G120" s="238"/>
      <c r="H120" s="241">
        <v>2.3500000000000001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5" customFormat="1">
      <c r="A121" s="15"/>
      <c r="B121" s="248"/>
      <c r="C121" s="249"/>
      <c r="D121" s="228" t="s">
        <v>183</v>
      </c>
      <c r="E121" s="250" t="s">
        <v>41</v>
      </c>
      <c r="F121" s="251" t="s">
        <v>189</v>
      </c>
      <c r="G121" s="249"/>
      <c r="H121" s="252">
        <v>2.3500000000000001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90</v>
      </c>
      <c r="AV121" s="15" t="s">
        <v>179</v>
      </c>
      <c r="AW121" s="15" t="s">
        <v>42</v>
      </c>
      <c r="AX121" s="15" t="s">
        <v>88</v>
      </c>
      <c r="AY121" s="258" t="s">
        <v>171</v>
      </c>
    </row>
    <row r="122" s="2" customFormat="1" ht="24.15" customHeight="1">
      <c r="A122" s="42"/>
      <c r="B122" s="43"/>
      <c r="C122" s="208" t="s">
        <v>172</v>
      </c>
      <c r="D122" s="208" t="s">
        <v>174</v>
      </c>
      <c r="E122" s="209" t="s">
        <v>248</v>
      </c>
      <c r="F122" s="210" t="s">
        <v>249</v>
      </c>
      <c r="G122" s="211" t="s">
        <v>202</v>
      </c>
      <c r="H122" s="212">
        <v>15.25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1242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251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1243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1968</v>
      </c>
      <c r="G125" s="238"/>
      <c r="H125" s="241">
        <v>15.25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5" customFormat="1">
      <c r="A126" s="15"/>
      <c r="B126" s="248"/>
      <c r="C126" s="249"/>
      <c r="D126" s="228" t="s">
        <v>183</v>
      </c>
      <c r="E126" s="250" t="s">
        <v>41</v>
      </c>
      <c r="F126" s="251" t="s">
        <v>189</v>
      </c>
      <c r="G126" s="249"/>
      <c r="H126" s="252">
        <v>15.25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90</v>
      </c>
      <c r="AV126" s="15" t="s">
        <v>179</v>
      </c>
      <c r="AW126" s="15" t="s">
        <v>42</v>
      </c>
      <c r="AX126" s="15" t="s">
        <v>88</v>
      </c>
      <c r="AY126" s="258" t="s">
        <v>171</v>
      </c>
    </row>
    <row r="127" s="12" customFormat="1" ht="22.8" customHeight="1">
      <c r="A127" s="12"/>
      <c r="B127" s="192"/>
      <c r="C127" s="193"/>
      <c r="D127" s="194" t="s">
        <v>79</v>
      </c>
      <c r="E127" s="206" t="s">
        <v>260</v>
      </c>
      <c r="F127" s="206" t="s">
        <v>261</v>
      </c>
      <c r="G127" s="193"/>
      <c r="H127" s="193"/>
      <c r="I127" s="196"/>
      <c r="J127" s="207">
        <f>BK127</f>
        <v>0</v>
      </c>
      <c r="K127" s="193"/>
      <c r="L127" s="198"/>
      <c r="M127" s="199"/>
      <c r="N127" s="200"/>
      <c r="O127" s="200"/>
      <c r="P127" s="201">
        <f>SUM(P128:P137)</f>
        <v>0</v>
      </c>
      <c r="Q127" s="200"/>
      <c r="R127" s="201">
        <f>SUM(R128:R137)</f>
        <v>0</v>
      </c>
      <c r="S127" s="200"/>
      <c r="T127" s="202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88</v>
      </c>
      <c r="AT127" s="204" t="s">
        <v>79</v>
      </c>
      <c r="AU127" s="204" t="s">
        <v>88</v>
      </c>
      <c r="AY127" s="203" t="s">
        <v>171</v>
      </c>
      <c r="BK127" s="205">
        <f>SUM(BK128:BK137)</f>
        <v>0</v>
      </c>
    </row>
    <row r="128" s="2" customFormat="1" ht="24.15" customHeight="1">
      <c r="A128" s="42"/>
      <c r="B128" s="43"/>
      <c r="C128" s="208" t="s">
        <v>253</v>
      </c>
      <c r="D128" s="208" t="s">
        <v>174</v>
      </c>
      <c r="E128" s="209" t="s">
        <v>1245</v>
      </c>
      <c r="F128" s="210" t="s">
        <v>1246</v>
      </c>
      <c r="G128" s="211" t="s">
        <v>264</v>
      </c>
      <c r="H128" s="212">
        <v>0.16800000000000001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1247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1248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37.8" customHeight="1">
      <c r="A130" s="42"/>
      <c r="B130" s="43"/>
      <c r="C130" s="208" t="s">
        <v>259</v>
      </c>
      <c r="D130" s="208" t="s">
        <v>174</v>
      </c>
      <c r="E130" s="209" t="s">
        <v>1249</v>
      </c>
      <c r="F130" s="210" t="s">
        <v>1250</v>
      </c>
      <c r="G130" s="211" t="s">
        <v>264</v>
      </c>
      <c r="H130" s="212">
        <v>0.16800000000000001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1251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1252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1.75" customHeight="1">
      <c r="A132" s="42"/>
      <c r="B132" s="43"/>
      <c r="C132" s="208" t="s">
        <v>190</v>
      </c>
      <c r="D132" s="208" t="s">
        <v>174</v>
      </c>
      <c r="E132" s="209" t="s">
        <v>267</v>
      </c>
      <c r="F132" s="210" t="s">
        <v>268</v>
      </c>
      <c r="G132" s="211" t="s">
        <v>264</v>
      </c>
      <c r="H132" s="212">
        <v>0.16800000000000001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1253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270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2" customFormat="1" ht="24.15" customHeight="1">
      <c r="A134" s="42"/>
      <c r="B134" s="43"/>
      <c r="C134" s="208" t="s">
        <v>121</v>
      </c>
      <c r="D134" s="208" t="s">
        <v>174</v>
      </c>
      <c r="E134" s="209" t="s">
        <v>271</v>
      </c>
      <c r="F134" s="210" t="s">
        <v>272</v>
      </c>
      <c r="G134" s="211" t="s">
        <v>264</v>
      </c>
      <c r="H134" s="212">
        <v>0.16800000000000001</v>
      </c>
      <c r="I134" s="213"/>
      <c r="J134" s="214">
        <f>ROUND(I134*H134,2)</f>
        <v>0</v>
      </c>
      <c r="K134" s="210" t="s">
        <v>178</v>
      </c>
      <c r="L134" s="48"/>
      <c r="M134" s="215" t="s">
        <v>41</v>
      </c>
      <c r="N134" s="216" t="s">
        <v>51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174</v>
      </c>
      <c r="AU134" s="219" t="s">
        <v>90</v>
      </c>
      <c r="AY134" s="20" t="s">
        <v>171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88</v>
      </c>
      <c r="BK134" s="220">
        <f>ROUND(I134*H134,2)</f>
        <v>0</v>
      </c>
      <c r="BL134" s="20" t="s">
        <v>179</v>
      </c>
      <c r="BM134" s="219" t="s">
        <v>1254</v>
      </c>
    </row>
    <row r="135" s="2" customFormat="1">
      <c r="A135" s="42"/>
      <c r="B135" s="43"/>
      <c r="C135" s="44"/>
      <c r="D135" s="221" t="s">
        <v>181</v>
      </c>
      <c r="E135" s="44"/>
      <c r="F135" s="222" t="s">
        <v>274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181</v>
      </c>
      <c r="AU135" s="20" t="s">
        <v>90</v>
      </c>
    </row>
    <row r="136" s="2" customFormat="1" ht="24.15" customHeight="1">
      <c r="A136" s="42"/>
      <c r="B136" s="43"/>
      <c r="C136" s="208" t="s">
        <v>124</v>
      </c>
      <c r="D136" s="208" t="s">
        <v>174</v>
      </c>
      <c r="E136" s="209" t="s">
        <v>275</v>
      </c>
      <c r="F136" s="210" t="s">
        <v>276</v>
      </c>
      <c r="G136" s="211" t="s">
        <v>264</v>
      </c>
      <c r="H136" s="212">
        <v>0.16800000000000001</v>
      </c>
      <c r="I136" s="213"/>
      <c r="J136" s="214">
        <f>ROUND(I136*H136,2)</f>
        <v>0</v>
      </c>
      <c r="K136" s="210" t="s">
        <v>178</v>
      </c>
      <c r="L136" s="48"/>
      <c r="M136" s="215" t="s">
        <v>41</v>
      </c>
      <c r="N136" s="216" t="s">
        <v>51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179</v>
      </c>
      <c r="AT136" s="219" t="s">
        <v>174</v>
      </c>
      <c r="AU136" s="219" t="s">
        <v>90</v>
      </c>
      <c r="AY136" s="20" t="s">
        <v>171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88</v>
      </c>
      <c r="BK136" s="220">
        <f>ROUND(I136*H136,2)</f>
        <v>0</v>
      </c>
      <c r="BL136" s="20" t="s">
        <v>179</v>
      </c>
      <c r="BM136" s="219" t="s">
        <v>1255</v>
      </c>
    </row>
    <row r="137" s="2" customFormat="1">
      <c r="A137" s="42"/>
      <c r="B137" s="43"/>
      <c r="C137" s="44"/>
      <c r="D137" s="221" t="s">
        <v>181</v>
      </c>
      <c r="E137" s="44"/>
      <c r="F137" s="222" t="s">
        <v>278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181</v>
      </c>
      <c r="AU137" s="20" t="s">
        <v>90</v>
      </c>
    </row>
    <row r="138" s="12" customFormat="1" ht="22.8" customHeight="1">
      <c r="A138" s="12"/>
      <c r="B138" s="192"/>
      <c r="C138" s="193"/>
      <c r="D138" s="194" t="s">
        <v>79</v>
      </c>
      <c r="E138" s="206" t="s">
        <v>279</v>
      </c>
      <c r="F138" s="206" t="s">
        <v>280</v>
      </c>
      <c r="G138" s="193"/>
      <c r="H138" s="193"/>
      <c r="I138" s="196"/>
      <c r="J138" s="207">
        <f>BK138</f>
        <v>0</v>
      </c>
      <c r="K138" s="193"/>
      <c r="L138" s="198"/>
      <c r="M138" s="199"/>
      <c r="N138" s="200"/>
      <c r="O138" s="200"/>
      <c r="P138" s="201">
        <f>SUM(P139:P142)</f>
        <v>0</v>
      </c>
      <c r="Q138" s="200"/>
      <c r="R138" s="201">
        <f>SUM(R139:R142)</f>
        <v>0</v>
      </c>
      <c r="S138" s="200"/>
      <c r="T138" s="20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88</v>
      </c>
      <c r="AT138" s="204" t="s">
        <v>79</v>
      </c>
      <c r="AU138" s="204" t="s">
        <v>88</v>
      </c>
      <c r="AY138" s="203" t="s">
        <v>171</v>
      </c>
      <c r="BK138" s="205">
        <f>SUM(BK139:BK142)</f>
        <v>0</v>
      </c>
    </row>
    <row r="139" s="2" customFormat="1" ht="37.8" customHeight="1">
      <c r="A139" s="42"/>
      <c r="B139" s="43"/>
      <c r="C139" s="208" t="s">
        <v>8</v>
      </c>
      <c r="D139" s="208" t="s">
        <v>174</v>
      </c>
      <c r="E139" s="209" t="s">
        <v>1256</v>
      </c>
      <c r="F139" s="210" t="s">
        <v>1257</v>
      </c>
      <c r="G139" s="211" t="s">
        <v>264</v>
      </c>
      <c r="H139" s="212">
        <v>0.71799999999999997</v>
      </c>
      <c r="I139" s="213"/>
      <c r="J139" s="214">
        <f>ROUND(I139*H139,2)</f>
        <v>0</v>
      </c>
      <c r="K139" s="210" t="s">
        <v>178</v>
      </c>
      <c r="L139" s="48"/>
      <c r="M139" s="215" t="s">
        <v>41</v>
      </c>
      <c r="N139" s="216" t="s">
        <v>51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179</v>
      </c>
      <c r="AT139" s="219" t="s">
        <v>174</v>
      </c>
      <c r="AU139" s="219" t="s">
        <v>90</v>
      </c>
      <c r="AY139" s="20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88</v>
      </c>
      <c r="BK139" s="220">
        <f>ROUND(I139*H139,2)</f>
        <v>0</v>
      </c>
      <c r="BL139" s="20" t="s">
        <v>179</v>
      </c>
      <c r="BM139" s="219" t="s">
        <v>1258</v>
      </c>
    </row>
    <row r="140" s="2" customFormat="1">
      <c r="A140" s="42"/>
      <c r="B140" s="43"/>
      <c r="C140" s="44"/>
      <c r="D140" s="221" t="s">
        <v>181</v>
      </c>
      <c r="E140" s="44"/>
      <c r="F140" s="222" t="s">
        <v>1259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181</v>
      </c>
      <c r="AU140" s="20" t="s">
        <v>90</v>
      </c>
    </row>
    <row r="141" s="2" customFormat="1" ht="33" customHeight="1">
      <c r="A141" s="42"/>
      <c r="B141" s="43"/>
      <c r="C141" s="208" t="s">
        <v>129</v>
      </c>
      <c r="D141" s="208" t="s">
        <v>174</v>
      </c>
      <c r="E141" s="209" t="s">
        <v>1260</v>
      </c>
      <c r="F141" s="210" t="s">
        <v>1261</v>
      </c>
      <c r="G141" s="211" t="s">
        <v>264</v>
      </c>
      <c r="H141" s="212">
        <v>0.71799999999999997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179</v>
      </c>
      <c r="BM141" s="219" t="s">
        <v>1262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1263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2" customFormat="1" ht="25.92" customHeight="1">
      <c r="A143" s="12"/>
      <c r="B143" s="192"/>
      <c r="C143" s="193"/>
      <c r="D143" s="194" t="s">
        <v>79</v>
      </c>
      <c r="E143" s="195" t="s">
        <v>289</v>
      </c>
      <c r="F143" s="195" t="s">
        <v>290</v>
      </c>
      <c r="G143" s="193"/>
      <c r="H143" s="193"/>
      <c r="I143" s="196"/>
      <c r="J143" s="197">
        <f>BK143</f>
        <v>0</v>
      </c>
      <c r="K143" s="193"/>
      <c r="L143" s="198"/>
      <c r="M143" s="199"/>
      <c r="N143" s="200"/>
      <c r="O143" s="200"/>
      <c r="P143" s="201">
        <f>P144+P160+P226+P260+P478+P561+P583</f>
        <v>0</v>
      </c>
      <c r="Q143" s="200"/>
      <c r="R143" s="201">
        <f>R144+R160+R226+R260+R478+R561+R583</f>
        <v>0.94797775000000006</v>
      </c>
      <c r="S143" s="200"/>
      <c r="T143" s="202">
        <f>T144+T160+T226+T260+T478+T561+T583</f>
        <v>0.1058178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90</v>
      </c>
      <c r="AT143" s="204" t="s">
        <v>79</v>
      </c>
      <c r="AU143" s="204" t="s">
        <v>80</v>
      </c>
      <c r="AY143" s="203" t="s">
        <v>171</v>
      </c>
      <c r="BK143" s="205">
        <f>BK144+BK160+BK226+BK260+BK478+BK561+BK583</f>
        <v>0</v>
      </c>
    </row>
    <row r="144" s="12" customFormat="1" ht="22.8" customHeight="1">
      <c r="A144" s="12"/>
      <c r="B144" s="192"/>
      <c r="C144" s="193"/>
      <c r="D144" s="194" t="s">
        <v>79</v>
      </c>
      <c r="E144" s="206" t="s">
        <v>1264</v>
      </c>
      <c r="F144" s="206" t="s">
        <v>1265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SUM(P145:P159)</f>
        <v>0</v>
      </c>
      <c r="Q144" s="200"/>
      <c r="R144" s="201">
        <f>SUM(R145:R159)</f>
        <v>0</v>
      </c>
      <c r="S144" s="200"/>
      <c r="T144" s="202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90</v>
      </c>
      <c r="AT144" s="204" t="s">
        <v>79</v>
      </c>
      <c r="AU144" s="204" t="s">
        <v>88</v>
      </c>
      <c r="AY144" s="203" t="s">
        <v>171</v>
      </c>
      <c r="BK144" s="205">
        <f>SUM(BK145:BK159)</f>
        <v>0</v>
      </c>
    </row>
    <row r="145" s="2" customFormat="1" ht="16.5" customHeight="1">
      <c r="A145" s="42"/>
      <c r="B145" s="43"/>
      <c r="C145" s="208" t="s">
        <v>132</v>
      </c>
      <c r="D145" s="208" t="s">
        <v>174</v>
      </c>
      <c r="E145" s="209" t="s">
        <v>1266</v>
      </c>
      <c r="F145" s="210" t="s">
        <v>1267</v>
      </c>
      <c r="G145" s="211" t="s">
        <v>194</v>
      </c>
      <c r="H145" s="212">
        <v>3</v>
      </c>
      <c r="I145" s="213"/>
      <c r="J145" s="214">
        <f>ROUND(I145*H145,2)</f>
        <v>0</v>
      </c>
      <c r="K145" s="210" t="s">
        <v>178</v>
      </c>
      <c r="L145" s="48"/>
      <c r="M145" s="215" t="s">
        <v>41</v>
      </c>
      <c r="N145" s="216" t="s">
        <v>51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295</v>
      </c>
      <c r="AT145" s="219" t="s">
        <v>174</v>
      </c>
      <c r="AU145" s="219" t="s">
        <v>90</v>
      </c>
      <c r="AY145" s="20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88</v>
      </c>
      <c r="BK145" s="220">
        <f>ROUND(I145*H145,2)</f>
        <v>0</v>
      </c>
      <c r="BL145" s="20" t="s">
        <v>295</v>
      </c>
      <c r="BM145" s="219" t="s">
        <v>1268</v>
      </c>
    </row>
    <row r="146" s="2" customFormat="1">
      <c r="A146" s="42"/>
      <c r="B146" s="43"/>
      <c r="C146" s="44"/>
      <c r="D146" s="221" t="s">
        <v>181</v>
      </c>
      <c r="E146" s="44"/>
      <c r="F146" s="222" t="s">
        <v>1269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181</v>
      </c>
      <c r="AU146" s="20" t="s">
        <v>90</v>
      </c>
    </row>
    <row r="147" s="13" customFormat="1">
      <c r="A147" s="13"/>
      <c r="B147" s="226"/>
      <c r="C147" s="227"/>
      <c r="D147" s="228" t="s">
        <v>183</v>
      </c>
      <c r="E147" s="229" t="s">
        <v>41</v>
      </c>
      <c r="F147" s="230" t="s">
        <v>1691</v>
      </c>
      <c r="G147" s="227"/>
      <c r="H147" s="229" t="s">
        <v>41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183</v>
      </c>
      <c r="AU147" s="236" t="s">
        <v>90</v>
      </c>
      <c r="AV147" s="13" t="s">
        <v>88</v>
      </c>
      <c r="AW147" s="13" t="s">
        <v>42</v>
      </c>
      <c r="AX147" s="13" t="s">
        <v>80</v>
      </c>
      <c r="AY147" s="236" t="s">
        <v>171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199</v>
      </c>
      <c r="G148" s="238"/>
      <c r="H148" s="241">
        <v>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3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1271</v>
      </c>
      <c r="F150" s="210" t="s">
        <v>1272</v>
      </c>
      <c r="G150" s="211" t="s">
        <v>194</v>
      </c>
      <c r="H150" s="212">
        <v>3</v>
      </c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295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1273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1274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14" customFormat="1">
      <c r="A152" s="14"/>
      <c r="B152" s="237"/>
      <c r="C152" s="238"/>
      <c r="D152" s="228" t="s">
        <v>183</v>
      </c>
      <c r="E152" s="239" t="s">
        <v>41</v>
      </c>
      <c r="F152" s="240" t="s">
        <v>199</v>
      </c>
      <c r="G152" s="238"/>
      <c r="H152" s="241">
        <v>3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183</v>
      </c>
      <c r="AU152" s="247" t="s">
        <v>90</v>
      </c>
      <c r="AV152" s="14" t="s">
        <v>90</v>
      </c>
      <c r="AW152" s="14" t="s">
        <v>42</v>
      </c>
      <c r="AX152" s="14" t="s">
        <v>80</v>
      </c>
      <c r="AY152" s="247" t="s">
        <v>171</v>
      </c>
    </row>
    <row r="153" s="15" customFormat="1">
      <c r="A153" s="15"/>
      <c r="B153" s="248"/>
      <c r="C153" s="249"/>
      <c r="D153" s="228" t="s">
        <v>183</v>
      </c>
      <c r="E153" s="250" t="s">
        <v>41</v>
      </c>
      <c r="F153" s="251" t="s">
        <v>189</v>
      </c>
      <c r="G153" s="249"/>
      <c r="H153" s="252">
        <v>3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183</v>
      </c>
      <c r="AU153" s="258" t="s">
        <v>90</v>
      </c>
      <c r="AV153" s="15" t="s">
        <v>179</v>
      </c>
      <c r="AW153" s="15" t="s">
        <v>42</v>
      </c>
      <c r="AX153" s="15" t="s">
        <v>88</v>
      </c>
      <c r="AY153" s="258" t="s">
        <v>171</v>
      </c>
    </row>
    <row r="154" s="2" customFormat="1" ht="24.15" customHeight="1">
      <c r="A154" s="42"/>
      <c r="B154" s="43"/>
      <c r="C154" s="208" t="s">
        <v>295</v>
      </c>
      <c r="D154" s="208" t="s">
        <v>174</v>
      </c>
      <c r="E154" s="209" t="s">
        <v>1275</v>
      </c>
      <c r="F154" s="210" t="s">
        <v>1276</v>
      </c>
      <c r="G154" s="211" t="s">
        <v>1277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295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295</v>
      </c>
      <c r="BM154" s="219" t="s">
        <v>1278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1279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2" customFormat="1" ht="33" customHeight="1">
      <c r="A156" s="42"/>
      <c r="B156" s="43"/>
      <c r="C156" s="208" t="s">
        <v>309</v>
      </c>
      <c r="D156" s="208" t="s">
        <v>174</v>
      </c>
      <c r="E156" s="209" t="s">
        <v>1280</v>
      </c>
      <c r="F156" s="210" t="s">
        <v>1281</v>
      </c>
      <c r="G156" s="211" t="s">
        <v>1277</v>
      </c>
      <c r="H156" s="287"/>
      <c r="I156" s="213"/>
      <c r="J156" s="214">
        <f>ROUND(I156*H156,2)</f>
        <v>0</v>
      </c>
      <c r="K156" s="210" t="s">
        <v>178</v>
      </c>
      <c r="L156" s="48"/>
      <c r="M156" s="215" t="s">
        <v>41</v>
      </c>
      <c r="N156" s="216" t="s">
        <v>51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295</v>
      </c>
      <c r="AT156" s="219" t="s">
        <v>174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1282</v>
      </c>
    </row>
    <row r="157" s="2" customFormat="1">
      <c r="A157" s="42"/>
      <c r="B157" s="43"/>
      <c r="C157" s="44"/>
      <c r="D157" s="221" t="s">
        <v>181</v>
      </c>
      <c r="E157" s="44"/>
      <c r="F157" s="222" t="s">
        <v>1283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181</v>
      </c>
      <c r="AU157" s="20" t="s">
        <v>90</v>
      </c>
    </row>
    <row r="158" s="2" customFormat="1" ht="37.8" customHeight="1">
      <c r="A158" s="42"/>
      <c r="B158" s="43"/>
      <c r="C158" s="208" t="s">
        <v>336</v>
      </c>
      <c r="D158" s="208" t="s">
        <v>174</v>
      </c>
      <c r="E158" s="209" t="s">
        <v>1284</v>
      </c>
      <c r="F158" s="210" t="s">
        <v>1285</v>
      </c>
      <c r="G158" s="211" t="s">
        <v>1277</v>
      </c>
      <c r="H158" s="287"/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1286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1287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2" customFormat="1" ht="22.8" customHeight="1">
      <c r="A160" s="12"/>
      <c r="B160" s="192"/>
      <c r="C160" s="193"/>
      <c r="D160" s="194" t="s">
        <v>79</v>
      </c>
      <c r="E160" s="206" t="s">
        <v>601</v>
      </c>
      <c r="F160" s="206" t="s">
        <v>602</v>
      </c>
      <c r="G160" s="193"/>
      <c r="H160" s="193"/>
      <c r="I160" s="196"/>
      <c r="J160" s="207">
        <f>BK160</f>
        <v>0</v>
      </c>
      <c r="K160" s="193"/>
      <c r="L160" s="198"/>
      <c r="M160" s="199"/>
      <c r="N160" s="200"/>
      <c r="O160" s="200"/>
      <c r="P160" s="201">
        <f>SUM(P161:P225)</f>
        <v>0</v>
      </c>
      <c r="Q160" s="200"/>
      <c r="R160" s="201">
        <f>SUM(R161:R225)</f>
        <v>0.0276584</v>
      </c>
      <c r="S160" s="200"/>
      <c r="T160" s="202">
        <f>SUM(T161:T225)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90</v>
      </c>
      <c r="AT160" s="204" t="s">
        <v>79</v>
      </c>
      <c r="AU160" s="204" t="s">
        <v>88</v>
      </c>
      <c r="AY160" s="203" t="s">
        <v>171</v>
      </c>
      <c r="BK160" s="205">
        <f>SUM(BK161:BK225)</f>
        <v>0</v>
      </c>
    </row>
    <row r="161" s="2" customFormat="1" ht="24.15" customHeight="1">
      <c r="A161" s="42"/>
      <c r="B161" s="43"/>
      <c r="C161" s="208" t="s">
        <v>341</v>
      </c>
      <c r="D161" s="208" t="s">
        <v>174</v>
      </c>
      <c r="E161" s="209" t="s">
        <v>1797</v>
      </c>
      <c r="F161" s="210" t="s">
        <v>1798</v>
      </c>
      <c r="G161" s="211" t="s">
        <v>202</v>
      </c>
      <c r="H161" s="212">
        <v>3</v>
      </c>
      <c r="I161" s="213"/>
      <c r="J161" s="214">
        <f>ROUND(I161*H161,2)</f>
        <v>0</v>
      </c>
      <c r="K161" s="210" t="s">
        <v>178</v>
      </c>
      <c r="L161" s="48"/>
      <c r="M161" s="215" t="s">
        <v>41</v>
      </c>
      <c r="N161" s="216" t="s">
        <v>51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295</v>
      </c>
      <c r="AT161" s="219" t="s">
        <v>174</v>
      </c>
      <c r="AU161" s="219" t="s">
        <v>90</v>
      </c>
      <c r="AY161" s="20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88</v>
      </c>
      <c r="BK161" s="220">
        <f>ROUND(I161*H161,2)</f>
        <v>0</v>
      </c>
      <c r="BL161" s="20" t="s">
        <v>295</v>
      </c>
      <c r="BM161" s="219" t="s">
        <v>1896</v>
      </c>
    </row>
    <row r="162" s="2" customFormat="1">
      <c r="A162" s="42"/>
      <c r="B162" s="43"/>
      <c r="C162" s="44"/>
      <c r="D162" s="221" t="s">
        <v>181</v>
      </c>
      <c r="E162" s="44"/>
      <c r="F162" s="222" t="s">
        <v>1800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181</v>
      </c>
      <c r="AU162" s="20" t="s">
        <v>90</v>
      </c>
    </row>
    <row r="163" s="13" customFormat="1">
      <c r="A163" s="13"/>
      <c r="B163" s="226"/>
      <c r="C163" s="227"/>
      <c r="D163" s="228" t="s">
        <v>183</v>
      </c>
      <c r="E163" s="229" t="s">
        <v>41</v>
      </c>
      <c r="F163" s="230" t="s">
        <v>1801</v>
      </c>
      <c r="G163" s="227"/>
      <c r="H163" s="229" t="s">
        <v>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183</v>
      </c>
      <c r="AU163" s="236" t="s">
        <v>90</v>
      </c>
      <c r="AV163" s="13" t="s">
        <v>88</v>
      </c>
      <c r="AW163" s="13" t="s">
        <v>42</v>
      </c>
      <c r="AX163" s="13" t="s">
        <v>80</v>
      </c>
      <c r="AY163" s="236" t="s">
        <v>171</v>
      </c>
    </row>
    <row r="164" s="14" customFormat="1">
      <c r="A164" s="14"/>
      <c r="B164" s="237"/>
      <c r="C164" s="238"/>
      <c r="D164" s="228" t="s">
        <v>183</v>
      </c>
      <c r="E164" s="239" t="s">
        <v>41</v>
      </c>
      <c r="F164" s="240" t="s">
        <v>199</v>
      </c>
      <c r="G164" s="238"/>
      <c r="H164" s="241">
        <v>3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42</v>
      </c>
      <c r="AX164" s="14" t="s">
        <v>80</v>
      </c>
      <c r="AY164" s="247" t="s">
        <v>171</v>
      </c>
    </row>
    <row r="165" s="15" customFormat="1">
      <c r="A165" s="15"/>
      <c r="B165" s="248"/>
      <c r="C165" s="249"/>
      <c r="D165" s="228" t="s">
        <v>183</v>
      </c>
      <c r="E165" s="250" t="s">
        <v>41</v>
      </c>
      <c r="F165" s="251" t="s">
        <v>189</v>
      </c>
      <c r="G165" s="249"/>
      <c r="H165" s="252">
        <v>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183</v>
      </c>
      <c r="AU165" s="258" t="s">
        <v>90</v>
      </c>
      <c r="AV165" s="15" t="s">
        <v>179</v>
      </c>
      <c r="AW165" s="15" t="s">
        <v>42</v>
      </c>
      <c r="AX165" s="15" t="s">
        <v>88</v>
      </c>
      <c r="AY165" s="258" t="s">
        <v>171</v>
      </c>
    </row>
    <row r="166" s="2" customFormat="1" ht="21.75" customHeight="1">
      <c r="A166" s="42"/>
      <c r="B166" s="43"/>
      <c r="C166" s="270" t="s">
        <v>298</v>
      </c>
      <c r="D166" s="270" t="s">
        <v>403</v>
      </c>
      <c r="E166" s="271" t="s">
        <v>1802</v>
      </c>
      <c r="F166" s="272" t="s">
        <v>1803</v>
      </c>
      <c r="G166" s="273" t="s">
        <v>202</v>
      </c>
      <c r="H166" s="274">
        <v>3.1499999999999999</v>
      </c>
      <c r="I166" s="275"/>
      <c r="J166" s="276">
        <f>ROUND(I166*H166,2)</f>
        <v>0</v>
      </c>
      <c r="K166" s="272" t="s">
        <v>178</v>
      </c>
      <c r="L166" s="277"/>
      <c r="M166" s="278" t="s">
        <v>41</v>
      </c>
      <c r="N166" s="279" t="s">
        <v>51</v>
      </c>
      <c r="O166" s="88"/>
      <c r="P166" s="217">
        <f>O166*H166</f>
        <v>0</v>
      </c>
      <c r="Q166" s="217">
        <v>0.00092000000000000003</v>
      </c>
      <c r="R166" s="217">
        <f>Q166*H166</f>
        <v>0.002898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406</v>
      </c>
      <c r="AT166" s="219" t="s">
        <v>403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295</v>
      </c>
      <c r="BM166" s="219" t="s">
        <v>1897</v>
      </c>
    </row>
    <row r="167" s="14" customFormat="1">
      <c r="A167" s="14"/>
      <c r="B167" s="237"/>
      <c r="C167" s="238"/>
      <c r="D167" s="228" t="s">
        <v>183</v>
      </c>
      <c r="E167" s="238"/>
      <c r="F167" s="240" t="s">
        <v>1805</v>
      </c>
      <c r="G167" s="238"/>
      <c r="H167" s="241">
        <v>3.1499999999999999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</v>
      </c>
      <c r="AX167" s="14" t="s">
        <v>88</v>
      </c>
      <c r="AY167" s="247" t="s">
        <v>171</v>
      </c>
    </row>
    <row r="168" s="2" customFormat="1" ht="16.5" customHeight="1">
      <c r="A168" s="42"/>
      <c r="B168" s="43"/>
      <c r="C168" s="208" t="s">
        <v>7</v>
      </c>
      <c r="D168" s="208" t="s">
        <v>174</v>
      </c>
      <c r="E168" s="209" t="s">
        <v>1288</v>
      </c>
      <c r="F168" s="210" t="s">
        <v>1289</v>
      </c>
      <c r="G168" s="211" t="s">
        <v>202</v>
      </c>
      <c r="H168" s="212">
        <v>3</v>
      </c>
      <c r="I168" s="213"/>
      <c r="J168" s="214">
        <f>ROUND(I168*H168,2)</f>
        <v>0</v>
      </c>
      <c r="K168" s="210" t="s">
        <v>178</v>
      </c>
      <c r="L168" s="48"/>
      <c r="M168" s="215" t="s">
        <v>41</v>
      </c>
      <c r="N168" s="216" t="s">
        <v>51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295</v>
      </c>
      <c r="AT168" s="219" t="s">
        <v>174</v>
      </c>
      <c r="AU168" s="219" t="s">
        <v>90</v>
      </c>
      <c r="AY168" s="20" t="s">
        <v>171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88</v>
      </c>
      <c r="BK168" s="220">
        <f>ROUND(I168*H168,2)</f>
        <v>0</v>
      </c>
      <c r="BL168" s="20" t="s">
        <v>295</v>
      </c>
      <c r="BM168" s="219" t="s">
        <v>1290</v>
      </c>
    </row>
    <row r="169" s="2" customFormat="1">
      <c r="A169" s="42"/>
      <c r="B169" s="43"/>
      <c r="C169" s="44"/>
      <c r="D169" s="221" t="s">
        <v>181</v>
      </c>
      <c r="E169" s="44"/>
      <c r="F169" s="222" t="s">
        <v>1291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181</v>
      </c>
      <c r="AU169" s="20" t="s">
        <v>90</v>
      </c>
    </row>
    <row r="170" s="13" customFormat="1">
      <c r="A170" s="13"/>
      <c r="B170" s="226"/>
      <c r="C170" s="227"/>
      <c r="D170" s="228" t="s">
        <v>183</v>
      </c>
      <c r="E170" s="229" t="s">
        <v>41</v>
      </c>
      <c r="F170" s="230" t="s">
        <v>1292</v>
      </c>
      <c r="G170" s="227"/>
      <c r="H170" s="229" t="s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183</v>
      </c>
      <c r="AU170" s="236" t="s">
        <v>90</v>
      </c>
      <c r="AV170" s="13" t="s">
        <v>88</v>
      </c>
      <c r="AW170" s="13" t="s">
        <v>42</v>
      </c>
      <c r="AX170" s="13" t="s">
        <v>80</v>
      </c>
      <c r="AY170" s="236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199</v>
      </c>
      <c r="G171" s="238"/>
      <c r="H171" s="241">
        <v>3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5" customFormat="1">
      <c r="A172" s="15"/>
      <c r="B172" s="248"/>
      <c r="C172" s="249"/>
      <c r="D172" s="228" t="s">
        <v>183</v>
      </c>
      <c r="E172" s="250" t="s">
        <v>41</v>
      </c>
      <c r="F172" s="251" t="s">
        <v>189</v>
      </c>
      <c r="G172" s="249"/>
      <c r="H172" s="252">
        <v>3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183</v>
      </c>
      <c r="AU172" s="258" t="s">
        <v>90</v>
      </c>
      <c r="AV172" s="15" t="s">
        <v>179</v>
      </c>
      <c r="AW172" s="15" t="s">
        <v>42</v>
      </c>
      <c r="AX172" s="15" t="s">
        <v>88</v>
      </c>
      <c r="AY172" s="258" t="s">
        <v>171</v>
      </c>
    </row>
    <row r="173" s="2" customFormat="1" ht="21.75" customHeight="1">
      <c r="A173" s="42"/>
      <c r="B173" s="43"/>
      <c r="C173" s="270" t="s">
        <v>361</v>
      </c>
      <c r="D173" s="270" t="s">
        <v>403</v>
      </c>
      <c r="E173" s="271" t="s">
        <v>1293</v>
      </c>
      <c r="F173" s="272" t="s">
        <v>1294</v>
      </c>
      <c r="G173" s="273" t="s">
        <v>202</v>
      </c>
      <c r="H173" s="274">
        <v>3.1499999999999999</v>
      </c>
      <c r="I173" s="275"/>
      <c r="J173" s="276">
        <f>ROUND(I173*H173,2)</f>
        <v>0</v>
      </c>
      <c r="K173" s="272" t="s">
        <v>41</v>
      </c>
      <c r="L173" s="277"/>
      <c r="M173" s="278" t="s">
        <v>41</v>
      </c>
      <c r="N173" s="279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406</v>
      </c>
      <c r="AT173" s="219" t="s">
        <v>403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295</v>
      </c>
      <c r="BM173" s="219" t="s">
        <v>1295</v>
      </c>
    </row>
    <row r="174" s="14" customFormat="1">
      <c r="A174" s="14"/>
      <c r="B174" s="237"/>
      <c r="C174" s="238"/>
      <c r="D174" s="228" t="s">
        <v>183</v>
      </c>
      <c r="E174" s="238"/>
      <c r="F174" s="240" t="s">
        <v>1805</v>
      </c>
      <c r="G174" s="238"/>
      <c r="H174" s="241">
        <v>3.1499999999999999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</v>
      </c>
      <c r="AX174" s="14" t="s">
        <v>88</v>
      </c>
      <c r="AY174" s="247" t="s">
        <v>171</v>
      </c>
    </row>
    <row r="175" s="2" customFormat="1" ht="33" customHeight="1">
      <c r="A175" s="42"/>
      <c r="B175" s="43"/>
      <c r="C175" s="208" t="s">
        <v>366</v>
      </c>
      <c r="D175" s="208" t="s">
        <v>174</v>
      </c>
      <c r="E175" s="209" t="s">
        <v>1297</v>
      </c>
      <c r="F175" s="210" t="s">
        <v>1298</v>
      </c>
      <c r="G175" s="211" t="s">
        <v>194</v>
      </c>
      <c r="H175" s="212">
        <v>13</v>
      </c>
      <c r="I175" s="213"/>
      <c r="J175" s="214">
        <f>ROUND(I175*H175,2)</f>
        <v>0</v>
      </c>
      <c r="K175" s="210" t="s">
        <v>178</v>
      </c>
      <c r="L175" s="48"/>
      <c r="M175" s="215" t="s">
        <v>41</v>
      </c>
      <c r="N175" s="216" t="s">
        <v>51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295</v>
      </c>
      <c r="AT175" s="219" t="s">
        <v>174</v>
      </c>
      <c r="AU175" s="219" t="s">
        <v>90</v>
      </c>
      <c r="AY175" s="20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88</v>
      </c>
      <c r="BK175" s="220">
        <f>ROUND(I175*H175,2)</f>
        <v>0</v>
      </c>
      <c r="BL175" s="20" t="s">
        <v>295</v>
      </c>
      <c r="BM175" s="219" t="s">
        <v>1299</v>
      </c>
    </row>
    <row r="176" s="2" customFormat="1">
      <c r="A176" s="42"/>
      <c r="B176" s="43"/>
      <c r="C176" s="44"/>
      <c r="D176" s="221" t="s">
        <v>181</v>
      </c>
      <c r="E176" s="44"/>
      <c r="F176" s="222" t="s">
        <v>1300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181</v>
      </c>
      <c r="AU176" s="20" t="s">
        <v>90</v>
      </c>
    </row>
    <row r="177" s="13" customFormat="1">
      <c r="A177" s="13"/>
      <c r="B177" s="226"/>
      <c r="C177" s="227"/>
      <c r="D177" s="228" t="s">
        <v>183</v>
      </c>
      <c r="E177" s="229" t="s">
        <v>41</v>
      </c>
      <c r="F177" s="230" t="s">
        <v>1301</v>
      </c>
      <c r="G177" s="227"/>
      <c r="H177" s="229" t="s">
        <v>41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183</v>
      </c>
      <c r="AU177" s="236" t="s">
        <v>90</v>
      </c>
      <c r="AV177" s="13" t="s">
        <v>88</v>
      </c>
      <c r="AW177" s="13" t="s">
        <v>42</v>
      </c>
      <c r="AX177" s="13" t="s">
        <v>80</v>
      </c>
      <c r="AY177" s="236" t="s">
        <v>171</v>
      </c>
    </row>
    <row r="178" s="14" customFormat="1">
      <c r="A178" s="14"/>
      <c r="B178" s="237"/>
      <c r="C178" s="238"/>
      <c r="D178" s="228" t="s">
        <v>183</v>
      </c>
      <c r="E178" s="239" t="s">
        <v>41</v>
      </c>
      <c r="F178" s="240" t="s">
        <v>129</v>
      </c>
      <c r="G178" s="238"/>
      <c r="H178" s="241">
        <v>13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183</v>
      </c>
      <c r="AU178" s="247" t="s">
        <v>90</v>
      </c>
      <c r="AV178" s="14" t="s">
        <v>90</v>
      </c>
      <c r="AW178" s="14" t="s">
        <v>42</v>
      </c>
      <c r="AX178" s="14" t="s">
        <v>80</v>
      </c>
      <c r="AY178" s="247" t="s">
        <v>171</v>
      </c>
    </row>
    <row r="179" s="15" customFormat="1">
      <c r="A179" s="15"/>
      <c r="B179" s="248"/>
      <c r="C179" s="249"/>
      <c r="D179" s="228" t="s">
        <v>183</v>
      </c>
      <c r="E179" s="250" t="s">
        <v>41</v>
      </c>
      <c r="F179" s="251" t="s">
        <v>189</v>
      </c>
      <c r="G179" s="249"/>
      <c r="H179" s="252">
        <v>13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183</v>
      </c>
      <c r="AU179" s="258" t="s">
        <v>90</v>
      </c>
      <c r="AV179" s="15" t="s">
        <v>179</v>
      </c>
      <c r="AW179" s="15" t="s">
        <v>42</v>
      </c>
      <c r="AX179" s="15" t="s">
        <v>88</v>
      </c>
      <c r="AY179" s="258" t="s">
        <v>171</v>
      </c>
    </row>
    <row r="180" s="2" customFormat="1" ht="16.5" customHeight="1">
      <c r="A180" s="42"/>
      <c r="B180" s="43"/>
      <c r="C180" s="270" t="s">
        <v>371</v>
      </c>
      <c r="D180" s="270" t="s">
        <v>403</v>
      </c>
      <c r="E180" s="271" t="s">
        <v>1302</v>
      </c>
      <c r="F180" s="272" t="s">
        <v>1303</v>
      </c>
      <c r="G180" s="273" t="s">
        <v>194</v>
      </c>
      <c r="H180" s="274">
        <v>13</v>
      </c>
      <c r="I180" s="275"/>
      <c r="J180" s="276">
        <f>ROUND(I180*H180,2)</f>
        <v>0</v>
      </c>
      <c r="K180" s="272" t="s">
        <v>178</v>
      </c>
      <c r="L180" s="277"/>
      <c r="M180" s="278" t="s">
        <v>41</v>
      </c>
      <c r="N180" s="279" t="s">
        <v>51</v>
      </c>
      <c r="O180" s="88"/>
      <c r="P180" s="217">
        <f>O180*H180</f>
        <v>0</v>
      </c>
      <c r="Q180" s="217">
        <v>0.00014999999999999999</v>
      </c>
      <c r="R180" s="217">
        <f>Q180*H180</f>
        <v>0.0019499999999999999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406</v>
      </c>
      <c r="AT180" s="219" t="s">
        <v>403</v>
      </c>
      <c r="AU180" s="219" t="s">
        <v>90</v>
      </c>
      <c r="AY180" s="20" t="s">
        <v>171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88</v>
      </c>
      <c r="BK180" s="220">
        <f>ROUND(I180*H180,2)</f>
        <v>0</v>
      </c>
      <c r="BL180" s="20" t="s">
        <v>295</v>
      </c>
      <c r="BM180" s="219" t="s">
        <v>1304</v>
      </c>
    </row>
    <row r="181" s="2" customFormat="1" ht="24.15" customHeight="1">
      <c r="A181" s="42"/>
      <c r="B181" s="43"/>
      <c r="C181" s="208" t="s">
        <v>376</v>
      </c>
      <c r="D181" s="208" t="s">
        <v>174</v>
      </c>
      <c r="E181" s="209" t="s">
        <v>1305</v>
      </c>
      <c r="F181" s="210" t="s">
        <v>1306</v>
      </c>
      <c r="G181" s="211" t="s">
        <v>202</v>
      </c>
      <c r="H181" s="212">
        <v>150.80000000000001</v>
      </c>
      <c r="I181" s="213"/>
      <c r="J181" s="214">
        <f>ROUND(I181*H181,2)</f>
        <v>0</v>
      </c>
      <c r="K181" s="210" t="s">
        <v>178</v>
      </c>
      <c r="L181" s="48"/>
      <c r="M181" s="215" t="s">
        <v>41</v>
      </c>
      <c r="N181" s="216" t="s">
        <v>51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295</v>
      </c>
      <c r="AT181" s="219" t="s">
        <v>174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1307</v>
      </c>
    </row>
    <row r="182" s="2" customFormat="1">
      <c r="A182" s="42"/>
      <c r="B182" s="43"/>
      <c r="C182" s="44"/>
      <c r="D182" s="221" t="s">
        <v>181</v>
      </c>
      <c r="E182" s="44"/>
      <c r="F182" s="222" t="s">
        <v>1308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181</v>
      </c>
      <c r="AU182" s="20" t="s">
        <v>90</v>
      </c>
    </row>
    <row r="183" s="13" customFormat="1">
      <c r="A183" s="13"/>
      <c r="B183" s="226"/>
      <c r="C183" s="227"/>
      <c r="D183" s="228" t="s">
        <v>183</v>
      </c>
      <c r="E183" s="229" t="s">
        <v>41</v>
      </c>
      <c r="F183" s="230" t="s">
        <v>1309</v>
      </c>
      <c r="G183" s="227"/>
      <c r="H183" s="229" t="s">
        <v>41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183</v>
      </c>
      <c r="AU183" s="236" t="s">
        <v>90</v>
      </c>
      <c r="AV183" s="13" t="s">
        <v>88</v>
      </c>
      <c r="AW183" s="13" t="s">
        <v>42</v>
      </c>
      <c r="AX183" s="13" t="s">
        <v>80</v>
      </c>
      <c r="AY183" s="236" t="s">
        <v>171</v>
      </c>
    </row>
    <row r="184" s="14" customFormat="1">
      <c r="A184" s="14"/>
      <c r="B184" s="237"/>
      <c r="C184" s="238"/>
      <c r="D184" s="228" t="s">
        <v>183</v>
      </c>
      <c r="E184" s="239" t="s">
        <v>41</v>
      </c>
      <c r="F184" s="240" t="s">
        <v>1969</v>
      </c>
      <c r="G184" s="238"/>
      <c r="H184" s="241">
        <v>90.599999999999994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183</v>
      </c>
      <c r="AU184" s="247" t="s">
        <v>90</v>
      </c>
      <c r="AV184" s="14" t="s">
        <v>90</v>
      </c>
      <c r="AW184" s="14" t="s">
        <v>42</v>
      </c>
      <c r="AX184" s="14" t="s">
        <v>80</v>
      </c>
      <c r="AY184" s="247" t="s">
        <v>171</v>
      </c>
    </row>
    <row r="185" s="16" customFormat="1">
      <c r="A185" s="16"/>
      <c r="B185" s="259"/>
      <c r="C185" s="260"/>
      <c r="D185" s="228" t="s">
        <v>183</v>
      </c>
      <c r="E185" s="261" t="s">
        <v>41</v>
      </c>
      <c r="F185" s="262" t="s">
        <v>230</v>
      </c>
      <c r="G185" s="260"/>
      <c r="H185" s="263">
        <v>90.599999999999994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9" t="s">
        <v>183</v>
      </c>
      <c r="AU185" s="269" t="s">
        <v>90</v>
      </c>
      <c r="AV185" s="16" t="s">
        <v>199</v>
      </c>
      <c r="AW185" s="16" t="s">
        <v>42</v>
      </c>
      <c r="AX185" s="16" t="s">
        <v>80</v>
      </c>
      <c r="AY185" s="269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1693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1331</v>
      </c>
      <c r="G187" s="238"/>
      <c r="H187" s="241">
        <v>18.199999999999999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1332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1333</v>
      </c>
      <c r="G189" s="238"/>
      <c r="H189" s="241">
        <v>42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150.80000000000001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381</v>
      </c>
      <c r="D191" s="270" t="s">
        <v>403</v>
      </c>
      <c r="E191" s="271" t="s">
        <v>684</v>
      </c>
      <c r="F191" s="272" t="s">
        <v>685</v>
      </c>
      <c r="G191" s="273" t="s">
        <v>202</v>
      </c>
      <c r="H191" s="274">
        <v>173.41999999999999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0.00012</v>
      </c>
      <c r="R191" s="217">
        <f>Q191*H191</f>
        <v>0.0208104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406</v>
      </c>
      <c r="AT191" s="219" t="s">
        <v>403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295</v>
      </c>
      <c r="BM191" s="219" t="s">
        <v>1334</v>
      </c>
    </row>
    <row r="192" s="14" customFormat="1">
      <c r="A192" s="14"/>
      <c r="B192" s="237"/>
      <c r="C192" s="238"/>
      <c r="D192" s="228" t="s">
        <v>183</v>
      </c>
      <c r="E192" s="238"/>
      <c r="F192" s="240" t="s">
        <v>1970</v>
      </c>
      <c r="G192" s="238"/>
      <c r="H192" s="241">
        <v>173.41999999999999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</v>
      </c>
      <c r="AX192" s="14" t="s">
        <v>88</v>
      </c>
      <c r="AY192" s="247" t="s">
        <v>171</v>
      </c>
    </row>
    <row r="193" s="2" customFormat="1" ht="21.75" customHeight="1">
      <c r="A193" s="42"/>
      <c r="B193" s="43"/>
      <c r="C193" s="208" t="s">
        <v>388</v>
      </c>
      <c r="D193" s="208" t="s">
        <v>174</v>
      </c>
      <c r="E193" s="209" t="s">
        <v>1336</v>
      </c>
      <c r="F193" s="210" t="s">
        <v>1337</v>
      </c>
      <c r="G193" s="211" t="s">
        <v>194</v>
      </c>
      <c r="H193" s="212">
        <v>285</v>
      </c>
      <c r="I193" s="213"/>
      <c r="J193" s="214">
        <f>ROUND(I193*H193,2)</f>
        <v>0</v>
      </c>
      <c r="K193" s="210" t="s">
        <v>178</v>
      </c>
      <c r="L193" s="48"/>
      <c r="M193" s="215" t="s">
        <v>41</v>
      </c>
      <c r="N193" s="216" t="s">
        <v>51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295</v>
      </c>
      <c r="AT193" s="219" t="s">
        <v>174</v>
      </c>
      <c r="AU193" s="219" t="s">
        <v>90</v>
      </c>
      <c r="AY193" s="20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88</v>
      </c>
      <c r="BK193" s="220">
        <f>ROUND(I193*H193,2)</f>
        <v>0</v>
      </c>
      <c r="BL193" s="20" t="s">
        <v>295</v>
      </c>
      <c r="BM193" s="219" t="s">
        <v>1338</v>
      </c>
    </row>
    <row r="194" s="2" customFormat="1">
      <c r="A194" s="42"/>
      <c r="B194" s="43"/>
      <c r="C194" s="44"/>
      <c r="D194" s="221" t="s">
        <v>181</v>
      </c>
      <c r="E194" s="44"/>
      <c r="F194" s="222" t="s">
        <v>1339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181</v>
      </c>
      <c r="AU194" s="20" t="s">
        <v>90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1340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199</v>
      </c>
      <c r="G196" s="238"/>
      <c r="H196" s="241">
        <v>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1341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1971</v>
      </c>
      <c r="G198" s="238"/>
      <c r="H198" s="241">
        <v>156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1698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1972</v>
      </c>
      <c r="G200" s="238"/>
      <c r="H200" s="241">
        <v>84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3" customFormat="1">
      <c r="A201" s="13"/>
      <c r="B201" s="226"/>
      <c r="C201" s="227"/>
      <c r="D201" s="228" t="s">
        <v>183</v>
      </c>
      <c r="E201" s="229" t="s">
        <v>41</v>
      </c>
      <c r="F201" s="230" t="s">
        <v>1332</v>
      </c>
      <c r="G201" s="227"/>
      <c r="H201" s="229" t="s">
        <v>41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183</v>
      </c>
      <c r="AU201" s="236" t="s">
        <v>90</v>
      </c>
      <c r="AV201" s="13" t="s">
        <v>88</v>
      </c>
      <c r="AW201" s="13" t="s">
        <v>42</v>
      </c>
      <c r="AX201" s="13" t="s">
        <v>80</v>
      </c>
      <c r="AY201" s="236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1333</v>
      </c>
      <c r="G202" s="238"/>
      <c r="H202" s="241">
        <v>42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5" customFormat="1">
      <c r="A203" s="15"/>
      <c r="B203" s="248"/>
      <c r="C203" s="249"/>
      <c r="D203" s="228" t="s">
        <v>183</v>
      </c>
      <c r="E203" s="250" t="s">
        <v>41</v>
      </c>
      <c r="F203" s="251" t="s">
        <v>189</v>
      </c>
      <c r="G203" s="249"/>
      <c r="H203" s="252">
        <v>285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183</v>
      </c>
      <c r="AU203" s="258" t="s">
        <v>90</v>
      </c>
      <c r="AV203" s="15" t="s">
        <v>179</v>
      </c>
      <c r="AW203" s="15" t="s">
        <v>42</v>
      </c>
      <c r="AX203" s="15" t="s">
        <v>88</v>
      </c>
      <c r="AY203" s="258" t="s">
        <v>171</v>
      </c>
    </row>
    <row r="204" s="2" customFormat="1" ht="24.15" customHeight="1">
      <c r="A204" s="42"/>
      <c r="B204" s="43"/>
      <c r="C204" s="208" t="s">
        <v>395</v>
      </c>
      <c r="D204" s="208" t="s">
        <v>174</v>
      </c>
      <c r="E204" s="209" t="s">
        <v>1346</v>
      </c>
      <c r="F204" s="210" t="s">
        <v>1347</v>
      </c>
      <c r="G204" s="211" t="s">
        <v>194</v>
      </c>
      <c r="H204" s="212">
        <v>84</v>
      </c>
      <c r="I204" s="213"/>
      <c r="J204" s="214">
        <f>ROUND(I204*H204,2)</f>
        <v>0</v>
      </c>
      <c r="K204" s="210" t="s">
        <v>178</v>
      </c>
      <c r="L204" s="48"/>
      <c r="M204" s="215" t="s">
        <v>41</v>
      </c>
      <c r="N204" s="216" t="s">
        <v>51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295</v>
      </c>
      <c r="AT204" s="219" t="s">
        <v>174</v>
      </c>
      <c r="AU204" s="219" t="s">
        <v>90</v>
      </c>
      <c r="AY204" s="20" t="s">
        <v>171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88</v>
      </c>
      <c r="BK204" s="220">
        <f>ROUND(I204*H204,2)</f>
        <v>0</v>
      </c>
      <c r="BL204" s="20" t="s">
        <v>295</v>
      </c>
      <c r="BM204" s="219" t="s">
        <v>1348</v>
      </c>
    </row>
    <row r="205" s="2" customFormat="1">
      <c r="A205" s="42"/>
      <c r="B205" s="43"/>
      <c r="C205" s="44"/>
      <c r="D205" s="221" t="s">
        <v>181</v>
      </c>
      <c r="E205" s="44"/>
      <c r="F205" s="222" t="s">
        <v>1349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181</v>
      </c>
      <c r="AU205" s="20" t="s">
        <v>90</v>
      </c>
    </row>
    <row r="206" s="13" customFormat="1">
      <c r="A206" s="13"/>
      <c r="B206" s="226"/>
      <c r="C206" s="227"/>
      <c r="D206" s="228" t="s">
        <v>183</v>
      </c>
      <c r="E206" s="229" t="s">
        <v>41</v>
      </c>
      <c r="F206" s="230" t="s">
        <v>1904</v>
      </c>
      <c r="G206" s="227"/>
      <c r="H206" s="229" t="s">
        <v>41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183</v>
      </c>
      <c r="AU206" s="236" t="s">
        <v>90</v>
      </c>
      <c r="AV206" s="13" t="s">
        <v>88</v>
      </c>
      <c r="AW206" s="13" t="s">
        <v>42</v>
      </c>
      <c r="AX206" s="13" t="s">
        <v>80</v>
      </c>
      <c r="AY206" s="236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1333</v>
      </c>
      <c r="G207" s="238"/>
      <c r="H207" s="241">
        <v>42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3" customFormat="1">
      <c r="A208" s="13"/>
      <c r="B208" s="226"/>
      <c r="C208" s="227"/>
      <c r="D208" s="228" t="s">
        <v>183</v>
      </c>
      <c r="E208" s="229" t="s">
        <v>41</v>
      </c>
      <c r="F208" s="230" t="s">
        <v>1332</v>
      </c>
      <c r="G208" s="227"/>
      <c r="H208" s="229" t="s">
        <v>41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183</v>
      </c>
      <c r="AU208" s="236" t="s">
        <v>90</v>
      </c>
      <c r="AV208" s="13" t="s">
        <v>88</v>
      </c>
      <c r="AW208" s="13" t="s">
        <v>42</v>
      </c>
      <c r="AX208" s="13" t="s">
        <v>80</v>
      </c>
      <c r="AY208" s="236" t="s">
        <v>171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1333</v>
      </c>
      <c r="G209" s="238"/>
      <c r="H209" s="241">
        <v>42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80</v>
      </c>
      <c r="AY209" s="247" t="s">
        <v>171</v>
      </c>
    </row>
    <row r="210" s="15" customFormat="1">
      <c r="A210" s="15"/>
      <c r="B210" s="248"/>
      <c r="C210" s="249"/>
      <c r="D210" s="228" t="s">
        <v>183</v>
      </c>
      <c r="E210" s="250" t="s">
        <v>41</v>
      </c>
      <c r="F210" s="251" t="s">
        <v>189</v>
      </c>
      <c r="G210" s="249"/>
      <c r="H210" s="252">
        <v>84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183</v>
      </c>
      <c r="AU210" s="258" t="s">
        <v>90</v>
      </c>
      <c r="AV210" s="15" t="s">
        <v>179</v>
      </c>
      <c r="AW210" s="15" t="s">
        <v>42</v>
      </c>
      <c r="AX210" s="15" t="s">
        <v>88</v>
      </c>
      <c r="AY210" s="258" t="s">
        <v>171</v>
      </c>
    </row>
    <row r="211" s="2" customFormat="1" ht="24.15" customHeight="1">
      <c r="A211" s="42"/>
      <c r="B211" s="43"/>
      <c r="C211" s="208" t="s">
        <v>402</v>
      </c>
      <c r="D211" s="208" t="s">
        <v>174</v>
      </c>
      <c r="E211" s="209" t="s">
        <v>1357</v>
      </c>
      <c r="F211" s="210" t="s">
        <v>1358</v>
      </c>
      <c r="G211" s="211" t="s">
        <v>194</v>
      </c>
      <c r="H211" s="212">
        <v>1</v>
      </c>
      <c r="I211" s="213"/>
      <c r="J211" s="214">
        <f>ROUND(I211*H211,2)</f>
        <v>0</v>
      </c>
      <c r="K211" s="210" t="s">
        <v>178</v>
      </c>
      <c r="L211" s="48"/>
      <c r="M211" s="215" t="s">
        <v>41</v>
      </c>
      <c r="N211" s="216" t="s">
        <v>51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295</v>
      </c>
      <c r="AT211" s="219" t="s">
        <v>174</v>
      </c>
      <c r="AU211" s="219" t="s">
        <v>90</v>
      </c>
      <c r="AY211" s="20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88</v>
      </c>
      <c r="BK211" s="220">
        <f>ROUND(I211*H211,2)</f>
        <v>0</v>
      </c>
      <c r="BL211" s="20" t="s">
        <v>295</v>
      </c>
      <c r="BM211" s="219" t="s">
        <v>1359</v>
      </c>
    </row>
    <row r="212" s="2" customFormat="1">
      <c r="A212" s="42"/>
      <c r="B212" s="43"/>
      <c r="C212" s="44"/>
      <c r="D212" s="221" t="s">
        <v>181</v>
      </c>
      <c r="E212" s="44"/>
      <c r="F212" s="222" t="s">
        <v>1360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181</v>
      </c>
      <c r="AU212" s="20" t="s">
        <v>90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1361</v>
      </c>
      <c r="F213" s="210" t="s">
        <v>879</v>
      </c>
      <c r="G213" s="211" t="s">
        <v>764</v>
      </c>
      <c r="H213" s="212">
        <v>1</v>
      </c>
      <c r="I213" s="213"/>
      <c r="J213" s="214">
        <f>ROUND(I213*H213,2)</f>
        <v>0</v>
      </c>
      <c r="K213" s="210" t="s">
        <v>41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1701</v>
      </c>
    </row>
    <row r="214" s="2" customFormat="1" ht="24.15" customHeight="1">
      <c r="A214" s="42"/>
      <c r="B214" s="43"/>
      <c r="C214" s="208" t="s">
        <v>413</v>
      </c>
      <c r="D214" s="208" t="s">
        <v>174</v>
      </c>
      <c r="E214" s="209" t="s">
        <v>1363</v>
      </c>
      <c r="F214" s="210" t="s">
        <v>1364</v>
      </c>
      <c r="G214" s="211" t="s">
        <v>194</v>
      </c>
      <c r="H214" s="212">
        <v>2</v>
      </c>
      <c r="I214" s="213"/>
      <c r="J214" s="214">
        <f>ROUND(I214*H214,2)</f>
        <v>0</v>
      </c>
      <c r="K214" s="210" t="s">
        <v>178</v>
      </c>
      <c r="L214" s="48"/>
      <c r="M214" s="215" t="s">
        <v>41</v>
      </c>
      <c r="N214" s="216" t="s">
        <v>51</v>
      </c>
      <c r="O214" s="88"/>
      <c r="P214" s="217">
        <f>O214*H214</f>
        <v>0</v>
      </c>
      <c r="Q214" s="217">
        <v>0.001</v>
      </c>
      <c r="R214" s="217">
        <f>Q214*H214</f>
        <v>0.002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295</v>
      </c>
      <c r="AT214" s="219" t="s">
        <v>174</v>
      </c>
      <c r="AU214" s="219" t="s">
        <v>90</v>
      </c>
      <c r="AY214" s="20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88</v>
      </c>
      <c r="BK214" s="220">
        <f>ROUND(I214*H214,2)</f>
        <v>0</v>
      </c>
      <c r="BL214" s="20" t="s">
        <v>295</v>
      </c>
      <c r="BM214" s="219" t="s">
        <v>1973</v>
      </c>
    </row>
    <row r="215" s="2" customFormat="1">
      <c r="A215" s="42"/>
      <c r="B215" s="43"/>
      <c r="C215" s="44"/>
      <c r="D215" s="221" t="s">
        <v>181</v>
      </c>
      <c r="E215" s="44"/>
      <c r="F215" s="222" t="s">
        <v>1366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181</v>
      </c>
      <c r="AU215" s="20" t="s">
        <v>90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90</v>
      </c>
      <c r="G216" s="238"/>
      <c r="H216" s="241">
        <v>2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5" customFormat="1">
      <c r="A217" s="15"/>
      <c r="B217" s="248"/>
      <c r="C217" s="249"/>
      <c r="D217" s="228" t="s">
        <v>183</v>
      </c>
      <c r="E217" s="250" t="s">
        <v>41</v>
      </c>
      <c r="F217" s="251" t="s">
        <v>189</v>
      </c>
      <c r="G217" s="249"/>
      <c r="H217" s="252">
        <v>2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183</v>
      </c>
      <c r="AU217" s="258" t="s">
        <v>90</v>
      </c>
      <c r="AV217" s="15" t="s">
        <v>179</v>
      </c>
      <c r="AW217" s="15" t="s">
        <v>42</v>
      </c>
      <c r="AX217" s="15" t="s">
        <v>88</v>
      </c>
      <c r="AY217" s="258" t="s">
        <v>171</v>
      </c>
    </row>
    <row r="218" s="2" customFormat="1" ht="24.15" customHeight="1">
      <c r="A218" s="42"/>
      <c r="B218" s="43"/>
      <c r="C218" s="208" t="s">
        <v>406</v>
      </c>
      <c r="D218" s="208" t="s">
        <v>174</v>
      </c>
      <c r="E218" s="209" t="s">
        <v>1367</v>
      </c>
      <c r="F218" s="210" t="s">
        <v>1368</v>
      </c>
      <c r="G218" s="211" t="s">
        <v>264</v>
      </c>
      <c r="H218" s="212">
        <v>0.028000000000000001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1369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1370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7.8" customHeight="1">
      <c r="A220" s="42"/>
      <c r="B220" s="43"/>
      <c r="C220" s="208" t="s">
        <v>424</v>
      </c>
      <c r="D220" s="208" t="s">
        <v>174</v>
      </c>
      <c r="E220" s="209" t="s">
        <v>955</v>
      </c>
      <c r="F220" s="210" t="s">
        <v>956</v>
      </c>
      <c r="G220" s="211" t="s">
        <v>264</v>
      </c>
      <c r="H220" s="212">
        <v>0.028000000000000001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1371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958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3" customHeight="1">
      <c r="A222" s="42"/>
      <c r="B222" s="43"/>
      <c r="C222" s="208" t="s">
        <v>433</v>
      </c>
      <c r="D222" s="208" t="s">
        <v>174</v>
      </c>
      <c r="E222" s="209" t="s">
        <v>960</v>
      </c>
      <c r="F222" s="210" t="s">
        <v>961</v>
      </c>
      <c r="G222" s="211" t="s">
        <v>264</v>
      </c>
      <c r="H222" s="212">
        <v>0.028000000000000001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1372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963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2" customFormat="1" ht="37.8" customHeight="1">
      <c r="A224" s="42"/>
      <c r="B224" s="43"/>
      <c r="C224" s="208" t="s">
        <v>438</v>
      </c>
      <c r="D224" s="208" t="s">
        <v>174</v>
      </c>
      <c r="E224" s="209" t="s">
        <v>965</v>
      </c>
      <c r="F224" s="210" t="s">
        <v>966</v>
      </c>
      <c r="G224" s="211" t="s">
        <v>264</v>
      </c>
      <c r="H224" s="212">
        <v>0.028000000000000001</v>
      </c>
      <c r="I224" s="213"/>
      <c r="J224" s="214">
        <f>ROUND(I224*H224,2)</f>
        <v>0</v>
      </c>
      <c r="K224" s="210" t="s">
        <v>178</v>
      </c>
      <c r="L224" s="48"/>
      <c r="M224" s="215" t="s">
        <v>41</v>
      </c>
      <c r="N224" s="216" t="s">
        <v>51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295</v>
      </c>
      <c r="AT224" s="219" t="s">
        <v>174</v>
      </c>
      <c r="AU224" s="219" t="s">
        <v>90</v>
      </c>
      <c r="AY224" s="20" t="s">
        <v>171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88</v>
      </c>
      <c r="BK224" s="220">
        <f>ROUND(I224*H224,2)</f>
        <v>0</v>
      </c>
      <c r="BL224" s="20" t="s">
        <v>295</v>
      </c>
      <c r="BM224" s="219" t="s">
        <v>1373</v>
      </c>
    </row>
    <row r="225" s="2" customFormat="1">
      <c r="A225" s="42"/>
      <c r="B225" s="43"/>
      <c r="C225" s="44"/>
      <c r="D225" s="221" t="s">
        <v>181</v>
      </c>
      <c r="E225" s="44"/>
      <c r="F225" s="222" t="s">
        <v>968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181</v>
      </c>
      <c r="AU225" s="20" t="s">
        <v>90</v>
      </c>
    </row>
    <row r="226" s="12" customFormat="1" ht="22.8" customHeight="1">
      <c r="A226" s="12"/>
      <c r="B226" s="192"/>
      <c r="C226" s="193"/>
      <c r="D226" s="194" t="s">
        <v>79</v>
      </c>
      <c r="E226" s="206" t="s">
        <v>969</v>
      </c>
      <c r="F226" s="206" t="s">
        <v>970</v>
      </c>
      <c r="G226" s="193"/>
      <c r="H226" s="193"/>
      <c r="I226" s="196"/>
      <c r="J226" s="207">
        <f>BK226</f>
        <v>0</v>
      </c>
      <c r="K226" s="193"/>
      <c r="L226" s="198"/>
      <c r="M226" s="199"/>
      <c r="N226" s="200"/>
      <c r="O226" s="200"/>
      <c r="P226" s="201">
        <f>SUM(P227:P259)</f>
        <v>0</v>
      </c>
      <c r="Q226" s="200"/>
      <c r="R226" s="201">
        <f>SUM(R227:R259)</f>
        <v>0.019711500000000003</v>
      </c>
      <c r="S226" s="200"/>
      <c r="T226" s="202">
        <f>SUM(T227:T259)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3" t="s">
        <v>90</v>
      </c>
      <c r="AT226" s="204" t="s">
        <v>79</v>
      </c>
      <c r="AU226" s="204" t="s">
        <v>88</v>
      </c>
      <c r="AY226" s="203" t="s">
        <v>171</v>
      </c>
      <c r="BK226" s="205">
        <f>SUM(BK227:BK259)</f>
        <v>0</v>
      </c>
    </row>
    <row r="227" s="2" customFormat="1" ht="16.5" customHeight="1">
      <c r="A227" s="42"/>
      <c r="B227" s="43"/>
      <c r="C227" s="208" t="s">
        <v>443</v>
      </c>
      <c r="D227" s="208" t="s">
        <v>174</v>
      </c>
      <c r="E227" s="209" t="s">
        <v>972</v>
      </c>
      <c r="F227" s="210" t="s">
        <v>973</v>
      </c>
      <c r="G227" s="211" t="s">
        <v>202</v>
      </c>
      <c r="H227" s="212">
        <v>154.59999999999999</v>
      </c>
      <c r="I227" s="213"/>
      <c r="J227" s="214">
        <f>ROUND(I227*H227,2)</f>
        <v>0</v>
      </c>
      <c r="K227" s="210" t="s">
        <v>178</v>
      </c>
      <c r="L227" s="48"/>
      <c r="M227" s="215" t="s">
        <v>41</v>
      </c>
      <c r="N227" s="216" t="s">
        <v>51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295</v>
      </c>
      <c r="AT227" s="219" t="s">
        <v>174</v>
      </c>
      <c r="AU227" s="219" t="s">
        <v>90</v>
      </c>
      <c r="AY227" s="20" t="s">
        <v>171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88</v>
      </c>
      <c r="BK227" s="220">
        <f>ROUND(I227*H227,2)</f>
        <v>0</v>
      </c>
      <c r="BL227" s="20" t="s">
        <v>295</v>
      </c>
      <c r="BM227" s="219" t="s">
        <v>1374</v>
      </c>
    </row>
    <row r="228" s="2" customFormat="1">
      <c r="A228" s="42"/>
      <c r="B228" s="43"/>
      <c r="C228" s="44"/>
      <c r="D228" s="221" t="s">
        <v>181</v>
      </c>
      <c r="E228" s="44"/>
      <c r="F228" s="222" t="s">
        <v>975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181</v>
      </c>
      <c r="AU228" s="20" t="s">
        <v>90</v>
      </c>
    </row>
    <row r="229" s="13" customFormat="1">
      <c r="A229" s="13"/>
      <c r="B229" s="226"/>
      <c r="C229" s="227"/>
      <c r="D229" s="228" t="s">
        <v>183</v>
      </c>
      <c r="E229" s="229" t="s">
        <v>41</v>
      </c>
      <c r="F229" s="230" t="s">
        <v>1375</v>
      </c>
      <c r="G229" s="227"/>
      <c r="H229" s="229" t="s">
        <v>41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183</v>
      </c>
      <c r="AU229" s="236" t="s">
        <v>90</v>
      </c>
      <c r="AV229" s="13" t="s">
        <v>88</v>
      </c>
      <c r="AW229" s="13" t="s">
        <v>42</v>
      </c>
      <c r="AX229" s="13" t="s">
        <v>80</v>
      </c>
      <c r="AY229" s="236" t="s">
        <v>171</v>
      </c>
    </row>
    <row r="230" s="14" customFormat="1">
      <c r="A230" s="14"/>
      <c r="B230" s="237"/>
      <c r="C230" s="238"/>
      <c r="D230" s="228" t="s">
        <v>183</v>
      </c>
      <c r="E230" s="239" t="s">
        <v>41</v>
      </c>
      <c r="F230" s="240" t="s">
        <v>1974</v>
      </c>
      <c r="G230" s="238"/>
      <c r="H230" s="241">
        <v>136.40000000000001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183</v>
      </c>
      <c r="AU230" s="247" t="s">
        <v>90</v>
      </c>
      <c r="AV230" s="14" t="s">
        <v>90</v>
      </c>
      <c r="AW230" s="14" t="s">
        <v>42</v>
      </c>
      <c r="AX230" s="14" t="s">
        <v>80</v>
      </c>
      <c r="AY230" s="247" t="s">
        <v>171</v>
      </c>
    </row>
    <row r="231" s="16" customFormat="1">
      <c r="A231" s="16"/>
      <c r="B231" s="259"/>
      <c r="C231" s="260"/>
      <c r="D231" s="228" t="s">
        <v>183</v>
      </c>
      <c r="E231" s="261" t="s">
        <v>41</v>
      </c>
      <c r="F231" s="262" t="s">
        <v>230</v>
      </c>
      <c r="G231" s="260"/>
      <c r="H231" s="263">
        <v>136.40000000000001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69" t="s">
        <v>183</v>
      </c>
      <c r="AU231" s="269" t="s">
        <v>90</v>
      </c>
      <c r="AV231" s="16" t="s">
        <v>199</v>
      </c>
      <c r="AW231" s="16" t="s">
        <v>42</v>
      </c>
      <c r="AX231" s="16" t="s">
        <v>80</v>
      </c>
      <c r="AY231" s="269" t="s">
        <v>171</v>
      </c>
    </row>
    <row r="232" s="13" customFormat="1">
      <c r="A232" s="13"/>
      <c r="B232" s="226"/>
      <c r="C232" s="227"/>
      <c r="D232" s="228" t="s">
        <v>183</v>
      </c>
      <c r="E232" s="229" t="s">
        <v>41</v>
      </c>
      <c r="F232" s="230" t="s">
        <v>1710</v>
      </c>
      <c r="G232" s="227"/>
      <c r="H232" s="229" t="s">
        <v>41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183</v>
      </c>
      <c r="AU232" s="236" t="s">
        <v>90</v>
      </c>
      <c r="AV232" s="13" t="s">
        <v>88</v>
      </c>
      <c r="AW232" s="13" t="s">
        <v>42</v>
      </c>
      <c r="AX232" s="13" t="s">
        <v>80</v>
      </c>
      <c r="AY232" s="236" t="s">
        <v>171</v>
      </c>
    </row>
    <row r="233" s="14" customFormat="1">
      <c r="A233" s="14"/>
      <c r="B233" s="237"/>
      <c r="C233" s="238"/>
      <c r="D233" s="228" t="s">
        <v>183</v>
      </c>
      <c r="E233" s="239" t="s">
        <v>41</v>
      </c>
      <c r="F233" s="240" t="s">
        <v>1379</v>
      </c>
      <c r="G233" s="238"/>
      <c r="H233" s="241">
        <v>18.199999999999999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183</v>
      </c>
      <c r="AU233" s="247" t="s">
        <v>90</v>
      </c>
      <c r="AV233" s="14" t="s">
        <v>90</v>
      </c>
      <c r="AW233" s="14" t="s">
        <v>42</v>
      </c>
      <c r="AX233" s="14" t="s">
        <v>80</v>
      </c>
      <c r="AY233" s="247" t="s">
        <v>171</v>
      </c>
    </row>
    <row r="234" s="15" customFormat="1">
      <c r="A234" s="15"/>
      <c r="B234" s="248"/>
      <c r="C234" s="249"/>
      <c r="D234" s="228" t="s">
        <v>183</v>
      </c>
      <c r="E234" s="250" t="s">
        <v>41</v>
      </c>
      <c r="F234" s="251" t="s">
        <v>189</v>
      </c>
      <c r="G234" s="249"/>
      <c r="H234" s="252">
        <v>154.59999999999999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183</v>
      </c>
      <c r="AU234" s="258" t="s">
        <v>90</v>
      </c>
      <c r="AV234" s="15" t="s">
        <v>179</v>
      </c>
      <c r="AW234" s="15" t="s">
        <v>42</v>
      </c>
      <c r="AX234" s="15" t="s">
        <v>88</v>
      </c>
      <c r="AY234" s="258" t="s">
        <v>171</v>
      </c>
    </row>
    <row r="235" s="2" customFormat="1" ht="21.75" customHeight="1">
      <c r="A235" s="42"/>
      <c r="B235" s="43"/>
      <c r="C235" s="270" t="s">
        <v>448</v>
      </c>
      <c r="D235" s="270" t="s">
        <v>403</v>
      </c>
      <c r="E235" s="271" t="s">
        <v>1001</v>
      </c>
      <c r="F235" s="272" t="s">
        <v>1002</v>
      </c>
      <c r="G235" s="273" t="s">
        <v>202</v>
      </c>
      <c r="H235" s="274">
        <v>162.33000000000001</v>
      </c>
      <c r="I235" s="275"/>
      <c r="J235" s="276">
        <f>ROUND(I235*H235,2)</f>
        <v>0</v>
      </c>
      <c r="K235" s="272" t="s">
        <v>178</v>
      </c>
      <c r="L235" s="277"/>
      <c r="M235" s="278" t="s">
        <v>41</v>
      </c>
      <c r="N235" s="279" t="s">
        <v>51</v>
      </c>
      <c r="O235" s="88"/>
      <c r="P235" s="217">
        <f>O235*H235</f>
        <v>0</v>
      </c>
      <c r="Q235" s="217">
        <v>3.0000000000000001E-05</v>
      </c>
      <c r="R235" s="217">
        <f>Q235*H235</f>
        <v>0.0048699000000000008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406</v>
      </c>
      <c r="AT235" s="219" t="s">
        <v>403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1380</v>
      </c>
    </row>
    <row r="236" s="14" customFormat="1">
      <c r="A236" s="14"/>
      <c r="B236" s="237"/>
      <c r="C236" s="238"/>
      <c r="D236" s="228" t="s">
        <v>183</v>
      </c>
      <c r="E236" s="238"/>
      <c r="F236" s="240" t="s">
        <v>1975</v>
      </c>
      <c r="G236" s="238"/>
      <c r="H236" s="241">
        <v>162.33000000000001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183</v>
      </c>
      <c r="AU236" s="247" t="s">
        <v>90</v>
      </c>
      <c r="AV236" s="14" t="s">
        <v>90</v>
      </c>
      <c r="AW236" s="14" t="s">
        <v>4</v>
      </c>
      <c r="AX236" s="14" t="s">
        <v>88</v>
      </c>
      <c r="AY236" s="247" t="s">
        <v>171</v>
      </c>
    </row>
    <row r="237" s="2" customFormat="1" ht="24.15" customHeight="1">
      <c r="A237" s="42"/>
      <c r="B237" s="43"/>
      <c r="C237" s="208" t="s">
        <v>453</v>
      </c>
      <c r="D237" s="208" t="s">
        <v>174</v>
      </c>
      <c r="E237" s="209" t="s">
        <v>1907</v>
      </c>
      <c r="F237" s="210" t="s">
        <v>879</v>
      </c>
      <c r="G237" s="211" t="s">
        <v>764</v>
      </c>
      <c r="H237" s="212">
        <v>1</v>
      </c>
      <c r="I237" s="213"/>
      <c r="J237" s="214">
        <f>ROUND(I237*H237,2)</f>
        <v>0</v>
      </c>
      <c r="K237" s="210" t="s">
        <v>41</v>
      </c>
      <c r="L237" s="48"/>
      <c r="M237" s="215" t="s">
        <v>41</v>
      </c>
      <c r="N237" s="216" t="s">
        <v>51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295</v>
      </c>
      <c r="AT237" s="219" t="s">
        <v>174</v>
      </c>
      <c r="AU237" s="219" t="s">
        <v>90</v>
      </c>
      <c r="AY237" s="20" t="s">
        <v>171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88</v>
      </c>
      <c r="BK237" s="220">
        <f>ROUND(I237*H237,2)</f>
        <v>0</v>
      </c>
      <c r="BL237" s="20" t="s">
        <v>295</v>
      </c>
      <c r="BM237" s="219" t="s">
        <v>1714</v>
      </c>
    </row>
    <row r="238" s="2" customFormat="1" ht="16.5" customHeight="1">
      <c r="A238" s="42"/>
      <c r="B238" s="43"/>
      <c r="C238" s="208" t="s">
        <v>460</v>
      </c>
      <c r="D238" s="208" t="s">
        <v>174</v>
      </c>
      <c r="E238" s="209" t="s">
        <v>1009</v>
      </c>
      <c r="F238" s="210" t="s">
        <v>1383</v>
      </c>
      <c r="G238" s="211" t="s">
        <v>202</v>
      </c>
      <c r="H238" s="212">
        <v>154.59999999999999</v>
      </c>
      <c r="I238" s="213"/>
      <c r="J238" s="214">
        <f>ROUND(I238*H238,2)</f>
        <v>0</v>
      </c>
      <c r="K238" s="210" t="s">
        <v>178</v>
      </c>
      <c r="L238" s="48"/>
      <c r="M238" s="215" t="s">
        <v>41</v>
      </c>
      <c r="N238" s="216" t="s">
        <v>51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295</v>
      </c>
      <c r="AT238" s="219" t="s">
        <v>174</v>
      </c>
      <c r="AU238" s="219" t="s">
        <v>90</v>
      </c>
      <c r="AY238" s="20" t="s">
        <v>171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88</v>
      </c>
      <c r="BK238" s="220">
        <f>ROUND(I238*H238,2)</f>
        <v>0</v>
      </c>
      <c r="BL238" s="20" t="s">
        <v>295</v>
      </c>
      <c r="BM238" s="219" t="s">
        <v>1384</v>
      </c>
    </row>
    <row r="239" s="2" customFormat="1">
      <c r="A239" s="42"/>
      <c r="B239" s="43"/>
      <c r="C239" s="44"/>
      <c r="D239" s="221" t="s">
        <v>181</v>
      </c>
      <c r="E239" s="44"/>
      <c r="F239" s="222" t="s">
        <v>1012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181</v>
      </c>
      <c r="AU239" s="20" t="s">
        <v>90</v>
      </c>
    </row>
    <row r="240" s="13" customFormat="1">
      <c r="A240" s="13"/>
      <c r="B240" s="226"/>
      <c r="C240" s="227"/>
      <c r="D240" s="228" t="s">
        <v>183</v>
      </c>
      <c r="E240" s="229" t="s">
        <v>41</v>
      </c>
      <c r="F240" s="230" t="s">
        <v>1375</v>
      </c>
      <c r="G240" s="227"/>
      <c r="H240" s="229" t="s">
        <v>41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183</v>
      </c>
      <c r="AU240" s="236" t="s">
        <v>90</v>
      </c>
      <c r="AV240" s="13" t="s">
        <v>88</v>
      </c>
      <c r="AW240" s="13" t="s">
        <v>42</v>
      </c>
      <c r="AX240" s="13" t="s">
        <v>80</v>
      </c>
      <c r="AY240" s="236" t="s">
        <v>171</v>
      </c>
    </row>
    <row r="241" s="14" customFormat="1">
      <c r="A241" s="14"/>
      <c r="B241" s="237"/>
      <c r="C241" s="238"/>
      <c r="D241" s="228" t="s">
        <v>183</v>
      </c>
      <c r="E241" s="239" t="s">
        <v>41</v>
      </c>
      <c r="F241" s="240" t="s">
        <v>1974</v>
      </c>
      <c r="G241" s="238"/>
      <c r="H241" s="241">
        <v>136.40000000000001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42</v>
      </c>
      <c r="AX241" s="14" t="s">
        <v>80</v>
      </c>
      <c r="AY241" s="247" t="s">
        <v>171</v>
      </c>
    </row>
    <row r="242" s="16" customFormat="1">
      <c r="A242" s="16"/>
      <c r="B242" s="259"/>
      <c r="C242" s="260"/>
      <c r="D242" s="228" t="s">
        <v>183</v>
      </c>
      <c r="E242" s="261" t="s">
        <v>41</v>
      </c>
      <c r="F242" s="262" t="s">
        <v>230</v>
      </c>
      <c r="G242" s="260"/>
      <c r="H242" s="263">
        <v>136.40000000000001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69" t="s">
        <v>183</v>
      </c>
      <c r="AU242" s="269" t="s">
        <v>90</v>
      </c>
      <c r="AV242" s="16" t="s">
        <v>199</v>
      </c>
      <c r="AW242" s="16" t="s">
        <v>42</v>
      </c>
      <c r="AX242" s="16" t="s">
        <v>80</v>
      </c>
      <c r="AY242" s="269" t="s">
        <v>171</v>
      </c>
    </row>
    <row r="243" s="13" customFormat="1">
      <c r="A243" s="13"/>
      <c r="B243" s="226"/>
      <c r="C243" s="227"/>
      <c r="D243" s="228" t="s">
        <v>183</v>
      </c>
      <c r="E243" s="229" t="s">
        <v>41</v>
      </c>
      <c r="F243" s="230" t="s">
        <v>1710</v>
      </c>
      <c r="G243" s="227"/>
      <c r="H243" s="229" t="s">
        <v>41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183</v>
      </c>
      <c r="AU243" s="236" t="s">
        <v>90</v>
      </c>
      <c r="AV243" s="13" t="s">
        <v>88</v>
      </c>
      <c r="AW243" s="13" t="s">
        <v>42</v>
      </c>
      <c r="AX243" s="13" t="s">
        <v>80</v>
      </c>
      <c r="AY243" s="236" t="s">
        <v>171</v>
      </c>
    </row>
    <row r="244" s="14" customFormat="1">
      <c r="A244" s="14"/>
      <c r="B244" s="237"/>
      <c r="C244" s="238"/>
      <c r="D244" s="228" t="s">
        <v>183</v>
      </c>
      <c r="E244" s="239" t="s">
        <v>41</v>
      </c>
      <c r="F244" s="240" t="s">
        <v>1379</v>
      </c>
      <c r="G244" s="238"/>
      <c r="H244" s="241">
        <v>18.199999999999999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183</v>
      </c>
      <c r="AU244" s="247" t="s">
        <v>90</v>
      </c>
      <c r="AV244" s="14" t="s">
        <v>90</v>
      </c>
      <c r="AW244" s="14" t="s">
        <v>42</v>
      </c>
      <c r="AX244" s="14" t="s">
        <v>80</v>
      </c>
      <c r="AY244" s="247" t="s">
        <v>171</v>
      </c>
    </row>
    <row r="245" s="15" customFormat="1">
      <c r="A245" s="15"/>
      <c r="B245" s="248"/>
      <c r="C245" s="249"/>
      <c r="D245" s="228" t="s">
        <v>183</v>
      </c>
      <c r="E245" s="250" t="s">
        <v>41</v>
      </c>
      <c r="F245" s="251" t="s">
        <v>189</v>
      </c>
      <c r="G245" s="249"/>
      <c r="H245" s="252">
        <v>154.59999999999999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8" t="s">
        <v>183</v>
      </c>
      <c r="AU245" s="258" t="s">
        <v>90</v>
      </c>
      <c r="AV245" s="15" t="s">
        <v>179</v>
      </c>
      <c r="AW245" s="15" t="s">
        <v>42</v>
      </c>
      <c r="AX245" s="15" t="s">
        <v>88</v>
      </c>
      <c r="AY245" s="258" t="s">
        <v>171</v>
      </c>
    </row>
    <row r="246" s="2" customFormat="1" ht="16.5" customHeight="1">
      <c r="A246" s="42"/>
      <c r="B246" s="43"/>
      <c r="C246" s="270" t="s">
        <v>467</v>
      </c>
      <c r="D246" s="270" t="s">
        <v>403</v>
      </c>
      <c r="E246" s="271" t="s">
        <v>1014</v>
      </c>
      <c r="F246" s="272" t="s">
        <v>1015</v>
      </c>
      <c r="G246" s="273" t="s">
        <v>202</v>
      </c>
      <c r="H246" s="274">
        <v>185.52000000000001</v>
      </c>
      <c r="I246" s="275"/>
      <c r="J246" s="276">
        <f>ROUND(I246*H246,2)</f>
        <v>0</v>
      </c>
      <c r="K246" s="272" t="s">
        <v>41</v>
      </c>
      <c r="L246" s="277"/>
      <c r="M246" s="278" t="s">
        <v>41</v>
      </c>
      <c r="N246" s="279" t="s">
        <v>51</v>
      </c>
      <c r="O246" s="88"/>
      <c r="P246" s="217">
        <f>O246*H246</f>
        <v>0</v>
      </c>
      <c r="Q246" s="217">
        <v>8.0000000000000007E-05</v>
      </c>
      <c r="R246" s="217">
        <f>Q246*H246</f>
        <v>0.014841600000000002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406</v>
      </c>
      <c r="AT246" s="219" t="s">
        <v>403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1385</v>
      </c>
    </row>
    <row r="247" s="14" customFormat="1">
      <c r="A247" s="14"/>
      <c r="B247" s="237"/>
      <c r="C247" s="238"/>
      <c r="D247" s="228" t="s">
        <v>183</v>
      </c>
      <c r="E247" s="238"/>
      <c r="F247" s="240" t="s">
        <v>1976</v>
      </c>
      <c r="G247" s="238"/>
      <c r="H247" s="241">
        <v>185.52000000000001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183</v>
      </c>
      <c r="AU247" s="247" t="s">
        <v>90</v>
      </c>
      <c r="AV247" s="14" t="s">
        <v>90</v>
      </c>
      <c r="AW247" s="14" t="s">
        <v>4</v>
      </c>
      <c r="AX247" s="14" t="s">
        <v>88</v>
      </c>
      <c r="AY247" s="247" t="s">
        <v>171</v>
      </c>
    </row>
    <row r="248" s="2" customFormat="1" ht="16.5" customHeight="1">
      <c r="A248" s="42"/>
      <c r="B248" s="43"/>
      <c r="C248" s="208" t="s">
        <v>471</v>
      </c>
      <c r="D248" s="208" t="s">
        <v>174</v>
      </c>
      <c r="E248" s="209" t="s">
        <v>1019</v>
      </c>
      <c r="F248" s="210" t="s">
        <v>1020</v>
      </c>
      <c r="G248" s="211" t="s">
        <v>202</v>
      </c>
      <c r="H248" s="212">
        <v>154.59999999999999</v>
      </c>
      <c r="I248" s="213"/>
      <c r="J248" s="214">
        <f>ROUND(I248*H248,2)</f>
        <v>0</v>
      </c>
      <c r="K248" s="210" t="s">
        <v>178</v>
      </c>
      <c r="L248" s="48"/>
      <c r="M248" s="215" t="s">
        <v>41</v>
      </c>
      <c r="N248" s="216" t="s">
        <v>51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295</v>
      </c>
      <c r="AT248" s="219" t="s">
        <v>174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295</v>
      </c>
      <c r="BM248" s="219" t="s">
        <v>1387</v>
      </c>
    </row>
    <row r="249" s="2" customFormat="1">
      <c r="A249" s="42"/>
      <c r="B249" s="43"/>
      <c r="C249" s="44"/>
      <c r="D249" s="221" t="s">
        <v>181</v>
      </c>
      <c r="E249" s="44"/>
      <c r="F249" s="222" t="s">
        <v>1022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181</v>
      </c>
      <c r="AU249" s="20" t="s">
        <v>90</v>
      </c>
    </row>
    <row r="250" s="14" customFormat="1">
      <c r="A250" s="14"/>
      <c r="B250" s="237"/>
      <c r="C250" s="238"/>
      <c r="D250" s="228" t="s">
        <v>183</v>
      </c>
      <c r="E250" s="239" t="s">
        <v>41</v>
      </c>
      <c r="F250" s="240" t="s">
        <v>1977</v>
      </c>
      <c r="G250" s="238"/>
      <c r="H250" s="241">
        <v>154.59999999999999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183</v>
      </c>
      <c r="AU250" s="247" t="s">
        <v>90</v>
      </c>
      <c r="AV250" s="14" t="s">
        <v>90</v>
      </c>
      <c r="AW250" s="14" t="s">
        <v>42</v>
      </c>
      <c r="AX250" s="14" t="s">
        <v>80</v>
      </c>
      <c r="AY250" s="247" t="s">
        <v>171</v>
      </c>
    </row>
    <row r="251" s="15" customFormat="1">
      <c r="A251" s="15"/>
      <c r="B251" s="248"/>
      <c r="C251" s="249"/>
      <c r="D251" s="228" t="s">
        <v>183</v>
      </c>
      <c r="E251" s="250" t="s">
        <v>41</v>
      </c>
      <c r="F251" s="251" t="s">
        <v>189</v>
      </c>
      <c r="G251" s="249"/>
      <c r="H251" s="252">
        <v>154.59999999999999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8" t="s">
        <v>183</v>
      </c>
      <c r="AU251" s="258" t="s">
        <v>90</v>
      </c>
      <c r="AV251" s="15" t="s">
        <v>179</v>
      </c>
      <c r="AW251" s="15" t="s">
        <v>42</v>
      </c>
      <c r="AX251" s="15" t="s">
        <v>88</v>
      </c>
      <c r="AY251" s="258" t="s">
        <v>171</v>
      </c>
    </row>
    <row r="252" s="2" customFormat="1" ht="24.15" customHeight="1">
      <c r="A252" s="42"/>
      <c r="B252" s="43"/>
      <c r="C252" s="208" t="s">
        <v>476</v>
      </c>
      <c r="D252" s="208" t="s">
        <v>174</v>
      </c>
      <c r="E252" s="209" t="s">
        <v>1388</v>
      </c>
      <c r="F252" s="210" t="s">
        <v>1389</v>
      </c>
      <c r="G252" s="211" t="s">
        <v>264</v>
      </c>
      <c r="H252" s="212">
        <v>0.02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1390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1391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7.8" customHeight="1">
      <c r="A254" s="42"/>
      <c r="B254" s="43"/>
      <c r="C254" s="208" t="s">
        <v>481</v>
      </c>
      <c r="D254" s="208" t="s">
        <v>174</v>
      </c>
      <c r="E254" s="209" t="s">
        <v>1029</v>
      </c>
      <c r="F254" s="210" t="s">
        <v>1030</v>
      </c>
      <c r="G254" s="211" t="s">
        <v>264</v>
      </c>
      <c r="H254" s="212">
        <v>0.02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1392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3" customHeight="1">
      <c r="A256" s="42"/>
      <c r="B256" s="43"/>
      <c r="C256" s="208" t="s">
        <v>486</v>
      </c>
      <c r="D256" s="208" t="s">
        <v>174</v>
      </c>
      <c r="E256" s="209" t="s">
        <v>1034</v>
      </c>
      <c r="F256" s="210" t="s">
        <v>1035</v>
      </c>
      <c r="G256" s="211" t="s">
        <v>264</v>
      </c>
      <c r="H256" s="212">
        <v>0.02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1393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1037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2" customFormat="1" ht="37.8" customHeight="1">
      <c r="A258" s="42"/>
      <c r="B258" s="43"/>
      <c r="C258" s="208" t="s">
        <v>493</v>
      </c>
      <c r="D258" s="208" t="s">
        <v>174</v>
      </c>
      <c r="E258" s="209" t="s">
        <v>1039</v>
      </c>
      <c r="F258" s="210" t="s">
        <v>1040</v>
      </c>
      <c r="G258" s="211" t="s">
        <v>264</v>
      </c>
      <c r="H258" s="212">
        <v>0.02</v>
      </c>
      <c r="I258" s="213"/>
      <c r="J258" s="214">
        <f>ROUND(I258*H258,2)</f>
        <v>0</v>
      </c>
      <c r="K258" s="210" t="s">
        <v>178</v>
      </c>
      <c r="L258" s="48"/>
      <c r="M258" s="215" t="s">
        <v>41</v>
      </c>
      <c r="N258" s="216" t="s">
        <v>51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295</v>
      </c>
      <c r="AT258" s="219" t="s">
        <v>174</v>
      </c>
      <c r="AU258" s="219" t="s">
        <v>90</v>
      </c>
      <c r="AY258" s="20" t="s">
        <v>171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88</v>
      </c>
      <c r="BK258" s="220">
        <f>ROUND(I258*H258,2)</f>
        <v>0</v>
      </c>
      <c r="BL258" s="20" t="s">
        <v>295</v>
      </c>
      <c r="BM258" s="219" t="s">
        <v>1394</v>
      </c>
    </row>
    <row r="259" s="2" customFormat="1">
      <c r="A259" s="42"/>
      <c r="B259" s="43"/>
      <c r="C259" s="44"/>
      <c r="D259" s="221" t="s">
        <v>181</v>
      </c>
      <c r="E259" s="44"/>
      <c r="F259" s="222" t="s">
        <v>1042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181</v>
      </c>
      <c r="AU259" s="20" t="s">
        <v>90</v>
      </c>
    </row>
    <row r="260" s="12" customFormat="1" ht="22.8" customHeight="1">
      <c r="A260" s="12"/>
      <c r="B260" s="192"/>
      <c r="C260" s="193"/>
      <c r="D260" s="194" t="s">
        <v>79</v>
      </c>
      <c r="E260" s="206" t="s">
        <v>1045</v>
      </c>
      <c r="F260" s="206" t="s">
        <v>1046</v>
      </c>
      <c r="G260" s="193"/>
      <c r="H260" s="193"/>
      <c r="I260" s="196"/>
      <c r="J260" s="207">
        <f>BK260</f>
        <v>0</v>
      </c>
      <c r="K260" s="193"/>
      <c r="L260" s="198"/>
      <c r="M260" s="199"/>
      <c r="N260" s="200"/>
      <c r="O260" s="200"/>
      <c r="P260" s="201">
        <f>SUM(P261:P477)</f>
        <v>0</v>
      </c>
      <c r="Q260" s="200"/>
      <c r="R260" s="201">
        <f>SUM(R261:R477)</f>
        <v>0.78638035000000006</v>
      </c>
      <c r="S260" s="200"/>
      <c r="T260" s="202">
        <f>SUM(T261:T477)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3" t="s">
        <v>90</v>
      </c>
      <c r="AT260" s="204" t="s">
        <v>79</v>
      </c>
      <c r="AU260" s="204" t="s">
        <v>88</v>
      </c>
      <c r="AY260" s="203" t="s">
        <v>171</v>
      </c>
      <c r="BK260" s="205">
        <f>SUM(BK261:BK477)</f>
        <v>0</v>
      </c>
    </row>
    <row r="261" s="2" customFormat="1" ht="33" customHeight="1">
      <c r="A261" s="42"/>
      <c r="B261" s="43"/>
      <c r="C261" s="208" t="s">
        <v>503</v>
      </c>
      <c r="D261" s="208" t="s">
        <v>174</v>
      </c>
      <c r="E261" s="209" t="s">
        <v>1395</v>
      </c>
      <c r="F261" s="210" t="s">
        <v>1396</v>
      </c>
      <c r="G261" s="211" t="s">
        <v>194</v>
      </c>
      <c r="H261" s="212">
        <v>12</v>
      </c>
      <c r="I261" s="213"/>
      <c r="J261" s="214">
        <f>ROUND(I261*H261,2)</f>
        <v>0</v>
      </c>
      <c r="K261" s="210" t="s">
        <v>178</v>
      </c>
      <c r="L261" s="48"/>
      <c r="M261" s="215" t="s">
        <v>41</v>
      </c>
      <c r="N261" s="216" t="s">
        <v>51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295</v>
      </c>
      <c r="AT261" s="219" t="s">
        <v>174</v>
      </c>
      <c r="AU261" s="219" t="s">
        <v>90</v>
      </c>
      <c r="AY261" s="20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88</v>
      </c>
      <c r="BK261" s="220">
        <f>ROUND(I261*H261,2)</f>
        <v>0</v>
      </c>
      <c r="BL261" s="20" t="s">
        <v>295</v>
      </c>
      <c r="BM261" s="219" t="s">
        <v>1397</v>
      </c>
    </row>
    <row r="262" s="2" customFormat="1">
      <c r="A262" s="42"/>
      <c r="B262" s="43"/>
      <c r="C262" s="44"/>
      <c r="D262" s="221" t="s">
        <v>181</v>
      </c>
      <c r="E262" s="44"/>
      <c r="F262" s="222" t="s">
        <v>1398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181</v>
      </c>
      <c r="AU262" s="20" t="s">
        <v>90</v>
      </c>
    </row>
    <row r="263" s="13" customFormat="1">
      <c r="A263" s="13"/>
      <c r="B263" s="226"/>
      <c r="C263" s="227"/>
      <c r="D263" s="228" t="s">
        <v>183</v>
      </c>
      <c r="E263" s="229" t="s">
        <v>41</v>
      </c>
      <c r="F263" s="230" t="s">
        <v>1399</v>
      </c>
      <c r="G263" s="227"/>
      <c r="H263" s="229" t="s">
        <v>41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183</v>
      </c>
      <c r="AU263" s="236" t="s">
        <v>90</v>
      </c>
      <c r="AV263" s="13" t="s">
        <v>88</v>
      </c>
      <c r="AW263" s="13" t="s">
        <v>42</v>
      </c>
      <c r="AX263" s="13" t="s">
        <v>80</v>
      </c>
      <c r="AY263" s="236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1978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1979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1980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1981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1982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1983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1984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1985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1986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88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1987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88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1988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4" customFormat="1">
      <c r="A285" s="14"/>
      <c r="B285" s="237"/>
      <c r="C285" s="238"/>
      <c r="D285" s="228" t="s">
        <v>183</v>
      </c>
      <c r="E285" s="239" t="s">
        <v>41</v>
      </c>
      <c r="F285" s="240" t="s">
        <v>88</v>
      </c>
      <c r="G285" s="238"/>
      <c r="H285" s="241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183</v>
      </c>
      <c r="AU285" s="247" t="s">
        <v>90</v>
      </c>
      <c r="AV285" s="14" t="s">
        <v>90</v>
      </c>
      <c r="AW285" s="14" t="s">
        <v>42</v>
      </c>
      <c r="AX285" s="14" t="s">
        <v>80</v>
      </c>
      <c r="AY285" s="247" t="s">
        <v>171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1989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88</v>
      </c>
      <c r="G287" s="238"/>
      <c r="H287" s="241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12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24.15" customHeight="1">
      <c r="A289" s="42"/>
      <c r="B289" s="43"/>
      <c r="C289" s="270" t="s">
        <v>520</v>
      </c>
      <c r="D289" s="270" t="s">
        <v>403</v>
      </c>
      <c r="E289" s="271" t="s">
        <v>1406</v>
      </c>
      <c r="F289" s="272" t="s">
        <v>1407</v>
      </c>
      <c r="G289" s="273" t="s">
        <v>194</v>
      </c>
      <c r="H289" s="274">
        <v>12</v>
      </c>
      <c r="I289" s="275"/>
      <c r="J289" s="276">
        <f>ROUND(I289*H289,2)</f>
        <v>0</v>
      </c>
      <c r="K289" s="272" t="s">
        <v>178</v>
      </c>
      <c r="L289" s="277"/>
      <c r="M289" s="278" t="s">
        <v>41</v>
      </c>
      <c r="N289" s="279" t="s">
        <v>51</v>
      </c>
      <c r="O289" s="88"/>
      <c r="P289" s="217">
        <f>O289*H289</f>
        <v>0</v>
      </c>
      <c r="Q289" s="217">
        <v>0.029000000000000001</v>
      </c>
      <c r="R289" s="217">
        <f>Q289*H289</f>
        <v>0.34800000000000003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406</v>
      </c>
      <c r="AT289" s="219" t="s">
        <v>403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295</v>
      </c>
      <c r="BM289" s="219" t="s">
        <v>1408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1409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1990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3" customFormat="1">
      <c r="A293" s="13"/>
      <c r="B293" s="226"/>
      <c r="C293" s="227"/>
      <c r="D293" s="228" t="s">
        <v>183</v>
      </c>
      <c r="E293" s="229" t="s">
        <v>41</v>
      </c>
      <c r="F293" s="230" t="s">
        <v>1991</v>
      </c>
      <c r="G293" s="227"/>
      <c r="H293" s="229" t="s">
        <v>41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183</v>
      </c>
      <c r="AU293" s="236" t="s">
        <v>90</v>
      </c>
      <c r="AV293" s="13" t="s">
        <v>88</v>
      </c>
      <c r="AW293" s="13" t="s">
        <v>42</v>
      </c>
      <c r="AX293" s="13" t="s">
        <v>80</v>
      </c>
      <c r="AY293" s="236" t="s">
        <v>171</v>
      </c>
    </row>
    <row r="294" s="14" customFormat="1">
      <c r="A294" s="14"/>
      <c r="B294" s="237"/>
      <c r="C294" s="238"/>
      <c r="D294" s="228" t="s">
        <v>183</v>
      </c>
      <c r="E294" s="239" t="s">
        <v>41</v>
      </c>
      <c r="F294" s="240" t="s">
        <v>88</v>
      </c>
      <c r="G294" s="238"/>
      <c r="H294" s="241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90</v>
      </c>
      <c r="AV294" s="14" t="s">
        <v>90</v>
      </c>
      <c r="AW294" s="14" t="s">
        <v>42</v>
      </c>
      <c r="AX294" s="14" t="s">
        <v>80</v>
      </c>
      <c r="AY294" s="247" t="s">
        <v>171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1992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88</v>
      </c>
      <c r="G296" s="238"/>
      <c r="H296" s="241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1993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3" customFormat="1">
      <c r="A299" s="13"/>
      <c r="B299" s="226"/>
      <c r="C299" s="227"/>
      <c r="D299" s="228" t="s">
        <v>183</v>
      </c>
      <c r="E299" s="229" t="s">
        <v>41</v>
      </c>
      <c r="F299" s="230" t="s">
        <v>1994</v>
      </c>
      <c r="G299" s="227"/>
      <c r="H299" s="229" t="s">
        <v>41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183</v>
      </c>
      <c r="AU299" s="236" t="s">
        <v>90</v>
      </c>
      <c r="AV299" s="13" t="s">
        <v>88</v>
      </c>
      <c r="AW299" s="13" t="s">
        <v>42</v>
      </c>
      <c r="AX299" s="13" t="s">
        <v>80</v>
      </c>
      <c r="AY299" s="236" t="s">
        <v>171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88</v>
      </c>
      <c r="G300" s="238"/>
      <c r="H300" s="241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1995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88</v>
      </c>
      <c r="G302" s="238"/>
      <c r="H302" s="241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1996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3" customFormat="1">
      <c r="A305" s="13"/>
      <c r="B305" s="226"/>
      <c r="C305" s="227"/>
      <c r="D305" s="228" t="s">
        <v>183</v>
      </c>
      <c r="E305" s="229" t="s">
        <v>41</v>
      </c>
      <c r="F305" s="230" t="s">
        <v>1997</v>
      </c>
      <c r="G305" s="227"/>
      <c r="H305" s="229" t="s">
        <v>41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183</v>
      </c>
      <c r="AU305" s="236" t="s">
        <v>90</v>
      </c>
      <c r="AV305" s="13" t="s">
        <v>88</v>
      </c>
      <c r="AW305" s="13" t="s">
        <v>42</v>
      </c>
      <c r="AX305" s="13" t="s">
        <v>80</v>
      </c>
      <c r="AY305" s="236" t="s">
        <v>171</v>
      </c>
    </row>
    <row r="306" s="14" customFormat="1">
      <c r="A306" s="14"/>
      <c r="B306" s="237"/>
      <c r="C306" s="238"/>
      <c r="D306" s="228" t="s">
        <v>183</v>
      </c>
      <c r="E306" s="239" t="s">
        <v>41</v>
      </c>
      <c r="F306" s="240" t="s">
        <v>88</v>
      </c>
      <c r="G306" s="238"/>
      <c r="H306" s="241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42</v>
      </c>
      <c r="AX306" s="14" t="s">
        <v>80</v>
      </c>
      <c r="AY306" s="247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1998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1999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3" customFormat="1">
      <c r="A311" s="13"/>
      <c r="B311" s="226"/>
      <c r="C311" s="227"/>
      <c r="D311" s="228" t="s">
        <v>183</v>
      </c>
      <c r="E311" s="229" t="s">
        <v>41</v>
      </c>
      <c r="F311" s="230" t="s">
        <v>2000</v>
      </c>
      <c r="G311" s="227"/>
      <c r="H311" s="229" t="s">
        <v>41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183</v>
      </c>
      <c r="AU311" s="236" t="s">
        <v>90</v>
      </c>
      <c r="AV311" s="13" t="s">
        <v>88</v>
      </c>
      <c r="AW311" s="13" t="s">
        <v>42</v>
      </c>
      <c r="AX311" s="13" t="s">
        <v>80</v>
      </c>
      <c r="AY311" s="236" t="s">
        <v>171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88</v>
      </c>
      <c r="G312" s="238"/>
      <c r="H312" s="241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3" customFormat="1">
      <c r="A313" s="13"/>
      <c r="B313" s="226"/>
      <c r="C313" s="227"/>
      <c r="D313" s="228" t="s">
        <v>183</v>
      </c>
      <c r="E313" s="229" t="s">
        <v>41</v>
      </c>
      <c r="F313" s="230" t="s">
        <v>2001</v>
      </c>
      <c r="G313" s="227"/>
      <c r="H313" s="229" t="s">
        <v>41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183</v>
      </c>
      <c r="AU313" s="236" t="s">
        <v>90</v>
      </c>
      <c r="AV313" s="13" t="s">
        <v>88</v>
      </c>
      <c r="AW313" s="13" t="s">
        <v>42</v>
      </c>
      <c r="AX313" s="13" t="s">
        <v>80</v>
      </c>
      <c r="AY313" s="236" t="s">
        <v>171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88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12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33" customHeight="1">
      <c r="A316" s="42"/>
      <c r="B316" s="43"/>
      <c r="C316" s="208" t="s">
        <v>536</v>
      </c>
      <c r="D316" s="208" t="s">
        <v>174</v>
      </c>
      <c r="E316" s="209" t="s">
        <v>2002</v>
      </c>
      <c r="F316" s="210" t="s">
        <v>2003</v>
      </c>
      <c r="G316" s="211" t="s">
        <v>194</v>
      </c>
      <c r="H316" s="212">
        <v>2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295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2004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2005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3" customFormat="1">
      <c r="A318" s="13"/>
      <c r="B318" s="226"/>
      <c r="C318" s="227"/>
      <c r="D318" s="228" t="s">
        <v>183</v>
      </c>
      <c r="E318" s="229" t="s">
        <v>41</v>
      </c>
      <c r="F318" s="230" t="s">
        <v>1399</v>
      </c>
      <c r="G318" s="227"/>
      <c r="H318" s="229" t="s">
        <v>41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183</v>
      </c>
      <c r="AU318" s="236" t="s">
        <v>90</v>
      </c>
      <c r="AV318" s="13" t="s">
        <v>88</v>
      </c>
      <c r="AW318" s="13" t="s">
        <v>42</v>
      </c>
      <c r="AX318" s="13" t="s">
        <v>80</v>
      </c>
      <c r="AY318" s="236" t="s">
        <v>171</v>
      </c>
    </row>
    <row r="319" s="13" customFormat="1">
      <c r="A319" s="13"/>
      <c r="B319" s="226"/>
      <c r="C319" s="227"/>
      <c r="D319" s="228" t="s">
        <v>183</v>
      </c>
      <c r="E319" s="229" t="s">
        <v>41</v>
      </c>
      <c r="F319" s="230" t="s">
        <v>2006</v>
      </c>
      <c r="G319" s="227"/>
      <c r="H319" s="229" t="s">
        <v>41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183</v>
      </c>
      <c r="AU319" s="236" t="s">
        <v>90</v>
      </c>
      <c r="AV319" s="13" t="s">
        <v>88</v>
      </c>
      <c r="AW319" s="13" t="s">
        <v>42</v>
      </c>
      <c r="AX319" s="13" t="s">
        <v>80</v>
      </c>
      <c r="AY319" s="236" t="s">
        <v>171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88</v>
      </c>
      <c r="G320" s="238"/>
      <c r="H320" s="241">
        <v>1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3" customFormat="1">
      <c r="A321" s="13"/>
      <c r="B321" s="226"/>
      <c r="C321" s="227"/>
      <c r="D321" s="228" t="s">
        <v>183</v>
      </c>
      <c r="E321" s="229" t="s">
        <v>41</v>
      </c>
      <c r="F321" s="230" t="s">
        <v>2007</v>
      </c>
      <c r="G321" s="227"/>
      <c r="H321" s="229" t="s">
        <v>41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183</v>
      </c>
      <c r="AU321" s="236" t="s">
        <v>90</v>
      </c>
      <c r="AV321" s="13" t="s">
        <v>88</v>
      </c>
      <c r="AW321" s="13" t="s">
        <v>42</v>
      </c>
      <c r="AX321" s="13" t="s">
        <v>80</v>
      </c>
      <c r="AY321" s="236" t="s">
        <v>171</v>
      </c>
    </row>
    <row r="322" s="14" customFormat="1">
      <c r="A322" s="14"/>
      <c r="B322" s="237"/>
      <c r="C322" s="238"/>
      <c r="D322" s="228" t="s">
        <v>183</v>
      </c>
      <c r="E322" s="239" t="s">
        <v>41</v>
      </c>
      <c r="F322" s="240" t="s">
        <v>88</v>
      </c>
      <c r="G322" s="238"/>
      <c r="H322" s="241">
        <v>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42</v>
      </c>
      <c r="AX322" s="14" t="s">
        <v>80</v>
      </c>
      <c r="AY322" s="247" t="s">
        <v>171</v>
      </c>
    </row>
    <row r="323" s="15" customFormat="1">
      <c r="A323" s="15"/>
      <c r="B323" s="248"/>
      <c r="C323" s="249"/>
      <c r="D323" s="228" t="s">
        <v>183</v>
      </c>
      <c r="E323" s="250" t="s">
        <v>41</v>
      </c>
      <c r="F323" s="251" t="s">
        <v>189</v>
      </c>
      <c r="G323" s="249"/>
      <c r="H323" s="252">
        <v>2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183</v>
      </c>
      <c r="AU323" s="258" t="s">
        <v>90</v>
      </c>
      <c r="AV323" s="15" t="s">
        <v>179</v>
      </c>
      <c r="AW323" s="15" t="s">
        <v>42</v>
      </c>
      <c r="AX323" s="15" t="s">
        <v>88</v>
      </c>
      <c r="AY323" s="258" t="s">
        <v>171</v>
      </c>
    </row>
    <row r="324" s="2" customFormat="1" ht="24.15" customHeight="1">
      <c r="A324" s="42"/>
      <c r="B324" s="43"/>
      <c r="C324" s="270" t="s">
        <v>541</v>
      </c>
      <c r="D324" s="270" t="s">
        <v>403</v>
      </c>
      <c r="E324" s="271" t="s">
        <v>2008</v>
      </c>
      <c r="F324" s="272" t="s">
        <v>2009</v>
      </c>
      <c r="G324" s="273" t="s">
        <v>194</v>
      </c>
      <c r="H324" s="274">
        <v>2</v>
      </c>
      <c r="I324" s="275"/>
      <c r="J324" s="276">
        <f>ROUND(I324*H324,2)</f>
        <v>0</v>
      </c>
      <c r="K324" s="272" t="s">
        <v>178</v>
      </c>
      <c r="L324" s="277"/>
      <c r="M324" s="278" t="s">
        <v>41</v>
      </c>
      <c r="N324" s="279" t="s">
        <v>51</v>
      </c>
      <c r="O324" s="88"/>
      <c r="P324" s="217">
        <f>O324*H324</f>
        <v>0</v>
      </c>
      <c r="Q324" s="217">
        <v>0.014</v>
      </c>
      <c r="R324" s="217">
        <f>Q324*H324</f>
        <v>0.028000000000000001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406</v>
      </c>
      <c r="AT324" s="219" t="s">
        <v>403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2010</v>
      </c>
    </row>
    <row r="325" s="13" customFormat="1">
      <c r="A325" s="13"/>
      <c r="B325" s="226"/>
      <c r="C325" s="227"/>
      <c r="D325" s="228" t="s">
        <v>183</v>
      </c>
      <c r="E325" s="229" t="s">
        <v>41</v>
      </c>
      <c r="F325" s="230" t="s">
        <v>1409</v>
      </c>
      <c r="G325" s="227"/>
      <c r="H325" s="229" t="s">
        <v>41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183</v>
      </c>
      <c r="AU325" s="236" t="s">
        <v>90</v>
      </c>
      <c r="AV325" s="13" t="s">
        <v>88</v>
      </c>
      <c r="AW325" s="13" t="s">
        <v>42</v>
      </c>
      <c r="AX325" s="13" t="s">
        <v>80</v>
      </c>
      <c r="AY325" s="236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2011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88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3" customFormat="1">
      <c r="A328" s="13"/>
      <c r="B328" s="226"/>
      <c r="C328" s="227"/>
      <c r="D328" s="228" t="s">
        <v>183</v>
      </c>
      <c r="E328" s="229" t="s">
        <v>41</v>
      </c>
      <c r="F328" s="230" t="s">
        <v>2012</v>
      </c>
      <c r="G328" s="227"/>
      <c r="H328" s="229" t="s">
        <v>41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183</v>
      </c>
      <c r="AU328" s="236" t="s">
        <v>90</v>
      </c>
      <c r="AV328" s="13" t="s">
        <v>88</v>
      </c>
      <c r="AW328" s="13" t="s">
        <v>42</v>
      </c>
      <c r="AX328" s="13" t="s">
        <v>80</v>
      </c>
      <c r="AY328" s="236" t="s">
        <v>171</v>
      </c>
    </row>
    <row r="329" s="14" customFormat="1">
      <c r="A329" s="14"/>
      <c r="B329" s="237"/>
      <c r="C329" s="238"/>
      <c r="D329" s="228" t="s">
        <v>183</v>
      </c>
      <c r="E329" s="239" t="s">
        <v>41</v>
      </c>
      <c r="F329" s="240" t="s">
        <v>88</v>
      </c>
      <c r="G329" s="238"/>
      <c r="H329" s="241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42</v>
      </c>
      <c r="AX329" s="14" t="s">
        <v>80</v>
      </c>
      <c r="AY329" s="247" t="s">
        <v>171</v>
      </c>
    </row>
    <row r="330" s="15" customFormat="1">
      <c r="A330" s="15"/>
      <c r="B330" s="248"/>
      <c r="C330" s="249"/>
      <c r="D330" s="228" t="s">
        <v>183</v>
      </c>
      <c r="E330" s="250" t="s">
        <v>41</v>
      </c>
      <c r="F330" s="251" t="s">
        <v>189</v>
      </c>
      <c r="G330" s="249"/>
      <c r="H330" s="252">
        <v>2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183</v>
      </c>
      <c r="AU330" s="258" t="s">
        <v>90</v>
      </c>
      <c r="AV330" s="15" t="s">
        <v>179</v>
      </c>
      <c r="AW330" s="15" t="s">
        <v>42</v>
      </c>
      <c r="AX330" s="15" t="s">
        <v>88</v>
      </c>
      <c r="AY330" s="258" t="s">
        <v>171</v>
      </c>
    </row>
    <row r="331" s="2" customFormat="1" ht="16.5" customHeight="1">
      <c r="A331" s="42"/>
      <c r="B331" s="43"/>
      <c r="C331" s="208" t="s">
        <v>560</v>
      </c>
      <c r="D331" s="208" t="s">
        <v>174</v>
      </c>
      <c r="E331" s="209" t="s">
        <v>1416</v>
      </c>
      <c r="F331" s="210" t="s">
        <v>1417</v>
      </c>
      <c r="G331" s="211" t="s">
        <v>194</v>
      </c>
      <c r="H331" s="212">
        <v>14</v>
      </c>
      <c r="I331" s="213"/>
      <c r="J331" s="214">
        <f>ROUND(I331*H331,2)</f>
        <v>0</v>
      </c>
      <c r="K331" s="210" t="s">
        <v>178</v>
      </c>
      <c r="L331" s="48"/>
      <c r="M331" s="215" t="s">
        <v>41</v>
      </c>
      <c r="N331" s="216" t="s">
        <v>51</v>
      </c>
      <c r="O331" s="88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295</v>
      </c>
      <c r="AT331" s="219" t="s">
        <v>174</v>
      </c>
      <c r="AU331" s="219" t="s">
        <v>90</v>
      </c>
      <c r="AY331" s="20" t="s">
        <v>171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88</v>
      </c>
      <c r="BK331" s="220">
        <f>ROUND(I331*H331,2)</f>
        <v>0</v>
      </c>
      <c r="BL331" s="20" t="s">
        <v>295</v>
      </c>
      <c r="BM331" s="219" t="s">
        <v>1418</v>
      </c>
    </row>
    <row r="332" s="2" customFormat="1">
      <c r="A332" s="42"/>
      <c r="B332" s="43"/>
      <c r="C332" s="44"/>
      <c r="D332" s="221" t="s">
        <v>181</v>
      </c>
      <c r="E332" s="44"/>
      <c r="F332" s="222" t="s">
        <v>1419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181</v>
      </c>
      <c r="AU332" s="20" t="s">
        <v>90</v>
      </c>
    </row>
    <row r="333" s="14" customFormat="1">
      <c r="A333" s="14"/>
      <c r="B333" s="237"/>
      <c r="C333" s="238"/>
      <c r="D333" s="228" t="s">
        <v>183</v>
      </c>
      <c r="E333" s="239" t="s">
        <v>41</v>
      </c>
      <c r="F333" s="240" t="s">
        <v>132</v>
      </c>
      <c r="G333" s="238"/>
      <c r="H333" s="241">
        <v>14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183</v>
      </c>
      <c r="AU333" s="247" t="s">
        <v>90</v>
      </c>
      <c r="AV333" s="14" t="s">
        <v>90</v>
      </c>
      <c r="AW333" s="14" t="s">
        <v>42</v>
      </c>
      <c r="AX333" s="14" t="s">
        <v>80</v>
      </c>
      <c r="AY333" s="247" t="s">
        <v>171</v>
      </c>
    </row>
    <row r="334" s="15" customFormat="1">
      <c r="A334" s="15"/>
      <c r="B334" s="248"/>
      <c r="C334" s="249"/>
      <c r="D334" s="228" t="s">
        <v>183</v>
      </c>
      <c r="E334" s="250" t="s">
        <v>41</v>
      </c>
      <c r="F334" s="251" t="s">
        <v>189</v>
      </c>
      <c r="G334" s="249"/>
      <c r="H334" s="252">
        <v>14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8" t="s">
        <v>183</v>
      </c>
      <c r="AU334" s="258" t="s">
        <v>90</v>
      </c>
      <c r="AV334" s="15" t="s">
        <v>179</v>
      </c>
      <c r="AW334" s="15" t="s">
        <v>42</v>
      </c>
      <c r="AX334" s="15" t="s">
        <v>88</v>
      </c>
      <c r="AY334" s="258" t="s">
        <v>171</v>
      </c>
    </row>
    <row r="335" s="2" customFormat="1" ht="16.5" customHeight="1">
      <c r="A335" s="42"/>
      <c r="B335" s="43"/>
      <c r="C335" s="208" t="s">
        <v>565</v>
      </c>
      <c r="D335" s="208" t="s">
        <v>174</v>
      </c>
      <c r="E335" s="209" t="s">
        <v>1420</v>
      </c>
      <c r="F335" s="210" t="s">
        <v>1421</v>
      </c>
      <c r="G335" s="211" t="s">
        <v>194</v>
      </c>
      <c r="H335" s="212">
        <v>14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295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295</v>
      </c>
      <c r="BM335" s="219" t="s">
        <v>1422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1423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132</v>
      </c>
      <c r="G337" s="238"/>
      <c r="H337" s="241">
        <v>14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5" customFormat="1">
      <c r="A338" s="15"/>
      <c r="B338" s="248"/>
      <c r="C338" s="249"/>
      <c r="D338" s="228" t="s">
        <v>183</v>
      </c>
      <c r="E338" s="250" t="s">
        <v>41</v>
      </c>
      <c r="F338" s="251" t="s">
        <v>189</v>
      </c>
      <c r="G338" s="249"/>
      <c r="H338" s="252">
        <v>14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183</v>
      </c>
      <c r="AU338" s="258" t="s">
        <v>90</v>
      </c>
      <c r="AV338" s="15" t="s">
        <v>179</v>
      </c>
      <c r="AW338" s="15" t="s">
        <v>42</v>
      </c>
      <c r="AX338" s="15" t="s">
        <v>88</v>
      </c>
      <c r="AY338" s="258" t="s">
        <v>171</v>
      </c>
    </row>
    <row r="339" s="2" customFormat="1" ht="24.15" customHeight="1">
      <c r="A339" s="42"/>
      <c r="B339" s="43"/>
      <c r="C339" s="208" t="s">
        <v>573</v>
      </c>
      <c r="D339" s="208" t="s">
        <v>174</v>
      </c>
      <c r="E339" s="209" t="s">
        <v>1424</v>
      </c>
      <c r="F339" s="210" t="s">
        <v>1425</v>
      </c>
      <c r="G339" s="211" t="s">
        <v>194</v>
      </c>
      <c r="H339" s="212">
        <v>1</v>
      </c>
      <c r="I339" s="213"/>
      <c r="J339" s="214">
        <f>ROUND(I339*H339,2)</f>
        <v>0</v>
      </c>
      <c r="K339" s="210" t="s">
        <v>41</v>
      </c>
      <c r="L339" s="48"/>
      <c r="M339" s="215" t="s">
        <v>41</v>
      </c>
      <c r="N339" s="216" t="s">
        <v>51</v>
      </c>
      <c r="O339" s="88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295</v>
      </c>
      <c r="AT339" s="219" t="s">
        <v>174</v>
      </c>
      <c r="AU339" s="219" t="s">
        <v>90</v>
      </c>
      <c r="AY339" s="20" t="s">
        <v>171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88</v>
      </c>
      <c r="BK339" s="220">
        <f>ROUND(I339*H339,2)</f>
        <v>0</v>
      </c>
      <c r="BL339" s="20" t="s">
        <v>295</v>
      </c>
      <c r="BM339" s="219" t="s">
        <v>1426</v>
      </c>
    </row>
    <row r="340" s="13" customFormat="1">
      <c r="A340" s="13"/>
      <c r="B340" s="226"/>
      <c r="C340" s="227"/>
      <c r="D340" s="228" t="s">
        <v>183</v>
      </c>
      <c r="E340" s="229" t="s">
        <v>41</v>
      </c>
      <c r="F340" s="230" t="s">
        <v>1427</v>
      </c>
      <c r="G340" s="227"/>
      <c r="H340" s="229" t="s">
        <v>41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183</v>
      </c>
      <c r="AU340" s="236" t="s">
        <v>90</v>
      </c>
      <c r="AV340" s="13" t="s">
        <v>88</v>
      </c>
      <c r="AW340" s="13" t="s">
        <v>42</v>
      </c>
      <c r="AX340" s="13" t="s">
        <v>80</v>
      </c>
      <c r="AY340" s="236" t="s">
        <v>171</v>
      </c>
    </row>
    <row r="341" s="13" customFormat="1">
      <c r="A341" s="13"/>
      <c r="B341" s="226"/>
      <c r="C341" s="227"/>
      <c r="D341" s="228" t="s">
        <v>183</v>
      </c>
      <c r="E341" s="229" t="s">
        <v>41</v>
      </c>
      <c r="F341" s="230" t="s">
        <v>2013</v>
      </c>
      <c r="G341" s="227"/>
      <c r="H341" s="229" t="s">
        <v>41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183</v>
      </c>
      <c r="AU341" s="236" t="s">
        <v>90</v>
      </c>
      <c r="AV341" s="13" t="s">
        <v>88</v>
      </c>
      <c r="AW341" s="13" t="s">
        <v>42</v>
      </c>
      <c r="AX341" s="13" t="s">
        <v>80</v>
      </c>
      <c r="AY341" s="236" t="s">
        <v>171</v>
      </c>
    </row>
    <row r="342" s="14" customFormat="1">
      <c r="A342" s="14"/>
      <c r="B342" s="237"/>
      <c r="C342" s="238"/>
      <c r="D342" s="228" t="s">
        <v>183</v>
      </c>
      <c r="E342" s="239" t="s">
        <v>41</v>
      </c>
      <c r="F342" s="240" t="s">
        <v>88</v>
      </c>
      <c r="G342" s="238"/>
      <c r="H342" s="241">
        <v>1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183</v>
      </c>
      <c r="AU342" s="247" t="s">
        <v>90</v>
      </c>
      <c r="AV342" s="14" t="s">
        <v>90</v>
      </c>
      <c r="AW342" s="14" t="s">
        <v>42</v>
      </c>
      <c r="AX342" s="14" t="s">
        <v>80</v>
      </c>
      <c r="AY342" s="247" t="s">
        <v>171</v>
      </c>
    </row>
    <row r="343" s="15" customFormat="1">
      <c r="A343" s="15"/>
      <c r="B343" s="248"/>
      <c r="C343" s="249"/>
      <c r="D343" s="228" t="s">
        <v>183</v>
      </c>
      <c r="E343" s="250" t="s">
        <v>41</v>
      </c>
      <c r="F343" s="251" t="s">
        <v>189</v>
      </c>
      <c r="G343" s="249"/>
      <c r="H343" s="252">
        <v>1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90</v>
      </c>
      <c r="AV343" s="15" t="s">
        <v>179</v>
      </c>
      <c r="AW343" s="15" t="s">
        <v>42</v>
      </c>
      <c r="AX343" s="15" t="s">
        <v>88</v>
      </c>
      <c r="AY343" s="258" t="s">
        <v>171</v>
      </c>
    </row>
    <row r="344" s="2" customFormat="1" ht="24.15" customHeight="1">
      <c r="A344" s="42"/>
      <c r="B344" s="43"/>
      <c r="C344" s="270" t="s">
        <v>582</v>
      </c>
      <c r="D344" s="270" t="s">
        <v>403</v>
      </c>
      <c r="E344" s="271" t="s">
        <v>1429</v>
      </c>
      <c r="F344" s="272" t="s">
        <v>1430</v>
      </c>
      <c r="G344" s="273" t="s">
        <v>194</v>
      </c>
      <c r="H344" s="274">
        <v>1</v>
      </c>
      <c r="I344" s="275"/>
      <c r="J344" s="276">
        <f>ROUND(I344*H344,2)</f>
        <v>0</v>
      </c>
      <c r="K344" s="272" t="s">
        <v>41</v>
      </c>
      <c r="L344" s="277"/>
      <c r="M344" s="278" t="s">
        <v>41</v>
      </c>
      <c r="N344" s="279" t="s">
        <v>51</v>
      </c>
      <c r="O344" s="88"/>
      <c r="P344" s="217">
        <f>O344*H344</f>
        <v>0</v>
      </c>
      <c r="Q344" s="217">
        <v>0.14699999999999999</v>
      </c>
      <c r="R344" s="217">
        <f>Q344*H344</f>
        <v>0.14699999999999999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406</v>
      </c>
      <c r="AT344" s="219" t="s">
        <v>403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295</v>
      </c>
      <c r="BM344" s="219" t="s">
        <v>1431</v>
      </c>
    </row>
    <row r="345" s="13" customFormat="1">
      <c r="A345" s="13"/>
      <c r="B345" s="226"/>
      <c r="C345" s="227"/>
      <c r="D345" s="228" t="s">
        <v>183</v>
      </c>
      <c r="E345" s="229" t="s">
        <v>41</v>
      </c>
      <c r="F345" s="230" t="s">
        <v>1409</v>
      </c>
      <c r="G345" s="227"/>
      <c r="H345" s="229" t="s">
        <v>41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183</v>
      </c>
      <c r="AU345" s="236" t="s">
        <v>90</v>
      </c>
      <c r="AV345" s="13" t="s">
        <v>88</v>
      </c>
      <c r="AW345" s="13" t="s">
        <v>42</v>
      </c>
      <c r="AX345" s="13" t="s">
        <v>80</v>
      </c>
      <c r="AY345" s="236" t="s">
        <v>171</v>
      </c>
    </row>
    <row r="346" s="13" customFormat="1">
      <c r="A346" s="13"/>
      <c r="B346" s="226"/>
      <c r="C346" s="227"/>
      <c r="D346" s="228" t="s">
        <v>183</v>
      </c>
      <c r="E346" s="229" t="s">
        <v>41</v>
      </c>
      <c r="F346" s="230" t="s">
        <v>2014</v>
      </c>
      <c r="G346" s="227"/>
      <c r="H346" s="229" t="s">
        <v>41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183</v>
      </c>
      <c r="AU346" s="236" t="s">
        <v>90</v>
      </c>
      <c r="AV346" s="13" t="s">
        <v>88</v>
      </c>
      <c r="AW346" s="13" t="s">
        <v>42</v>
      </c>
      <c r="AX346" s="13" t="s">
        <v>80</v>
      </c>
      <c r="AY346" s="236" t="s">
        <v>171</v>
      </c>
    </row>
    <row r="347" s="14" customFormat="1">
      <c r="A347" s="14"/>
      <c r="B347" s="237"/>
      <c r="C347" s="238"/>
      <c r="D347" s="228" t="s">
        <v>183</v>
      </c>
      <c r="E347" s="239" t="s">
        <v>41</v>
      </c>
      <c r="F347" s="240" t="s">
        <v>88</v>
      </c>
      <c r="G347" s="238"/>
      <c r="H347" s="241">
        <v>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42</v>
      </c>
      <c r="AX347" s="14" t="s">
        <v>80</v>
      </c>
      <c r="AY347" s="247" t="s">
        <v>171</v>
      </c>
    </row>
    <row r="348" s="15" customFormat="1">
      <c r="A348" s="15"/>
      <c r="B348" s="248"/>
      <c r="C348" s="249"/>
      <c r="D348" s="228" t="s">
        <v>183</v>
      </c>
      <c r="E348" s="250" t="s">
        <v>41</v>
      </c>
      <c r="F348" s="251" t="s">
        <v>189</v>
      </c>
      <c r="G348" s="249"/>
      <c r="H348" s="252">
        <v>1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183</v>
      </c>
      <c r="AU348" s="258" t="s">
        <v>90</v>
      </c>
      <c r="AV348" s="15" t="s">
        <v>179</v>
      </c>
      <c r="AW348" s="15" t="s">
        <v>42</v>
      </c>
      <c r="AX348" s="15" t="s">
        <v>88</v>
      </c>
      <c r="AY348" s="258" t="s">
        <v>171</v>
      </c>
    </row>
    <row r="349" s="2" customFormat="1" ht="16.5" customHeight="1">
      <c r="A349" s="42"/>
      <c r="B349" s="43"/>
      <c r="C349" s="208" t="s">
        <v>593</v>
      </c>
      <c r="D349" s="208" t="s">
        <v>174</v>
      </c>
      <c r="E349" s="209" t="s">
        <v>1433</v>
      </c>
      <c r="F349" s="210" t="s">
        <v>1434</v>
      </c>
      <c r="G349" s="211" t="s">
        <v>202</v>
      </c>
      <c r="H349" s="212">
        <v>70.900000000000006</v>
      </c>
      <c r="I349" s="213"/>
      <c r="J349" s="214">
        <f>ROUND(I349*H349,2)</f>
        <v>0</v>
      </c>
      <c r="K349" s="210" t="s">
        <v>178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295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295</v>
      </c>
      <c r="BM349" s="219" t="s">
        <v>1435</v>
      </c>
    </row>
    <row r="350" s="2" customFormat="1">
      <c r="A350" s="42"/>
      <c r="B350" s="43"/>
      <c r="C350" s="44"/>
      <c r="D350" s="221" t="s">
        <v>181</v>
      </c>
      <c r="E350" s="44"/>
      <c r="F350" s="222" t="s">
        <v>1436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181</v>
      </c>
      <c r="AU350" s="20" t="s">
        <v>90</v>
      </c>
    </row>
    <row r="351" s="14" customFormat="1">
      <c r="A351" s="14"/>
      <c r="B351" s="237"/>
      <c r="C351" s="238"/>
      <c r="D351" s="228" t="s">
        <v>183</v>
      </c>
      <c r="E351" s="239" t="s">
        <v>41</v>
      </c>
      <c r="F351" s="240" t="s">
        <v>2015</v>
      </c>
      <c r="G351" s="238"/>
      <c r="H351" s="241">
        <v>70.900000000000006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183</v>
      </c>
      <c r="AU351" s="247" t="s">
        <v>90</v>
      </c>
      <c r="AV351" s="14" t="s">
        <v>90</v>
      </c>
      <c r="AW351" s="14" t="s">
        <v>42</v>
      </c>
      <c r="AX351" s="14" t="s">
        <v>80</v>
      </c>
      <c r="AY351" s="247" t="s">
        <v>171</v>
      </c>
    </row>
    <row r="352" s="15" customFormat="1">
      <c r="A352" s="15"/>
      <c r="B352" s="248"/>
      <c r="C352" s="249"/>
      <c r="D352" s="228" t="s">
        <v>183</v>
      </c>
      <c r="E352" s="250" t="s">
        <v>41</v>
      </c>
      <c r="F352" s="251" t="s">
        <v>189</v>
      </c>
      <c r="G352" s="249"/>
      <c r="H352" s="252">
        <v>70.900000000000006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8" t="s">
        <v>183</v>
      </c>
      <c r="AU352" s="258" t="s">
        <v>90</v>
      </c>
      <c r="AV352" s="15" t="s">
        <v>179</v>
      </c>
      <c r="AW352" s="15" t="s">
        <v>42</v>
      </c>
      <c r="AX352" s="15" t="s">
        <v>88</v>
      </c>
      <c r="AY352" s="258" t="s">
        <v>171</v>
      </c>
    </row>
    <row r="353" s="2" customFormat="1" ht="16.5" customHeight="1">
      <c r="A353" s="42"/>
      <c r="B353" s="43"/>
      <c r="C353" s="270" t="s">
        <v>891</v>
      </c>
      <c r="D353" s="270" t="s">
        <v>403</v>
      </c>
      <c r="E353" s="271" t="s">
        <v>1438</v>
      </c>
      <c r="F353" s="272" t="s">
        <v>1439</v>
      </c>
      <c r="G353" s="273" t="s">
        <v>202</v>
      </c>
      <c r="H353" s="274">
        <v>73.027000000000001</v>
      </c>
      <c r="I353" s="275"/>
      <c r="J353" s="276">
        <f>ROUND(I353*H353,2)</f>
        <v>0</v>
      </c>
      <c r="K353" s="272" t="s">
        <v>178</v>
      </c>
      <c r="L353" s="277"/>
      <c r="M353" s="278" t="s">
        <v>41</v>
      </c>
      <c r="N353" s="279" t="s">
        <v>51</v>
      </c>
      <c r="O353" s="88"/>
      <c r="P353" s="217">
        <f>O353*H353</f>
        <v>0</v>
      </c>
      <c r="Q353" s="217">
        <v>0.00040000000000000002</v>
      </c>
      <c r="R353" s="217">
        <f>Q353*H353</f>
        <v>0.029210800000000002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406</v>
      </c>
      <c r="AT353" s="219" t="s">
        <v>403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1440</v>
      </c>
    </row>
    <row r="354" s="14" customFormat="1">
      <c r="A354" s="14"/>
      <c r="B354" s="237"/>
      <c r="C354" s="238"/>
      <c r="D354" s="228" t="s">
        <v>183</v>
      </c>
      <c r="E354" s="238"/>
      <c r="F354" s="240" t="s">
        <v>2016</v>
      </c>
      <c r="G354" s="238"/>
      <c r="H354" s="241">
        <v>73.027000000000001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183</v>
      </c>
      <c r="AU354" s="247" t="s">
        <v>90</v>
      </c>
      <c r="AV354" s="14" t="s">
        <v>90</v>
      </c>
      <c r="AW354" s="14" t="s">
        <v>4</v>
      </c>
      <c r="AX354" s="14" t="s">
        <v>88</v>
      </c>
      <c r="AY354" s="247" t="s">
        <v>171</v>
      </c>
    </row>
    <row r="355" s="2" customFormat="1" ht="16.5" customHeight="1">
      <c r="A355" s="42"/>
      <c r="B355" s="43"/>
      <c r="C355" s="208" t="s">
        <v>897</v>
      </c>
      <c r="D355" s="208" t="s">
        <v>174</v>
      </c>
      <c r="E355" s="209" t="s">
        <v>1047</v>
      </c>
      <c r="F355" s="210" t="s">
        <v>1048</v>
      </c>
      <c r="G355" s="211" t="s">
        <v>202</v>
      </c>
      <c r="H355" s="212">
        <v>120.43000000000001</v>
      </c>
      <c r="I355" s="213"/>
      <c r="J355" s="214">
        <f>ROUND(I355*H355,2)</f>
        <v>0</v>
      </c>
      <c r="K355" s="210" t="s">
        <v>178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1442</v>
      </c>
    </row>
    <row r="356" s="2" customFormat="1">
      <c r="A356" s="42"/>
      <c r="B356" s="43"/>
      <c r="C356" s="44"/>
      <c r="D356" s="221" t="s">
        <v>181</v>
      </c>
      <c r="E356" s="44"/>
      <c r="F356" s="222" t="s">
        <v>1050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181</v>
      </c>
      <c r="AU356" s="20" t="s">
        <v>90</v>
      </c>
    </row>
    <row r="357" s="14" customFormat="1">
      <c r="A357" s="14"/>
      <c r="B357" s="237"/>
      <c r="C357" s="238"/>
      <c r="D357" s="228" t="s">
        <v>183</v>
      </c>
      <c r="E357" s="239" t="s">
        <v>41</v>
      </c>
      <c r="F357" s="240" t="s">
        <v>2017</v>
      </c>
      <c r="G357" s="238"/>
      <c r="H357" s="241">
        <v>120.43000000000001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183</v>
      </c>
      <c r="AU357" s="247" t="s">
        <v>90</v>
      </c>
      <c r="AV357" s="14" t="s">
        <v>90</v>
      </c>
      <c r="AW357" s="14" t="s">
        <v>42</v>
      </c>
      <c r="AX357" s="14" t="s">
        <v>80</v>
      </c>
      <c r="AY357" s="247" t="s">
        <v>171</v>
      </c>
    </row>
    <row r="358" s="15" customFormat="1">
      <c r="A358" s="15"/>
      <c r="B358" s="248"/>
      <c r="C358" s="249"/>
      <c r="D358" s="228" t="s">
        <v>183</v>
      </c>
      <c r="E358" s="250" t="s">
        <v>41</v>
      </c>
      <c r="F358" s="251" t="s">
        <v>189</v>
      </c>
      <c r="G358" s="249"/>
      <c r="H358" s="252">
        <v>120.43000000000001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8" t="s">
        <v>183</v>
      </c>
      <c r="AU358" s="258" t="s">
        <v>90</v>
      </c>
      <c r="AV358" s="15" t="s">
        <v>179</v>
      </c>
      <c r="AW358" s="15" t="s">
        <v>42</v>
      </c>
      <c r="AX358" s="15" t="s">
        <v>88</v>
      </c>
      <c r="AY358" s="258" t="s">
        <v>171</v>
      </c>
    </row>
    <row r="359" s="2" customFormat="1" ht="16.5" customHeight="1">
      <c r="A359" s="42"/>
      <c r="B359" s="43"/>
      <c r="C359" s="270" t="s">
        <v>901</v>
      </c>
      <c r="D359" s="270" t="s">
        <v>403</v>
      </c>
      <c r="E359" s="271" t="s">
        <v>1075</v>
      </c>
      <c r="F359" s="272" t="s">
        <v>1076</v>
      </c>
      <c r="G359" s="273" t="s">
        <v>202</v>
      </c>
      <c r="H359" s="274">
        <v>124.04300000000001</v>
      </c>
      <c r="I359" s="275"/>
      <c r="J359" s="276">
        <f>ROUND(I359*H359,2)</f>
        <v>0</v>
      </c>
      <c r="K359" s="272" t="s">
        <v>178</v>
      </c>
      <c r="L359" s="277"/>
      <c r="M359" s="278" t="s">
        <v>41</v>
      </c>
      <c r="N359" s="279" t="s">
        <v>51</v>
      </c>
      <c r="O359" s="88"/>
      <c r="P359" s="217">
        <f>O359*H359</f>
        <v>0</v>
      </c>
      <c r="Q359" s="217">
        <v>0.00069999999999999999</v>
      </c>
      <c r="R359" s="217">
        <f>Q359*H359</f>
        <v>0.086830100000000007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406</v>
      </c>
      <c r="AT359" s="219" t="s">
        <v>403</v>
      </c>
      <c r="AU359" s="219" t="s">
        <v>90</v>
      </c>
      <c r="AY359" s="20" t="s">
        <v>171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88</v>
      </c>
      <c r="BK359" s="220">
        <f>ROUND(I359*H359,2)</f>
        <v>0</v>
      </c>
      <c r="BL359" s="20" t="s">
        <v>295</v>
      </c>
      <c r="BM359" s="219" t="s">
        <v>1444</v>
      </c>
    </row>
    <row r="360" s="14" customFormat="1">
      <c r="A360" s="14"/>
      <c r="B360" s="237"/>
      <c r="C360" s="238"/>
      <c r="D360" s="228" t="s">
        <v>183</v>
      </c>
      <c r="E360" s="238"/>
      <c r="F360" s="240" t="s">
        <v>2018</v>
      </c>
      <c r="G360" s="238"/>
      <c r="H360" s="241">
        <v>124.04300000000001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</v>
      </c>
      <c r="AX360" s="14" t="s">
        <v>88</v>
      </c>
      <c r="AY360" s="247" t="s">
        <v>171</v>
      </c>
    </row>
    <row r="361" s="2" customFormat="1" ht="16.5" customHeight="1">
      <c r="A361" s="42"/>
      <c r="B361" s="43"/>
      <c r="C361" s="208" t="s">
        <v>906</v>
      </c>
      <c r="D361" s="208" t="s">
        <v>174</v>
      </c>
      <c r="E361" s="209" t="s">
        <v>1446</v>
      </c>
      <c r="F361" s="210" t="s">
        <v>1447</v>
      </c>
      <c r="G361" s="211" t="s">
        <v>202</v>
      </c>
      <c r="H361" s="212">
        <v>12.69</v>
      </c>
      <c r="I361" s="213"/>
      <c r="J361" s="214">
        <f>ROUND(I361*H361,2)</f>
        <v>0</v>
      </c>
      <c r="K361" s="210" t="s">
        <v>178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295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1448</v>
      </c>
    </row>
    <row r="362" s="2" customFormat="1">
      <c r="A362" s="42"/>
      <c r="B362" s="43"/>
      <c r="C362" s="44"/>
      <c r="D362" s="221" t="s">
        <v>181</v>
      </c>
      <c r="E362" s="44"/>
      <c r="F362" s="222" t="s">
        <v>1449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181</v>
      </c>
      <c r="AU362" s="20" t="s">
        <v>90</v>
      </c>
    </row>
    <row r="363" s="14" customFormat="1">
      <c r="A363" s="14"/>
      <c r="B363" s="237"/>
      <c r="C363" s="238"/>
      <c r="D363" s="228" t="s">
        <v>183</v>
      </c>
      <c r="E363" s="239" t="s">
        <v>41</v>
      </c>
      <c r="F363" s="240" t="s">
        <v>2019</v>
      </c>
      <c r="G363" s="238"/>
      <c r="H363" s="241">
        <v>12.69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90</v>
      </c>
      <c r="AV363" s="14" t="s">
        <v>90</v>
      </c>
      <c r="AW363" s="14" t="s">
        <v>42</v>
      </c>
      <c r="AX363" s="14" t="s">
        <v>80</v>
      </c>
      <c r="AY363" s="247" t="s">
        <v>171</v>
      </c>
    </row>
    <row r="364" s="15" customFormat="1">
      <c r="A364" s="15"/>
      <c r="B364" s="248"/>
      <c r="C364" s="249"/>
      <c r="D364" s="228" t="s">
        <v>183</v>
      </c>
      <c r="E364" s="250" t="s">
        <v>41</v>
      </c>
      <c r="F364" s="251" t="s">
        <v>189</v>
      </c>
      <c r="G364" s="249"/>
      <c r="H364" s="252">
        <v>12.69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8" t="s">
        <v>183</v>
      </c>
      <c r="AU364" s="258" t="s">
        <v>90</v>
      </c>
      <c r="AV364" s="15" t="s">
        <v>179</v>
      </c>
      <c r="AW364" s="15" t="s">
        <v>42</v>
      </c>
      <c r="AX364" s="15" t="s">
        <v>88</v>
      </c>
      <c r="AY364" s="258" t="s">
        <v>171</v>
      </c>
    </row>
    <row r="365" s="2" customFormat="1" ht="16.5" customHeight="1">
      <c r="A365" s="42"/>
      <c r="B365" s="43"/>
      <c r="C365" s="270" t="s">
        <v>912</v>
      </c>
      <c r="D365" s="270" t="s">
        <v>403</v>
      </c>
      <c r="E365" s="271" t="s">
        <v>1450</v>
      </c>
      <c r="F365" s="272" t="s">
        <v>1451</v>
      </c>
      <c r="G365" s="273" t="s">
        <v>202</v>
      </c>
      <c r="H365" s="274">
        <v>13.071</v>
      </c>
      <c r="I365" s="275"/>
      <c r="J365" s="276">
        <f>ROUND(I365*H365,2)</f>
        <v>0</v>
      </c>
      <c r="K365" s="272" t="s">
        <v>178</v>
      </c>
      <c r="L365" s="277"/>
      <c r="M365" s="278" t="s">
        <v>41</v>
      </c>
      <c r="N365" s="279" t="s">
        <v>51</v>
      </c>
      <c r="O365" s="88"/>
      <c r="P365" s="217">
        <f>O365*H365</f>
        <v>0</v>
      </c>
      <c r="Q365" s="217">
        <v>0.001</v>
      </c>
      <c r="R365" s="217">
        <f>Q365*H365</f>
        <v>0.013070999999999999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406</v>
      </c>
      <c r="AT365" s="219" t="s">
        <v>403</v>
      </c>
      <c r="AU365" s="219" t="s">
        <v>90</v>
      </c>
      <c r="AY365" s="20" t="s">
        <v>171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88</v>
      </c>
      <c r="BK365" s="220">
        <f>ROUND(I365*H365,2)</f>
        <v>0</v>
      </c>
      <c r="BL365" s="20" t="s">
        <v>295</v>
      </c>
      <c r="BM365" s="219" t="s">
        <v>1452</v>
      </c>
    </row>
    <row r="366" s="14" customFormat="1">
      <c r="A366" s="14"/>
      <c r="B366" s="237"/>
      <c r="C366" s="238"/>
      <c r="D366" s="228" t="s">
        <v>183</v>
      </c>
      <c r="E366" s="238"/>
      <c r="F366" s="240" t="s">
        <v>2020</v>
      </c>
      <c r="G366" s="238"/>
      <c r="H366" s="241">
        <v>13.071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</v>
      </c>
      <c r="AX366" s="14" t="s">
        <v>88</v>
      </c>
      <c r="AY366" s="247" t="s">
        <v>171</v>
      </c>
    </row>
    <row r="367" s="2" customFormat="1" ht="16.5" customHeight="1">
      <c r="A367" s="42"/>
      <c r="B367" s="43"/>
      <c r="C367" s="208" t="s">
        <v>918</v>
      </c>
      <c r="D367" s="208" t="s">
        <v>174</v>
      </c>
      <c r="E367" s="209" t="s">
        <v>1454</v>
      </c>
      <c r="F367" s="210" t="s">
        <v>1455</v>
      </c>
      <c r="G367" s="211" t="s">
        <v>202</v>
      </c>
      <c r="H367" s="212">
        <v>22.93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1456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1457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2021</v>
      </c>
      <c r="G369" s="238"/>
      <c r="H369" s="241">
        <v>22.93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22.93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924</v>
      </c>
      <c r="D371" s="270" t="s">
        <v>403</v>
      </c>
      <c r="E371" s="271" t="s">
        <v>1458</v>
      </c>
      <c r="F371" s="272" t="s">
        <v>1459</v>
      </c>
      <c r="G371" s="273" t="s">
        <v>202</v>
      </c>
      <c r="H371" s="274">
        <v>23.617999999999999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0.0014</v>
      </c>
      <c r="R371" s="217">
        <f>Q371*H371</f>
        <v>0.033065199999999996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406</v>
      </c>
      <c r="AT371" s="219" t="s">
        <v>403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1460</v>
      </c>
    </row>
    <row r="372" s="14" customFormat="1">
      <c r="A372" s="14"/>
      <c r="B372" s="237"/>
      <c r="C372" s="238"/>
      <c r="D372" s="228" t="s">
        <v>183</v>
      </c>
      <c r="E372" s="238"/>
      <c r="F372" s="240" t="s">
        <v>2022</v>
      </c>
      <c r="G372" s="238"/>
      <c r="H372" s="241">
        <v>23.617999999999999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</v>
      </c>
      <c r="AX372" s="14" t="s">
        <v>88</v>
      </c>
      <c r="AY372" s="247" t="s">
        <v>171</v>
      </c>
    </row>
    <row r="373" s="2" customFormat="1" ht="16.5" customHeight="1">
      <c r="A373" s="42"/>
      <c r="B373" s="43"/>
      <c r="C373" s="208" t="s">
        <v>929</v>
      </c>
      <c r="D373" s="208" t="s">
        <v>174</v>
      </c>
      <c r="E373" s="209" t="s">
        <v>1088</v>
      </c>
      <c r="F373" s="210" t="s">
        <v>1089</v>
      </c>
      <c r="G373" s="211" t="s">
        <v>202</v>
      </c>
      <c r="H373" s="212">
        <v>14.300000000000001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295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2023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1091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14" customFormat="1">
      <c r="A375" s="14"/>
      <c r="B375" s="237"/>
      <c r="C375" s="238"/>
      <c r="D375" s="228" t="s">
        <v>183</v>
      </c>
      <c r="E375" s="239" t="s">
        <v>41</v>
      </c>
      <c r="F375" s="240" t="s">
        <v>2024</v>
      </c>
      <c r="G375" s="238"/>
      <c r="H375" s="241">
        <v>14.300000000000001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183</v>
      </c>
      <c r="AU375" s="247" t="s">
        <v>90</v>
      </c>
      <c r="AV375" s="14" t="s">
        <v>90</v>
      </c>
      <c r="AW375" s="14" t="s">
        <v>42</v>
      </c>
      <c r="AX375" s="14" t="s">
        <v>80</v>
      </c>
      <c r="AY375" s="247" t="s">
        <v>171</v>
      </c>
    </row>
    <row r="376" s="15" customFormat="1">
      <c r="A376" s="15"/>
      <c r="B376" s="248"/>
      <c r="C376" s="249"/>
      <c r="D376" s="228" t="s">
        <v>183</v>
      </c>
      <c r="E376" s="250" t="s">
        <v>41</v>
      </c>
      <c r="F376" s="251" t="s">
        <v>189</v>
      </c>
      <c r="G376" s="249"/>
      <c r="H376" s="252">
        <v>14.300000000000001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8" t="s">
        <v>183</v>
      </c>
      <c r="AU376" s="258" t="s">
        <v>90</v>
      </c>
      <c r="AV376" s="15" t="s">
        <v>179</v>
      </c>
      <c r="AW376" s="15" t="s">
        <v>42</v>
      </c>
      <c r="AX376" s="15" t="s">
        <v>88</v>
      </c>
      <c r="AY376" s="258" t="s">
        <v>171</v>
      </c>
    </row>
    <row r="377" s="2" customFormat="1" ht="16.5" customHeight="1">
      <c r="A377" s="42"/>
      <c r="B377" s="43"/>
      <c r="C377" s="270" t="s">
        <v>933</v>
      </c>
      <c r="D377" s="270" t="s">
        <v>403</v>
      </c>
      <c r="E377" s="271" t="s">
        <v>1093</v>
      </c>
      <c r="F377" s="272" t="s">
        <v>1094</v>
      </c>
      <c r="G377" s="273" t="s">
        <v>202</v>
      </c>
      <c r="H377" s="274">
        <v>14.728999999999999</v>
      </c>
      <c r="I377" s="275"/>
      <c r="J377" s="276">
        <f>ROUND(I377*H377,2)</f>
        <v>0</v>
      </c>
      <c r="K377" s="272" t="s">
        <v>178</v>
      </c>
      <c r="L377" s="277"/>
      <c r="M377" s="278" t="s">
        <v>41</v>
      </c>
      <c r="N377" s="279" t="s">
        <v>51</v>
      </c>
      <c r="O377" s="88"/>
      <c r="P377" s="217">
        <f>O377*H377</f>
        <v>0</v>
      </c>
      <c r="Q377" s="217">
        <v>0.0020999999999999999</v>
      </c>
      <c r="R377" s="217">
        <f>Q377*H377</f>
        <v>0.030930899999999997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406</v>
      </c>
      <c r="AT377" s="219" t="s">
        <v>403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295</v>
      </c>
      <c r="BM377" s="219" t="s">
        <v>2025</v>
      </c>
    </row>
    <row r="378" s="14" customFormat="1">
      <c r="A378" s="14"/>
      <c r="B378" s="237"/>
      <c r="C378" s="238"/>
      <c r="D378" s="228" t="s">
        <v>183</v>
      </c>
      <c r="E378" s="238"/>
      <c r="F378" s="240" t="s">
        <v>2026</v>
      </c>
      <c r="G378" s="238"/>
      <c r="H378" s="241">
        <v>14.728999999999999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183</v>
      </c>
      <c r="AU378" s="247" t="s">
        <v>90</v>
      </c>
      <c r="AV378" s="14" t="s">
        <v>90</v>
      </c>
      <c r="AW378" s="14" t="s">
        <v>4</v>
      </c>
      <c r="AX378" s="14" t="s">
        <v>88</v>
      </c>
      <c r="AY378" s="247" t="s">
        <v>171</v>
      </c>
    </row>
    <row r="379" s="2" customFormat="1" ht="16.5" customHeight="1">
      <c r="A379" s="42"/>
      <c r="B379" s="43"/>
      <c r="C379" s="208" t="s">
        <v>936</v>
      </c>
      <c r="D379" s="208" t="s">
        <v>174</v>
      </c>
      <c r="E379" s="209" t="s">
        <v>1466</v>
      </c>
      <c r="F379" s="210" t="s">
        <v>1467</v>
      </c>
      <c r="G379" s="211" t="s">
        <v>194</v>
      </c>
      <c r="H379" s="212">
        <v>46</v>
      </c>
      <c r="I379" s="213"/>
      <c r="J379" s="214">
        <f>ROUND(I379*H379,2)</f>
        <v>0</v>
      </c>
      <c r="K379" s="210" t="s">
        <v>178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1468</v>
      </c>
    </row>
    <row r="380" s="2" customFormat="1">
      <c r="A380" s="42"/>
      <c r="B380" s="43"/>
      <c r="C380" s="44"/>
      <c r="D380" s="221" t="s">
        <v>181</v>
      </c>
      <c r="E380" s="44"/>
      <c r="F380" s="222" t="s">
        <v>1469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181</v>
      </c>
      <c r="AU380" s="20" t="s">
        <v>90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2027</v>
      </c>
      <c r="G381" s="238"/>
      <c r="H381" s="241">
        <v>46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5" customFormat="1">
      <c r="A382" s="15"/>
      <c r="B382" s="248"/>
      <c r="C382" s="249"/>
      <c r="D382" s="228" t="s">
        <v>183</v>
      </c>
      <c r="E382" s="250" t="s">
        <v>41</v>
      </c>
      <c r="F382" s="251" t="s">
        <v>189</v>
      </c>
      <c r="G382" s="249"/>
      <c r="H382" s="252">
        <v>46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183</v>
      </c>
      <c r="AU382" s="258" t="s">
        <v>90</v>
      </c>
      <c r="AV382" s="15" t="s">
        <v>179</v>
      </c>
      <c r="AW382" s="15" t="s">
        <v>42</v>
      </c>
      <c r="AX382" s="15" t="s">
        <v>88</v>
      </c>
      <c r="AY382" s="258" t="s">
        <v>171</v>
      </c>
    </row>
    <row r="383" s="2" customFormat="1" ht="16.5" customHeight="1">
      <c r="A383" s="42"/>
      <c r="B383" s="43"/>
      <c r="C383" s="208" t="s">
        <v>940</v>
      </c>
      <c r="D383" s="208" t="s">
        <v>174</v>
      </c>
      <c r="E383" s="209" t="s">
        <v>1097</v>
      </c>
      <c r="F383" s="210" t="s">
        <v>1470</v>
      </c>
      <c r="G383" s="211" t="s">
        <v>194</v>
      </c>
      <c r="H383" s="212">
        <v>47</v>
      </c>
      <c r="I383" s="213"/>
      <c r="J383" s="214">
        <f>ROUND(I383*H383,2)</f>
        <v>0</v>
      </c>
      <c r="K383" s="210" t="s">
        <v>178</v>
      </c>
      <c r="L383" s="48"/>
      <c r="M383" s="215" t="s">
        <v>41</v>
      </c>
      <c r="N383" s="216" t="s">
        <v>51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295</v>
      </c>
      <c r="AT383" s="219" t="s">
        <v>174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295</v>
      </c>
      <c r="BM383" s="219" t="s">
        <v>1471</v>
      </c>
    </row>
    <row r="384" s="2" customFormat="1">
      <c r="A384" s="42"/>
      <c r="B384" s="43"/>
      <c r="C384" s="44"/>
      <c r="D384" s="221" t="s">
        <v>181</v>
      </c>
      <c r="E384" s="44"/>
      <c r="F384" s="222" t="s">
        <v>1100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181</v>
      </c>
      <c r="AU384" s="20" t="s">
        <v>90</v>
      </c>
    </row>
    <row r="385" s="14" customFormat="1">
      <c r="A385" s="14"/>
      <c r="B385" s="237"/>
      <c r="C385" s="238"/>
      <c r="D385" s="228" t="s">
        <v>183</v>
      </c>
      <c r="E385" s="239" t="s">
        <v>41</v>
      </c>
      <c r="F385" s="240" t="s">
        <v>2028</v>
      </c>
      <c r="G385" s="238"/>
      <c r="H385" s="241">
        <v>47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183</v>
      </c>
      <c r="AU385" s="247" t="s">
        <v>90</v>
      </c>
      <c r="AV385" s="14" t="s">
        <v>90</v>
      </c>
      <c r="AW385" s="14" t="s">
        <v>42</v>
      </c>
      <c r="AX385" s="14" t="s">
        <v>80</v>
      </c>
      <c r="AY385" s="247" t="s">
        <v>171</v>
      </c>
    </row>
    <row r="386" s="15" customFormat="1">
      <c r="A386" s="15"/>
      <c r="B386" s="248"/>
      <c r="C386" s="249"/>
      <c r="D386" s="228" t="s">
        <v>183</v>
      </c>
      <c r="E386" s="250" t="s">
        <v>41</v>
      </c>
      <c r="F386" s="251" t="s">
        <v>189</v>
      </c>
      <c r="G386" s="249"/>
      <c r="H386" s="252">
        <v>47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183</v>
      </c>
      <c r="AU386" s="258" t="s">
        <v>90</v>
      </c>
      <c r="AV386" s="15" t="s">
        <v>179</v>
      </c>
      <c r="AW386" s="15" t="s">
        <v>42</v>
      </c>
      <c r="AX386" s="15" t="s">
        <v>88</v>
      </c>
      <c r="AY386" s="258" t="s">
        <v>171</v>
      </c>
    </row>
    <row r="387" s="2" customFormat="1" ht="24.15" customHeight="1">
      <c r="A387" s="42"/>
      <c r="B387" s="43"/>
      <c r="C387" s="208" t="s">
        <v>945</v>
      </c>
      <c r="D387" s="208" t="s">
        <v>174</v>
      </c>
      <c r="E387" s="209" t="s">
        <v>2029</v>
      </c>
      <c r="F387" s="210" t="s">
        <v>1734</v>
      </c>
      <c r="G387" s="211" t="s">
        <v>194</v>
      </c>
      <c r="H387" s="212">
        <v>2</v>
      </c>
      <c r="I387" s="213"/>
      <c r="J387" s="214">
        <f>ROUND(I387*H387,2)</f>
        <v>0</v>
      </c>
      <c r="K387" s="210" t="s">
        <v>41</v>
      </c>
      <c r="L387" s="48"/>
      <c r="M387" s="215" t="s">
        <v>41</v>
      </c>
      <c r="N387" s="216" t="s">
        <v>51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295</v>
      </c>
      <c r="AT387" s="219" t="s">
        <v>174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295</v>
      </c>
      <c r="BM387" s="219" t="s">
        <v>2030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90</v>
      </c>
      <c r="G388" s="238"/>
      <c r="H388" s="241">
        <v>2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2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16.5" customHeight="1">
      <c r="A390" s="42"/>
      <c r="B390" s="43"/>
      <c r="C390" s="208" t="s">
        <v>949</v>
      </c>
      <c r="D390" s="208" t="s">
        <v>174</v>
      </c>
      <c r="E390" s="209" t="s">
        <v>1840</v>
      </c>
      <c r="F390" s="210" t="s">
        <v>1841</v>
      </c>
      <c r="G390" s="211" t="s">
        <v>194</v>
      </c>
      <c r="H390" s="212">
        <v>1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295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1937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1843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2" customFormat="1" ht="16.5" customHeight="1">
      <c r="A392" s="42"/>
      <c r="B392" s="43"/>
      <c r="C392" s="270" t="s">
        <v>954</v>
      </c>
      <c r="D392" s="270" t="s">
        <v>403</v>
      </c>
      <c r="E392" s="271" t="s">
        <v>1844</v>
      </c>
      <c r="F392" s="272" t="s">
        <v>1845</v>
      </c>
      <c r="G392" s="273" t="s">
        <v>194</v>
      </c>
      <c r="H392" s="274">
        <v>1</v>
      </c>
      <c r="I392" s="275"/>
      <c r="J392" s="276">
        <f>ROUND(I392*H392,2)</f>
        <v>0</v>
      </c>
      <c r="K392" s="272" t="s">
        <v>178</v>
      </c>
      <c r="L392" s="277"/>
      <c r="M392" s="278" t="s">
        <v>41</v>
      </c>
      <c r="N392" s="279" t="s">
        <v>51</v>
      </c>
      <c r="O392" s="88"/>
      <c r="P392" s="217">
        <f>O392*H392</f>
        <v>0</v>
      </c>
      <c r="Q392" s="217">
        <v>5.0000000000000002E-05</v>
      </c>
      <c r="R392" s="217">
        <f>Q392*H392</f>
        <v>5.0000000000000002E-05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406</v>
      </c>
      <c r="AT392" s="219" t="s">
        <v>403</v>
      </c>
      <c r="AU392" s="219" t="s">
        <v>90</v>
      </c>
      <c r="AY392" s="20" t="s">
        <v>171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88</v>
      </c>
      <c r="BK392" s="220">
        <f>ROUND(I392*H392,2)</f>
        <v>0</v>
      </c>
      <c r="BL392" s="20" t="s">
        <v>295</v>
      </c>
      <c r="BM392" s="219" t="s">
        <v>1938</v>
      </c>
    </row>
    <row r="393" s="2" customFormat="1" ht="24.15" customHeight="1">
      <c r="A393" s="42"/>
      <c r="B393" s="43"/>
      <c r="C393" s="208" t="s">
        <v>959</v>
      </c>
      <c r="D393" s="208" t="s">
        <v>174</v>
      </c>
      <c r="E393" s="209" t="s">
        <v>2031</v>
      </c>
      <c r="F393" s="210" t="s">
        <v>2032</v>
      </c>
      <c r="G393" s="211" t="s">
        <v>194</v>
      </c>
      <c r="H393" s="212">
        <v>1</v>
      </c>
      <c r="I393" s="213"/>
      <c r="J393" s="214">
        <f>ROUND(I393*H393,2)</f>
        <v>0</v>
      </c>
      <c r="K393" s="210" t="s">
        <v>41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295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295</v>
      </c>
      <c r="BM393" s="219" t="s">
        <v>1939</v>
      </c>
    </row>
    <row r="394" s="2" customFormat="1" ht="16.5" customHeight="1">
      <c r="A394" s="42"/>
      <c r="B394" s="43"/>
      <c r="C394" s="270" t="s">
        <v>964</v>
      </c>
      <c r="D394" s="270" t="s">
        <v>403</v>
      </c>
      <c r="E394" s="271" t="s">
        <v>797</v>
      </c>
      <c r="F394" s="272" t="s">
        <v>1850</v>
      </c>
      <c r="G394" s="273" t="s">
        <v>194</v>
      </c>
      <c r="H394" s="274">
        <v>1</v>
      </c>
      <c r="I394" s="275"/>
      <c r="J394" s="276">
        <f>ROUND(I394*H394,2)</f>
        <v>0</v>
      </c>
      <c r="K394" s="272" t="s">
        <v>41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406</v>
      </c>
      <c r="AT394" s="219" t="s">
        <v>403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1940</v>
      </c>
    </row>
    <row r="395" s="2" customFormat="1" ht="24.15" customHeight="1">
      <c r="A395" s="42"/>
      <c r="B395" s="43"/>
      <c r="C395" s="208" t="s">
        <v>971</v>
      </c>
      <c r="D395" s="208" t="s">
        <v>174</v>
      </c>
      <c r="E395" s="209" t="s">
        <v>1476</v>
      </c>
      <c r="F395" s="210" t="s">
        <v>1477</v>
      </c>
      <c r="G395" s="211" t="s">
        <v>194</v>
      </c>
      <c r="H395" s="212">
        <v>1</v>
      </c>
      <c r="I395" s="213"/>
      <c r="J395" s="214">
        <f>ROUND(I395*H395,2)</f>
        <v>0</v>
      </c>
      <c r="K395" s="210" t="s">
        <v>41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295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1478</v>
      </c>
    </row>
    <row r="396" s="13" customFormat="1">
      <c r="A396" s="13"/>
      <c r="B396" s="226"/>
      <c r="C396" s="227"/>
      <c r="D396" s="228" t="s">
        <v>183</v>
      </c>
      <c r="E396" s="229" t="s">
        <v>41</v>
      </c>
      <c r="F396" s="230" t="s">
        <v>1479</v>
      </c>
      <c r="G396" s="227"/>
      <c r="H396" s="229" t="s">
        <v>41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183</v>
      </c>
      <c r="AU396" s="236" t="s">
        <v>90</v>
      </c>
      <c r="AV396" s="13" t="s">
        <v>88</v>
      </c>
      <c r="AW396" s="13" t="s">
        <v>42</v>
      </c>
      <c r="AX396" s="13" t="s">
        <v>80</v>
      </c>
      <c r="AY396" s="236" t="s">
        <v>171</v>
      </c>
    </row>
    <row r="397" s="13" customFormat="1">
      <c r="A397" s="13"/>
      <c r="B397" s="226"/>
      <c r="C397" s="227"/>
      <c r="D397" s="228" t="s">
        <v>183</v>
      </c>
      <c r="E397" s="229" t="s">
        <v>41</v>
      </c>
      <c r="F397" s="230" t="s">
        <v>1480</v>
      </c>
      <c r="G397" s="227"/>
      <c r="H397" s="229" t="s">
        <v>41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183</v>
      </c>
      <c r="AU397" s="236" t="s">
        <v>90</v>
      </c>
      <c r="AV397" s="13" t="s">
        <v>88</v>
      </c>
      <c r="AW397" s="13" t="s">
        <v>42</v>
      </c>
      <c r="AX397" s="13" t="s">
        <v>80</v>
      </c>
      <c r="AY397" s="236" t="s">
        <v>171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88</v>
      </c>
      <c r="G398" s="238"/>
      <c r="H398" s="241">
        <v>1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5" customFormat="1">
      <c r="A399" s="15"/>
      <c r="B399" s="248"/>
      <c r="C399" s="249"/>
      <c r="D399" s="228" t="s">
        <v>183</v>
      </c>
      <c r="E399" s="250" t="s">
        <v>41</v>
      </c>
      <c r="F399" s="251" t="s">
        <v>189</v>
      </c>
      <c r="G399" s="249"/>
      <c r="H399" s="252">
        <v>1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8" t="s">
        <v>183</v>
      </c>
      <c r="AU399" s="258" t="s">
        <v>90</v>
      </c>
      <c r="AV399" s="15" t="s">
        <v>179</v>
      </c>
      <c r="AW399" s="15" t="s">
        <v>42</v>
      </c>
      <c r="AX399" s="15" t="s">
        <v>88</v>
      </c>
      <c r="AY399" s="258" t="s">
        <v>171</v>
      </c>
    </row>
    <row r="400" s="2" customFormat="1" ht="24.15" customHeight="1">
      <c r="A400" s="42"/>
      <c r="B400" s="43"/>
      <c r="C400" s="208" t="s">
        <v>1000</v>
      </c>
      <c r="D400" s="208" t="s">
        <v>174</v>
      </c>
      <c r="E400" s="209" t="s">
        <v>1481</v>
      </c>
      <c r="F400" s="210" t="s">
        <v>1477</v>
      </c>
      <c r="G400" s="211" t="s">
        <v>194</v>
      </c>
      <c r="H400" s="212">
        <v>12</v>
      </c>
      <c r="I400" s="213"/>
      <c r="J400" s="214">
        <f>ROUND(I400*H400,2)</f>
        <v>0</v>
      </c>
      <c r="K400" s="210" t="s">
        <v>41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295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295</v>
      </c>
      <c r="BM400" s="219" t="s">
        <v>1482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1479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1483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8</v>
      </c>
      <c r="G403" s="238"/>
      <c r="H403" s="241">
        <v>12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5" customFormat="1">
      <c r="A404" s="15"/>
      <c r="B404" s="248"/>
      <c r="C404" s="249"/>
      <c r="D404" s="228" t="s">
        <v>183</v>
      </c>
      <c r="E404" s="250" t="s">
        <v>41</v>
      </c>
      <c r="F404" s="251" t="s">
        <v>189</v>
      </c>
      <c r="G404" s="249"/>
      <c r="H404" s="252">
        <v>12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8" t="s">
        <v>183</v>
      </c>
      <c r="AU404" s="258" t="s">
        <v>90</v>
      </c>
      <c r="AV404" s="15" t="s">
        <v>179</v>
      </c>
      <c r="AW404" s="15" t="s">
        <v>42</v>
      </c>
      <c r="AX404" s="15" t="s">
        <v>88</v>
      </c>
      <c r="AY404" s="258" t="s">
        <v>171</v>
      </c>
    </row>
    <row r="405" s="2" customFormat="1" ht="24.15" customHeight="1">
      <c r="A405" s="42"/>
      <c r="B405" s="43"/>
      <c r="C405" s="208" t="s">
        <v>1005</v>
      </c>
      <c r="D405" s="208" t="s">
        <v>174</v>
      </c>
      <c r="E405" s="209" t="s">
        <v>1484</v>
      </c>
      <c r="F405" s="210" t="s">
        <v>1485</v>
      </c>
      <c r="G405" s="211" t="s">
        <v>194</v>
      </c>
      <c r="H405" s="212">
        <v>14</v>
      </c>
      <c r="I405" s="213"/>
      <c r="J405" s="214">
        <f>ROUND(I405*H405,2)</f>
        <v>0</v>
      </c>
      <c r="K405" s="210" t="s">
        <v>178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295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295</v>
      </c>
      <c r="BM405" s="219" t="s">
        <v>1486</v>
      </c>
    </row>
    <row r="406" s="2" customFormat="1">
      <c r="A406" s="42"/>
      <c r="B406" s="43"/>
      <c r="C406" s="44"/>
      <c r="D406" s="221" t="s">
        <v>181</v>
      </c>
      <c r="E406" s="44"/>
      <c r="F406" s="222" t="s">
        <v>1487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181</v>
      </c>
      <c r="AU406" s="20" t="s">
        <v>90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132</v>
      </c>
      <c r="G407" s="238"/>
      <c r="H407" s="241">
        <v>14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5" customFormat="1">
      <c r="A408" s="15"/>
      <c r="B408" s="248"/>
      <c r="C408" s="249"/>
      <c r="D408" s="228" t="s">
        <v>183</v>
      </c>
      <c r="E408" s="250" t="s">
        <v>41</v>
      </c>
      <c r="F408" s="251" t="s">
        <v>189</v>
      </c>
      <c r="G408" s="249"/>
      <c r="H408" s="252">
        <v>14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8" t="s">
        <v>183</v>
      </c>
      <c r="AU408" s="258" t="s">
        <v>90</v>
      </c>
      <c r="AV408" s="15" t="s">
        <v>179</v>
      </c>
      <c r="AW408" s="15" t="s">
        <v>42</v>
      </c>
      <c r="AX408" s="15" t="s">
        <v>88</v>
      </c>
      <c r="AY408" s="258" t="s">
        <v>171</v>
      </c>
    </row>
    <row r="409" s="2" customFormat="1" ht="16.5" customHeight="1">
      <c r="A409" s="42"/>
      <c r="B409" s="43"/>
      <c r="C409" s="270" t="s">
        <v>1008</v>
      </c>
      <c r="D409" s="270" t="s">
        <v>403</v>
      </c>
      <c r="E409" s="271" t="s">
        <v>1488</v>
      </c>
      <c r="F409" s="272" t="s">
        <v>1489</v>
      </c>
      <c r="G409" s="273" t="s">
        <v>194</v>
      </c>
      <c r="H409" s="274">
        <v>14</v>
      </c>
      <c r="I409" s="275"/>
      <c r="J409" s="276">
        <f>ROUND(I409*H409,2)</f>
        <v>0</v>
      </c>
      <c r="K409" s="272" t="s">
        <v>178</v>
      </c>
      <c r="L409" s="277"/>
      <c r="M409" s="278" t="s">
        <v>41</v>
      </c>
      <c r="N409" s="279" t="s">
        <v>51</v>
      </c>
      <c r="O409" s="88"/>
      <c r="P409" s="217">
        <f>O409*H409</f>
        <v>0</v>
      </c>
      <c r="Q409" s="217">
        <v>2.0000000000000002E-05</v>
      </c>
      <c r="R409" s="217">
        <f>Q409*H409</f>
        <v>0.00028000000000000003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406</v>
      </c>
      <c r="AT409" s="219" t="s">
        <v>403</v>
      </c>
      <c r="AU409" s="219" t="s">
        <v>90</v>
      </c>
      <c r="AY409" s="20" t="s">
        <v>171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88</v>
      </c>
      <c r="BK409" s="220">
        <f>ROUND(I409*H409,2)</f>
        <v>0</v>
      </c>
      <c r="BL409" s="20" t="s">
        <v>295</v>
      </c>
      <c r="BM409" s="219" t="s">
        <v>1490</v>
      </c>
    </row>
    <row r="410" s="2" customFormat="1" ht="24.15" customHeight="1">
      <c r="A410" s="42"/>
      <c r="B410" s="43"/>
      <c r="C410" s="208" t="s">
        <v>1013</v>
      </c>
      <c r="D410" s="208" t="s">
        <v>174</v>
      </c>
      <c r="E410" s="209" t="s">
        <v>1494</v>
      </c>
      <c r="F410" s="210" t="s">
        <v>1495</v>
      </c>
      <c r="G410" s="211" t="s">
        <v>194</v>
      </c>
      <c r="H410" s="212">
        <v>15</v>
      </c>
      <c r="I410" s="213"/>
      <c r="J410" s="214">
        <f>ROUND(I410*H410,2)</f>
        <v>0</v>
      </c>
      <c r="K410" s="210" t="s">
        <v>178</v>
      </c>
      <c r="L410" s="48"/>
      <c r="M410" s="215" t="s">
        <v>41</v>
      </c>
      <c r="N410" s="216" t="s">
        <v>51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295</v>
      </c>
      <c r="AT410" s="219" t="s">
        <v>174</v>
      </c>
      <c r="AU410" s="219" t="s">
        <v>90</v>
      </c>
      <c r="AY410" s="20" t="s">
        <v>171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88</v>
      </c>
      <c r="BK410" s="220">
        <f>ROUND(I410*H410,2)</f>
        <v>0</v>
      </c>
      <c r="BL410" s="20" t="s">
        <v>295</v>
      </c>
      <c r="BM410" s="219" t="s">
        <v>1496</v>
      </c>
    </row>
    <row r="411" s="2" customFormat="1">
      <c r="A411" s="42"/>
      <c r="B411" s="43"/>
      <c r="C411" s="44"/>
      <c r="D411" s="221" t="s">
        <v>181</v>
      </c>
      <c r="E411" s="44"/>
      <c r="F411" s="222" t="s">
        <v>1497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181</v>
      </c>
      <c r="AU411" s="20" t="s">
        <v>90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135</v>
      </c>
      <c r="G412" s="238"/>
      <c r="H412" s="241">
        <v>15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5" customFormat="1">
      <c r="A413" s="15"/>
      <c r="B413" s="248"/>
      <c r="C413" s="249"/>
      <c r="D413" s="228" t="s">
        <v>183</v>
      </c>
      <c r="E413" s="250" t="s">
        <v>41</v>
      </c>
      <c r="F413" s="251" t="s">
        <v>189</v>
      </c>
      <c r="G413" s="249"/>
      <c r="H413" s="252">
        <v>15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8" t="s">
        <v>183</v>
      </c>
      <c r="AU413" s="258" t="s">
        <v>90</v>
      </c>
      <c r="AV413" s="15" t="s">
        <v>179</v>
      </c>
      <c r="AW413" s="15" t="s">
        <v>42</v>
      </c>
      <c r="AX413" s="15" t="s">
        <v>88</v>
      </c>
      <c r="AY413" s="258" t="s">
        <v>171</v>
      </c>
    </row>
    <row r="414" s="2" customFormat="1" ht="16.5" customHeight="1">
      <c r="A414" s="42"/>
      <c r="B414" s="43"/>
      <c r="C414" s="270" t="s">
        <v>1018</v>
      </c>
      <c r="D414" s="270" t="s">
        <v>403</v>
      </c>
      <c r="E414" s="271" t="s">
        <v>1498</v>
      </c>
      <c r="F414" s="272" t="s">
        <v>1499</v>
      </c>
      <c r="G414" s="273" t="s">
        <v>194</v>
      </c>
      <c r="H414" s="274">
        <v>15</v>
      </c>
      <c r="I414" s="275"/>
      <c r="J414" s="276">
        <f>ROUND(I414*H414,2)</f>
        <v>0</v>
      </c>
      <c r="K414" s="272" t="s">
        <v>178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3.0000000000000001E-05</v>
      </c>
      <c r="R414" s="217">
        <f>Q414*H414</f>
        <v>0.00044999999999999999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406</v>
      </c>
      <c r="AT414" s="219" t="s">
        <v>403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1500</v>
      </c>
    </row>
    <row r="415" s="2" customFormat="1" ht="24.15" customHeight="1">
      <c r="A415" s="42"/>
      <c r="B415" s="43"/>
      <c r="C415" s="208" t="s">
        <v>1023</v>
      </c>
      <c r="D415" s="208" t="s">
        <v>174</v>
      </c>
      <c r="E415" s="209" t="s">
        <v>1503</v>
      </c>
      <c r="F415" s="210" t="s">
        <v>1504</v>
      </c>
      <c r="G415" s="211" t="s">
        <v>194</v>
      </c>
      <c r="H415" s="212">
        <v>1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295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295</v>
      </c>
      <c r="BM415" s="219" t="s">
        <v>2033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1506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2" customFormat="1" ht="16.5" customHeight="1">
      <c r="A417" s="42"/>
      <c r="B417" s="43"/>
      <c r="C417" s="208" t="s">
        <v>1028</v>
      </c>
      <c r="D417" s="208" t="s">
        <v>174</v>
      </c>
      <c r="E417" s="209" t="s">
        <v>1507</v>
      </c>
      <c r="F417" s="210" t="s">
        <v>1508</v>
      </c>
      <c r="G417" s="211" t="s">
        <v>202</v>
      </c>
      <c r="H417" s="212">
        <v>16.800000000000001</v>
      </c>
      <c r="I417" s="213"/>
      <c r="J417" s="214">
        <f>ROUND(I417*H417,2)</f>
        <v>0</v>
      </c>
      <c r="K417" s="210" t="s">
        <v>178</v>
      </c>
      <c r="L417" s="48"/>
      <c r="M417" s="215" t="s">
        <v>41</v>
      </c>
      <c r="N417" s="216" t="s">
        <v>51</v>
      </c>
      <c r="O417" s="88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19" t="s">
        <v>295</v>
      </c>
      <c r="AT417" s="219" t="s">
        <v>174</v>
      </c>
      <c r="AU417" s="219" t="s">
        <v>90</v>
      </c>
      <c r="AY417" s="20" t="s">
        <v>171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88</v>
      </c>
      <c r="BK417" s="220">
        <f>ROUND(I417*H417,2)</f>
        <v>0</v>
      </c>
      <c r="BL417" s="20" t="s">
        <v>295</v>
      </c>
      <c r="BM417" s="219" t="s">
        <v>1509</v>
      </c>
    </row>
    <row r="418" s="2" customFormat="1">
      <c r="A418" s="42"/>
      <c r="B418" s="43"/>
      <c r="C418" s="44"/>
      <c r="D418" s="221" t="s">
        <v>181</v>
      </c>
      <c r="E418" s="44"/>
      <c r="F418" s="222" t="s">
        <v>1510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181</v>
      </c>
      <c r="AU418" s="20" t="s">
        <v>90</v>
      </c>
    </row>
    <row r="419" s="13" customFormat="1">
      <c r="A419" s="13"/>
      <c r="B419" s="226"/>
      <c r="C419" s="227"/>
      <c r="D419" s="228" t="s">
        <v>183</v>
      </c>
      <c r="E419" s="229" t="s">
        <v>41</v>
      </c>
      <c r="F419" s="230" t="s">
        <v>1511</v>
      </c>
      <c r="G419" s="227"/>
      <c r="H419" s="229" t="s">
        <v>41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183</v>
      </c>
      <c r="AU419" s="236" t="s">
        <v>90</v>
      </c>
      <c r="AV419" s="13" t="s">
        <v>88</v>
      </c>
      <c r="AW419" s="13" t="s">
        <v>42</v>
      </c>
      <c r="AX419" s="13" t="s">
        <v>80</v>
      </c>
      <c r="AY419" s="236" t="s">
        <v>171</v>
      </c>
    </row>
    <row r="420" s="14" customFormat="1">
      <c r="A420" s="14"/>
      <c r="B420" s="237"/>
      <c r="C420" s="238"/>
      <c r="D420" s="228" t="s">
        <v>183</v>
      </c>
      <c r="E420" s="239" t="s">
        <v>41</v>
      </c>
      <c r="F420" s="240" t="s">
        <v>2034</v>
      </c>
      <c r="G420" s="238"/>
      <c r="H420" s="241">
        <v>16.800000000000001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183</v>
      </c>
      <c r="AU420" s="247" t="s">
        <v>90</v>
      </c>
      <c r="AV420" s="14" t="s">
        <v>90</v>
      </c>
      <c r="AW420" s="14" t="s">
        <v>42</v>
      </c>
      <c r="AX420" s="14" t="s">
        <v>80</v>
      </c>
      <c r="AY420" s="247" t="s">
        <v>171</v>
      </c>
    </row>
    <row r="421" s="15" customFormat="1">
      <c r="A421" s="15"/>
      <c r="B421" s="248"/>
      <c r="C421" s="249"/>
      <c r="D421" s="228" t="s">
        <v>183</v>
      </c>
      <c r="E421" s="250" t="s">
        <v>41</v>
      </c>
      <c r="F421" s="251" t="s">
        <v>189</v>
      </c>
      <c r="G421" s="249"/>
      <c r="H421" s="252">
        <v>16.800000000000001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8" t="s">
        <v>183</v>
      </c>
      <c r="AU421" s="258" t="s">
        <v>90</v>
      </c>
      <c r="AV421" s="15" t="s">
        <v>179</v>
      </c>
      <c r="AW421" s="15" t="s">
        <v>42</v>
      </c>
      <c r="AX421" s="15" t="s">
        <v>88</v>
      </c>
      <c r="AY421" s="258" t="s">
        <v>171</v>
      </c>
    </row>
    <row r="422" s="2" customFormat="1" ht="16.5" customHeight="1">
      <c r="A422" s="42"/>
      <c r="B422" s="43"/>
      <c r="C422" s="270" t="s">
        <v>1033</v>
      </c>
      <c r="D422" s="270" t="s">
        <v>403</v>
      </c>
      <c r="E422" s="271" t="s">
        <v>1513</v>
      </c>
      <c r="F422" s="272" t="s">
        <v>1514</v>
      </c>
      <c r="G422" s="273" t="s">
        <v>202</v>
      </c>
      <c r="H422" s="274">
        <v>16.800000000000001</v>
      </c>
      <c r="I422" s="275"/>
      <c r="J422" s="276">
        <f>ROUND(I422*H422,2)</f>
        <v>0</v>
      </c>
      <c r="K422" s="272" t="s">
        <v>178</v>
      </c>
      <c r="L422" s="277"/>
      <c r="M422" s="278" t="s">
        <v>41</v>
      </c>
      <c r="N422" s="279" t="s">
        <v>51</v>
      </c>
      <c r="O422" s="88"/>
      <c r="P422" s="217">
        <f>O422*H422</f>
        <v>0</v>
      </c>
      <c r="Q422" s="217">
        <v>0.00020000000000000001</v>
      </c>
      <c r="R422" s="217">
        <f>Q422*H422</f>
        <v>0.0033600000000000001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406</v>
      </c>
      <c r="AT422" s="219" t="s">
        <v>403</v>
      </c>
      <c r="AU422" s="219" t="s">
        <v>90</v>
      </c>
      <c r="AY422" s="20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88</v>
      </c>
      <c r="BK422" s="220">
        <f>ROUND(I422*H422,2)</f>
        <v>0</v>
      </c>
      <c r="BL422" s="20" t="s">
        <v>295</v>
      </c>
      <c r="BM422" s="219" t="s">
        <v>1515</v>
      </c>
    </row>
    <row r="423" s="2" customFormat="1" ht="16.5" customHeight="1">
      <c r="A423" s="42"/>
      <c r="B423" s="43"/>
      <c r="C423" s="208" t="s">
        <v>1038</v>
      </c>
      <c r="D423" s="208" t="s">
        <v>174</v>
      </c>
      <c r="E423" s="209" t="s">
        <v>1518</v>
      </c>
      <c r="F423" s="210" t="s">
        <v>1519</v>
      </c>
      <c r="G423" s="211" t="s">
        <v>194</v>
      </c>
      <c r="H423" s="212">
        <v>70</v>
      </c>
      <c r="I423" s="213"/>
      <c r="J423" s="214">
        <f>ROUND(I423*H423,2)</f>
        <v>0</v>
      </c>
      <c r="K423" s="210" t="s">
        <v>178</v>
      </c>
      <c r="L423" s="48"/>
      <c r="M423" s="215" t="s">
        <v>41</v>
      </c>
      <c r="N423" s="216" t="s">
        <v>51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295</v>
      </c>
      <c r="AT423" s="219" t="s">
        <v>174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1520</v>
      </c>
    </row>
    <row r="424" s="2" customFormat="1">
      <c r="A424" s="42"/>
      <c r="B424" s="43"/>
      <c r="C424" s="44"/>
      <c r="D424" s="221" t="s">
        <v>181</v>
      </c>
      <c r="E424" s="44"/>
      <c r="F424" s="222" t="s">
        <v>1521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181</v>
      </c>
      <c r="AU424" s="20" t="s">
        <v>90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2035</v>
      </c>
      <c r="G425" s="238"/>
      <c r="H425" s="241">
        <v>70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5" customFormat="1">
      <c r="A426" s="15"/>
      <c r="B426" s="248"/>
      <c r="C426" s="249"/>
      <c r="D426" s="228" t="s">
        <v>183</v>
      </c>
      <c r="E426" s="250" t="s">
        <v>41</v>
      </c>
      <c r="F426" s="251" t="s">
        <v>189</v>
      </c>
      <c r="G426" s="249"/>
      <c r="H426" s="252">
        <v>70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183</v>
      </c>
      <c r="AU426" s="258" t="s">
        <v>90</v>
      </c>
      <c r="AV426" s="15" t="s">
        <v>179</v>
      </c>
      <c r="AW426" s="15" t="s">
        <v>42</v>
      </c>
      <c r="AX426" s="15" t="s">
        <v>88</v>
      </c>
      <c r="AY426" s="258" t="s">
        <v>171</v>
      </c>
    </row>
    <row r="427" s="2" customFormat="1" ht="16.5" customHeight="1">
      <c r="A427" s="42"/>
      <c r="B427" s="43"/>
      <c r="C427" s="270" t="s">
        <v>1532</v>
      </c>
      <c r="D427" s="270" t="s">
        <v>403</v>
      </c>
      <c r="E427" s="271" t="s">
        <v>1523</v>
      </c>
      <c r="F427" s="272" t="s">
        <v>1524</v>
      </c>
      <c r="G427" s="273" t="s">
        <v>194</v>
      </c>
      <c r="H427" s="274">
        <v>14</v>
      </c>
      <c r="I427" s="275"/>
      <c r="J427" s="276">
        <f>ROUND(I427*H427,2)</f>
        <v>0</v>
      </c>
      <c r="K427" s="272" t="s">
        <v>178</v>
      </c>
      <c r="L427" s="277"/>
      <c r="M427" s="278" t="s">
        <v>41</v>
      </c>
      <c r="N427" s="279" t="s">
        <v>51</v>
      </c>
      <c r="O427" s="88"/>
      <c r="P427" s="217">
        <f>O427*H427</f>
        <v>0</v>
      </c>
      <c r="Q427" s="217">
        <v>5.0000000000000002E-05</v>
      </c>
      <c r="R427" s="217">
        <f>Q427*H427</f>
        <v>0.00069999999999999999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406</v>
      </c>
      <c r="AT427" s="219" t="s">
        <v>403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1525</v>
      </c>
    </row>
    <row r="428" s="2" customFormat="1" ht="16.5" customHeight="1">
      <c r="A428" s="42"/>
      <c r="B428" s="43"/>
      <c r="C428" s="270" t="s">
        <v>1534</v>
      </c>
      <c r="D428" s="270" t="s">
        <v>403</v>
      </c>
      <c r="E428" s="271" t="s">
        <v>1526</v>
      </c>
      <c r="F428" s="272" t="s">
        <v>1527</v>
      </c>
      <c r="G428" s="273" t="s">
        <v>194</v>
      </c>
      <c r="H428" s="274">
        <v>14</v>
      </c>
      <c r="I428" s="275"/>
      <c r="J428" s="276">
        <f>ROUND(I428*H428,2)</f>
        <v>0</v>
      </c>
      <c r="K428" s="272" t="s">
        <v>178</v>
      </c>
      <c r="L428" s="277"/>
      <c r="M428" s="278" t="s">
        <v>41</v>
      </c>
      <c r="N428" s="279" t="s">
        <v>51</v>
      </c>
      <c r="O428" s="88"/>
      <c r="P428" s="217">
        <f>O428*H428</f>
        <v>0</v>
      </c>
      <c r="Q428" s="217">
        <v>5.0000000000000002E-05</v>
      </c>
      <c r="R428" s="217">
        <f>Q428*H428</f>
        <v>0.00069999999999999999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406</v>
      </c>
      <c r="AT428" s="219" t="s">
        <v>403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295</v>
      </c>
      <c r="BM428" s="219" t="s">
        <v>1528</v>
      </c>
    </row>
    <row r="429" s="2" customFormat="1" ht="16.5" customHeight="1">
      <c r="A429" s="42"/>
      <c r="B429" s="43"/>
      <c r="C429" s="270" t="s">
        <v>1536</v>
      </c>
      <c r="D429" s="270" t="s">
        <v>403</v>
      </c>
      <c r="E429" s="271" t="s">
        <v>1529</v>
      </c>
      <c r="F429" s="272" t="s">
        <v>1530</v>
      </c>
      <c r="G429" s="273" t="s">
        <v>194</v>
      </c>
      <c r="H429" s="274">
        <v>42</v>
      </c>
      <c r="I429" s="275"/>
      <c r="J429" s="276">
        <f>ROUND(I429*H429,2)</f>
        <v>0</v>
      </c>
      <c r="K429" s="272" t="s">
        <v>178</v>
      </c>
      <c r="L429" s="277"/>
      <c r="M429" s="278" t="s">
        <v>41</v>
      </c>
      <c r="N429" s="279" t="s">
        <v>51</v>
      </c>
      <c r="O429" s="88"/>
      <c r="P429" s="217">
        <f>O429*H429</f>
        <v>0</v>
      </c>
      <c r="Q429" s="217">
        <v>3.0000000000000001E-05</v>
      </c>
      <c r="R429" s="217">
        <f>Q429*H429</f>
        <v>0.0012600000000000001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406</v>
      </c>
      <c r="AT429" s="219" t="s">
        <v>403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295</v>
      </c>
      <c r="BM429" s="219" t="s">
        <v>1531</v>
      </c>
    </row>
    <row r="430" s="2" customFormat="1" ht="16.5" customHeight="1">
      <c r="A430" s="42"/>
      <c r="B430" s="43"/>
      <c r="C430" s="208" t="s">
        <v>1541</v>
      </c>
      <c r="D430" s="208" t="s">
        <v>174</v>
      </c>
      <c r="E430" s="209" t="s">
        <v>1167</v>
      </c>
      <c r="F430" s="210" t="s">
        <v>1168</v>
      </c>
      <c r="G430" s="211" t="s">
        <v>1169</v>
      </c>
      <c r="H430" s="212">
        <v>3</v>
      </c>
      <c r="I430" s="213"/>
      <c r="J430" s="214">
        <f>ROUND(I430*H430,2)</f>
        <v>0</v>
      </c>
      <c r="K430" s="210" t="s">
        <v>178</v>
      </c>
      <c r="L430" s="48"/>
      <c r="M430" s="215" t="s">
        <v>41</v>
      </c>
      <c r="N430" s="216" t="s">
        <v>51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295</v>
      </c>
      <c r="AT430" s="219" t="s">
        <v>174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295</v>
      </c>
      <c r="BM430" s="219" t="s">
        <v>1533</v>
      </c>
    </row>
    <row r="431" s="2" customFormat="1">
      <c r="A431" s="42"/>
      <c r="B431" s="43"/>
      <c r="C431" s="44"/>
      <c r="D431" s="221" t="s">
        <v>181</v>
      </c>
      <c r="E431" s="44"/>
      <c r="F431" s="222" t="s">
        <v>1171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181</v>
      </c>
      <c r="AU431" s="20" t="s">
        <v>90</v>
      </c>
    </row>
    <row r="432" s="13" customFormat="1">
      <c r="A432" s="13"/>
      <c r="B432" s="226"/>
      <c r="C432" s="227"/>
      <c r="D432" s="228" t="s">
        <v>183</v>
      </c>
      <c r="E432" s="229" t="s">
        <v>41</v>
      </c>
      <c r="F432" s="230" t="s">
        <v>1172</v>
      </c>
      <c r="G432" s="227"/>
      <c r="H432" s="229" t="s">
        <v>41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183</v>
      </c>
      <c r="AU432" s="236" t="s">
        <v>90</v>
      </c>
      <c r="AV432" s="13" t="s">
        <v>88</v>
      </c>
      <c r="AW432" s="13" t="s">
        <v>42</v>
      </c>
      <c r="AX432" s="13" t="s">
        <v>80</v>
      </c>
      <c r="AY432" s="236" t="s">
        <v>171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90</v>
      </c>
      <c r="G433" s="238"/>
      <c r="H433" s="241">
        <v>2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3" customFormat="1">
      <c r="A434" s="13"/>
      <c r="B434" s="226"/>
      <c r="C434" s="227"/>
      <c r="D434" s="228" t="s">
        <v>183</v>
      </c>
      <c r="E434" s="229" t="s">
        <v>41</v>
      </c>
      <c r="F434" s="230" t="s">
        <v>1173</v>
      </c>
      <c r="G434" s="227"/>
      <c r="H434" s="229" t="s">
        <v>41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183</v>
      </c>
      <c r="AU434" s="236" t="s">
        <v>90</v>
      </c>
      <c r="AV434" s="13" t="s">
        <v>88</v>
      </c>
      <c r="AW434" s="13" t="s">
        <v>42</v>
      </c>
      <c r="AX434" s="13" t="s">
        <v>80</v>
      </c>
      <c r="AY434" s="236" t="s">
        <v>171</v>
      </c>
    </row>
    <row r="435" s="14" customFormat="1">
      <c r="A435" s="14"/>
      <c r="B435" s="237"/>
      <c r="C435" s="238"/>
      <c r="D435" s="228" t="s">
        <v>183</v>
      </c>
      <c r="E435" s="239" t="s">
        <v>41</v>
      </c>
      <c r="F435" s="240" t="s">
        <v>88</v>
      </c>
      <c r="G435" s="238"/>
      <c r="H435" s="241">
        <v>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42</v>
      </c>
      <c r="AX435" s="14" t="s">
        <v>80</v>
      </c>
      <c r="AY435" s="247" t="s">
        <v>171</v>
      </c>
    </row>
    <row r="436" s="15" customFormat="1">
      <c r="A436" s="15"/>
      <c r="B436" s="248"/>
      <c r="C436" s="249"/>
      <c r="D436" s="228" t="s">
        <v>183</v>
      </c>
      <c r="E436" s="250" t="s">
        <v>41</v>
      </c>
      <c r="F436" s="251" t="s">
        <v>189</v>
      </c>
      <c r="G436" s="249"/>
      <c r="H436" s="252">
        <v>3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8" t="s">
        <v>183</v>
      </c>
      <c r="AU436" s="258" t="s">
        <v>90</v>
      </c>
      <c r="AV436" s="15" t="s">
        <v>179</v>
      </c>
      <c r="AW436" s="15" t="s">
        <v>42</v>
      </c>
      <c r="AX436" s="15" t="s">
        <v>88</v>
      </c>
      <c r="AY436" s="258" t="s">
        <v>171</v>
      </c>
    </row>
    <row r="437" s="2" customFormat="1" ht="16.5" customHeight="1">
      <c r="A437" s="42"/>
      <c r="B437" s="43"/>
      <c r="C437" s="208" t="s">
        <v>1546</v>
      </c>
      <c r="D437" s="208" t="s">
        <v>174</v>
      </c>
      <c r="E437" s="209" t="s">
        <v>1174</v>
      </c>
      <c r="F437" s="210" t="s">
        <v>1175</v>
      </c>
      <c r="G437" s="211" t="s">
        <v>1169</v>
      </c>
      <c r="H437" s="212">
        <v>4.5</v>
      </c>
      <c r="I437" s="213"/>
      <c r="J437" s="214">
        <f>ROUND(I437*H437,2)</f>
        <v>0</v>
      </c>
      <c r="K437" s="210" t="s">
        <v>178</v>
      </c>
      <c r="L437" s="48"/>
      <c r="M437" s="215" t="s">
        <v>41</v>
      </c>
      <c r="N437" s="216" t="s">
        <v>51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295</v>
      </c>
      <c r="AT437" s="219" t="s">
        <v>174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295</v>
      </c>
      <c r="BM437" s="219" t="s">
        <v>1535</v>
      </c>
    </row>
    <row r="438" s="2" customFormat="1">
      <c r="A438" s="42"/>
      <c r="B438" s="43"/>
      <c r="C438" s="44"/>
      <c r="D438" s="221" t="s">
        <v>181</v>
      </c>
      <c r="E438" s="44"/>
      <c r="F438" s="222" t="s">
        <v>1177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181</v>
      </c>
      <c r="AU438" s="20" t="s">
        <v>90</v>
      </c>
    </row>
    <row r="439" s="13" customFormat="1">
      <c r="A439" s="13"/>
      <c r="B439" s="226"/>
      <c r="C439" s="227"/>
      <c r="D439" s="228" t="s">
        <v>183</v>
      </c>
      <c r="E439" s="229" t="s">
        <v>41</v>
      </c>
      <c r="F439" s="230" t="s">
        <v>1178</v>
      </c>
      <c r="G439" s="227"/>
      <c r="H439" s="229" t="s">
        <v>41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183</v>
      </c>
      <c r="AU439" s="236" t="s">
        <v>90</v>
      </c>
      <c r="AV439" s="13" t="s">
        <v>88</v>
      </c>
      <c r="AW439" s="13" t="s">
        <v>42</v>
      </c>
      <c r="AX439" s="13" t="s">
        <v>80</v>
      </c>
      <c r="AY439" s="236" t="s">
        <v>171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90</v>
      </c>
      <c r="G440" s="238"/>
      <c r="H440" s="241">
        <v>2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3" customFormat="1">
      <c r="A441" s="13"/>
      <c r="B441" s="226"/>
      <c r="C441" s="227"/>
      <c r="D441" s="228" t="s">
        <v>183</v>
      </c>
      <c r="E441" s="229" t="s">
        <v>41</v>
      </c>
      <c r="F441" s="230" t="s">
        <v>1179</v>
      </c>
      <c r="G441" s="227"/>
      <c r="H441" s="229" t="s">
        <v>41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183</v>
      </c>
      <c r="AU441" s="236" t="s">
        <v>90</v>
      </c>
      <c r="AV441" s="13" t="s">
        <v>88</v>
      </c>
      <c r="AW441" s="13" t="s">
        <v>42</v>
      </c>
      <c r="AX441" s="13" t="s">
        <v>80</v>
      </c>
      <c r="AY441" s="236" t="s">
        <v>171</v>
      </c>
    </row>
    <row r="442" s="14" customFormat="1">
      <c r="A442" s="14"/>
      <c r="B442" s="237"/>
      <c r="C442" s="238"/>
      <c r="D442" s="228" t="s">
        <v>183</v>
      </c>
      <c r="E442" s="239" t="s">
        <v>41</v>
      </c>
      <c r="F442" s="240" t="s">
        <v>1180</v>
      </c>
      <c r="G442" s="238"/>
      <c r="H442" s="241">
        <v>2.5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42</v>
      </c>
      <c r="AX442" s="14" t="s">
        <v>80</v>
      </c>
      <c r="AY442" s="247" t="s">
        <v>171</v>
      </c>
    </row>
    <row r="443" s="15" customFormat="1">
      <c r="A443" s="15"/>
      <c r="B443" s="248"/>
      <c r="C443" s="249"/>
      <c r="D443" s="228" t="s">
        <v>183</v>
      </c>
      <c r="E443" s="250" t="s">
        <v>41</v>
      </c>
      <c r="F443" s="251" t="s">
        <v>189</v>
      </c>
      <c r="G443" s="249"/>
      <c r="H443" s="252">
        <v>4.5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8" t="s">
        <v>183</v>
      </c>
      <c r="AU443" s="258" t="s">
        <v>90</v>
      </c>
      <c r="AV443" s="15" t="s">
        <v>179</v>
      </c>
      <c r="AW443" s="15" t="s">
        <v>42</v>
      </c>
      <c r="AX443" s="15" t="s">
        <v>88</v>
      </c>
      <c r="AY443" s="258" t="s">
        <v>171</v>
      </c>
    </row>
    <row r="444" s="2" customFormat="1" ht="16.5" customHeight="1">
      <c r="A444" s="42"/>
      <c r="B444" s="43"/>
      <c r="C444" s="208" t="s">
        <v>1551</v>
      </c>
      <c r="D444" s="208" t="s">
        <v>174</v>
      </c>
      <c r="E444" s="209" t="s">
        <v>1858</v>
      </c>
      <c r="F444" s="210" t="s">
        <v>1859</v>
      </c>
      <c r="G444" s="211" t="s">
        <v>194</v>
      </c>
      <c r="H444" s="212">
        <v>1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295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295</v>
      </c>
      <c r="BM444" s="219" t="s">
        <v>1943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1861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2" customFormat="1" ht="16.5" customHeight="1">
      <c r="A446" s="42"/>
      <c r="B446" s="43"/>
      <c r="C446" s="270" t="s">
        <v>1555</v>
      </c>
      <c r="D446" s="270" t="s">
        <v>403</v>
      </c>
      <c r="E446" s="271" t="s">
        <v>888</v>
      </c>
      <c r="F446" s="272" t="s">
        <v>1862</v>
      </c>
      <c r="G446" s="273" t="s">
        <v>194</v>
      </c>
      <c r="H446" s="274">
        <v>1</v>
      </c>
      <c r="I446" s="275"/>
      <c r="J446" s="276">
        <f>ROUND(I446*H446,2)</f>
        <v>0</v>
      </c>
      <c r="K446" s="272" t="s">
        <v>41</v>
      </c>
      <c r="L446" s="277"/>
      <c r="M446" s="278" t="s">
        <v>41</v>
      </c>
      <c r="N446" s="279" t="s">
        <v>51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406</v>
      </c>
      <c r="AT446" s="219" t="s">
        <v>403</v>
      </c>
      <c r="AU446" s="219" t="s">
        <v>90</v>
      </c>
      <c r="AY446" s="20" t="s">
        <v>171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88</v>
      </c>
      <c r="BK446" s="220">
        <f>ROUND(I446*H446,2)</f>
        <v>0</v>
      </c>
      <c r="BL446" s="20" t="s">
        <v>295</v>
      </c>
      <c r="BM446" s="219" t="s">
        <v>1944</v>
      </c>
    </row>
    <row r="447" s="2" customFormat="1" ht="16.5" customHeight="1">
      <c r="A447" s="42"/>
      <c r="B447" s="43"/>
      <c r="C447" s="208" t="s">
        <v>1560</v>
      </c>
      <c r="D447" s="208" t="s">
        <v>174</v>
      </c>
      <c r="E447" s="209" t="s">
        <v>1547</v>
      </c>
      <c r="F447" s="210" t="s">
        <v>1548</v>
      </c>
      <c r="G447" s="211" t="s">
        <v>194</v>
      </c>
      <c r="H447" s="212">
        <v>14</v>
      </c>
      <c r="I447" s="213"/>
      <c r="J447" s="214">
        <f>ROUND(I447*H447,2)</f>
        <v>0</v>
      </c>
      <c r="K447" s="210" t="s">
        <v>178</v>
      </c>
      <c r="L447" s="48"/>
      <c r="M447" s="215" t="s">
        <v>41</v>
      </c>
      <c r="N447" s="216" t="s">
        <v>51</v>
      </c>
      <c r="O447" s="88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19" t="s">
        <v>295</v>
      </c>
      <c r="AT447" s="219" t="s">
        <v>174</v>
      </c>
      <c r="AU447" s="219" t="s">
        <v>90</v>
      </c>
      <c r="AY447" s="20" t="s">
        <v>171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88</v>
      </c>
      <c r="BK447" s="220">
        <f>ROUND(I447*H447,2)</f>
        <v>0</v>
      </c>
      <c r="BL447" s="20" t="s">
        <v>295</v>
      </c>
      <c r="BM447" s="219" t="s">
        <v>1549</v>
      </c>
    </row>
    <row r="448" s="2" customFormat="1">
      <c r="A448" s="42"/>
      <c r="B448" s="43"/>
      <c r="C448" s="44"/>
      <c r="D448" s="221" t="s">
        <v>181</v>
      </c>
      <c r="E448" s="44"/>
      <c r="F448" s="222" t="s">
        <v>1550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181</v>
      </c>
      <c r="AU448" s="20" t="s">
        <v>90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132</v>
      </c>
      <c r="G449" s="238"/>
      <c r="H449" s="241">
        <v>14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5" customFormat="1">
      <c r="A450" s="15"/>
      <c r="B450" s="248"/>
      <c r="C450" s="249"/>
      <c r="D450" s="228" t="s">
        <v>183</v>
      </c>
      <c r="E450" s="250" t="s">
        <v>41</v>
      </c>
      <c r="F450" s="251" t="s">
        <v>189</v>
      </c>
      <c r="G450" s="249"/>
      <c r="H450" s="252">
        <v>14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8" t="s">
        <v>183</v>
      </c>
      <c r="AU450" s="258" t="s">
        <v>90</v>
      </c>
      <c r="AV450" s="15" t="s">
        <v>179</v>
      </c>
      <c r="AW450" s="15" t="s">
        <v>42</v>
      </c>
      <c r="AX450" s="15" t="s">
        <v>88</v>
      </c>
      <c r="AY450" s="258" t="s">
        <v>171</v>
      </c>
    </row>
    <row r="451" s="2" customFormat="1" ht="16.5" customHeight="1">
      <c r="A451" s="42"/>
      <c r="B451" s="43"/>
      <c r="C451" s="270" t="s">
        <v>1564</v>
      </c>
      <c r="D451" s="270" t="s">
        <v>403</v>
      </c>
      <c r="E451" s="271" t="s">
        <v>1552</v>
      </c>
      <c r="F451" s="272" t="s">
        <v>1553</v>
      </c>
      <c r="G451" s="273" t="s">
        <v>194</v>
      </c>
      <c r="H451" s="274">
        <v>14</v>
      </c>
      <c r="I451" s="275"/>
      <c r="J451" s="276">
        <f>ROUND(I451*H451,2)</f>
        <v>0</v>
      </c>
      <c r="K451" s="272" t="s">
        <v>178</v>
      </c>
      <c r="L451" s="277"/>
      <c r="M451" s="278" t="s">
        <v>41</v>
      </c>
      <c r="N451" s="279" t="s">
        <v>51</v>
      </c>
      <c r="O451" s="88"/>
      <c r="P451" s="217">
        <f>O451*H451</f>
        <v>0</v>
      </c>
      <c r="Q451" s="217">
        <v>0.001</v>
      </c>
      <c r="R451" s="217">
        <f>Q451*H451</f>
        <v>0.014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406</v>
      </c>
      <c r="AT451" s="219" t="s">
        <v>403</v>
      </c>
      <c r="AU451" s="219" t="s">
        <v>90</v>
      </c>
      <c r="AY451" s="20" t="s">
        <v>171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88</v>
      </c>
      <c r="BK451" s="220">
        <f>ROUND(I451*H451,2)</f>
        <v>0</v>
      </c>
      <c r="BL451" s="20" t="s">
        <v>295</v>
      </c>
      <c r="BM451" s="219" t="s">
        <v>1554</v>
      </c>
    </row>
    <row r="452" s="2" customFormat="1" ht="16.5" customHeight="1">
      <c r="A452" s="42"/>
      <c r="B452" s="43"/>
      <c r="C452" s="208" t="s">
        <v>1568</v>
      </c>
      <c r="D452" s="208" t="s">
        <v>174</v>
      </c>
      <c r="E452" s="209" t="s">
        <v>1556</v>
      </c>
      <c r="F452" s="210" t="s">
        <v>1557</v>
      </c>
      <c r="G452" s="211" t="s">
        <v>194</v>
      </c>
      <c r="H452" s="212">
        <v>14</v>
      </c>
      <c r="I452" s="213"/>
      <c r="J452" s="214">
        <f>ROUND(I452*H452,2)</f>
        <v>0</v>
      </c>
      <c r="K452" s="210" t="s">
        <v>178</v>
      </c>
      <c r="L452" s="48"/>
      <c r="M452" s="215" t="s">
        <v>41</v>
      </c>
      <c r="N452" s="216" t="s">
        <v>51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295</v>
      </c>
      <c r="AT452" s="219" t="s">
        <v>174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295</v>
      </c>
      <c r="BM452" s="219" t="s">
        <v>1558</v>
      </c>
    </row>
    <row r="453" s="2" customFormat="1">
      <c r="A453" s="42"/>
      <c r="B453" s="43"/>
      <c r="C453" s="44"/>
      <c r="D453" s="221" t="s">
        <v>181</v>
      </c>
      <c r="E453" s="44"/>
      <c r="F453" s="222" t="s">
        <v>1559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181</v>
      </c>
      <c r="AU453" s="20" t="s">
        <v>90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132</v>
      </c>
      <c r="G454" s="238"/>
      <c r="H454" s="241">
        <v>14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5" customFormat="1">
      <c r="A455" s="15"/>
      <c r="B455" s="248"/>
      <c r="C455" s="249"/>
      <c r="D455" s="228" t="s">
        <v>183</v>
      </c>
      <c r="E455" s="250" t="s">
        <v>41</v>
      </c>
      <c r="F455" s="251" t="s">
        <v>189</v>
      </c>
      <c r="G455" s="249"/>
      <c r="H455" s="252">
        <v>14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8" t="s">
        <v>183</v>
      </c>
      <c r="AU455" s="258" t="s">
        <v>90</v>
      </c>
      <c r="AV455" s="15" t="s">
        <v>179</v>
      </c>
      <c r="AW455" s="15" t="s">
        <v>42</v>
      </c>
      <c r="AX455" s="15" t="s">
        <v>88</v>
      </c>
      <c r="AY455" s="258" t="s">
        <v>171</v>
      </c>
    </row>
    <row r="456" s="2" customFormat="1" ht="16.5" customHeight="1">
      <c r="A456" s="42"/>
      <c r="B456" s="43"/>
      <c r="C456" s="270" t="s">
        <v>1573</v>
      </c>
      <c r="D456" s="270" t="s">
        <v>403</v>
      </c>
      <c r="E456" s="271" t="s">
        <v>1561</v>
      </c>
      <c r="F456" s="272" t="s">
        <v>1562</v>
      </c>
      <c r="G456" s="273" t="s">
        <v>194</v>
      </c>
      <c r="H456" s="274">
        <v>14</v>
      </c>
      <c r="I456" s="275"/>
      <c r="J456" s="276">
        <f>ROUND(I456*H456,2)</f>
        <v>0</v>
      </c>
      <c r="K456" s="272" t="s">
        <v>178</v>
      </c>
      <c r="L456" s="277"/>
      <c r="M456" s="278" t="s">
        <v>41</v>
      </c>
      <c r="N456" s="279" t="s">
        <v>51</v>
      </c>
      <c r="O456" s="88"/>
      <c r="P456" s="217">
        <f>O456*H456</f>
        <v>0</v>
      </c>
      <c r="Q456" s="217">
        <v>0.00012</v>
      </c>
      <c r="R456" s="217">
        <f>Q456*H456</f>
        <v>0.0016800000000000001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406</v>
      </c>
      <c r="AT456" s="219" t="s">
        <v>403</v>
      </c>
      <c r="AU456" s="219" t="s">
        <v>90</v>
      </c>
      <c r="AY456" s="20" t="s">
        <v>171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88</v>
      </c>
      <c r="BK456" s="220">
        <f>ROUND(I456*H456,2)</f>
        <v>0</v>
      </c>
      <c r="BL456" s="20" t="s">
        <v>295</v>
      </c>
      <c r="BM456" s="219" t="s">
        <v>1563</v>
      </c>
    </row>
    <row r="457" s="2" customFormat="1" ht="24.15" customHeight="1">
      <c r="A457" s="42"/>
      <c r="B457" s="43"/>
      <c r="C457" s="208" t="s">
        <v>1584</v>
      </c>
      <c r="D457" s="208" t="s">
        <v>174</v>
      </c>
      <c r="E457" s="209" t="s">
        <v>1565</v>
      </c>
      <c r="F457" s="210" t="s">
        <v>1557</v>
      </c>
      <c r="G457" s="211" t="s">
        <v>194</v>
      </c>
      <c r="H457" s="212">
        <v>11</v>
      </c>
      <c r="I457" s="213"/>
      <c r="J457" s="214">
        <f>ROUND(I457*H457,2)</f>
        <v>0</v>
      </c>
      <c r="K457" s="210" t="s">
        <v>178</v>
      </c>
      <c r="L457" s="48"/>
      <c r="M457" s="215" t="s">
        <v>41</v>
      </c>
      <c r="N457" s="216" t="s">
        <v>51</v>
      </c>
      <c r="O457" s="88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295</v>
      </c>
      <c r="AT457" s="219" t="s">
        <v>174</v>
      </c>
      <c r="AU457" s="219" t="s">
        <v>90</v>
      </c>
      <c r="AY457" s="20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88</v>
      </c>
      <c r="BK457" s="220">
        <f>ROUND(I457*H457,2)</f>
        <v>0</v>
      </c>
      <c r="BL457" s="20" t="s">
        <v>295</v>
      </c>
      <c r="BM457" s="219" t="s">
        <v>1566</v>
      </c>
    </row>
    <row r="458" s="2" customFormat="1">
      <c r="A458" s="42"/>
      <c r="B458" s="43"/>
      <c r="C458" s="44"/>
      <c r="D458" s="221" t="s">
        <v>181</v>
      </c>
      <c r="E458" s="44"/>
      <c r="F458" s="222" t="s">
        <v>1567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181</v>
      </c>
      <c r="AU458" s="20" t="s">
        <v>90</v>
      </c>
    </row>
    <row r="459" s="2" customFormat="1" ht="16.5" customHeight="1">
      <c r="A459" s="42"/>
      <c r="B459" s="43"/>
      <c r="C459" s="208" t="s">
        <v>1589</v>
      </c>
      <c r="D459" s="208" t="s">
        <v>174</v>
      </c>
      <c r="E459" s="209" t="s">
        <v>1569</v>
      </c>
      <c r="F459" s="210" t="s">
        <v>1570</v>
      </c>
      <c r="G459" s="211" t="s">
        <v>194</v>
      </c>
      <c r="H459" s="212">
        <v>28.233000000000001</v>
      </c>
      <c r="I459" s="213"/>
      <c r="J459" s="214">
        <f>ROUND(I459*H459,2)</f>
        <v>0</v>
      </c>
      <c r="K459" s="210" t="s">
        <v>178</v>
      </c>
      <c r="L459" s="48"/>
      <c r="M459" s="215" t="s">
        <v>41</v>
      </c>
      <c r="N459" s="216" t="s">
        <v>51</v>
      </c>
      <c r="O459" s="88"/>
      <c r="P459" s="217">
        <f>O459*H459</f>
        <v>0</v>
      </c>
      <c r="Q459" s="217">
        <v>0</v>
      </c>
      <c r="R459" s="217">
        <f>Q459*H459</f>
        <v>0</v>
      </c>
      <c r="S459" s="217">
        <v>0</v>
      </c>
      <c r="T459" s="21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19" t="s">
        <v>295</v>
      </c>
      <c r="AT459" s="219" t="s">
        <v>174</v>
      </c>
      <c r="AU459" s="219" t="s">
        <v>90</v>
      </c>
      <c r="AY459" s="20" t="s">
        <v>171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20" t="s">
        <v>88</v>
      </c>
      <c r="BK459" s="220">
        <f>ROUND(I459*H459,2)</f>
        <v>0</v>
      </c>
      <c r="BL459" s="20" t="s">
        <v>295</v>
      </c>
      <c r="BM459" s="219" t="s">
        <v>1571</v>
      </c>
    </row>
    <row r="460" s="2" customFormat="1">
      <c r="A460" s="42"/>
      <c r="B460" s="43"/>
      <c r="C460" s="44"/>
      <c r="D460" s="221" t="s">
        <v>181</v>
      </c>
      <c r="E460" s="44"/>
      <c r="F460" s="222" t="s">
        <v>1572</v>
      </c>
      <c r="G460" s="44"/>
      <c r="H460" s="44"/>
      <c r="I460" s="223"/>
      <c r="J460" s="44"/>
      <c r="K460" s="44"/>
      <c r="L460" s="48"/>
      <c r="M460" s="224"/>
      <c r="N460" s="225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0" t="s">
        <v>181</v>
      </c>
      <c r="AU460" s="20" t="s">
        <v>90</v>
      </c>
    </row>
    <row r="461" s="2" customFormat="1" ht="16.5" customHeight="1">
      <c r="A461" s="42"/>
      <c r="B461" s="43"/>
      <c r="C461" s="270" t="s">
        <v>1593</v>
      </c>
      <c r="D461" s="270" t="s">
        <v>403</v>
      </c>
      <c r="E461" s="271" t="s">
        <v>1574</v>
      </c>
      <c r="F461" s="272" t="s">
        <v>1575</v>
      </c>
      <c r="G461" s="273" t="s">
        <v>202</v>
      </c>
      <c r="H461" s="274">
        <v>95.234999999999999</v>
      </c>
      <c r="I461" s="275"/>
      <c r="J461" s="276">
        <f>ROUND(I461*H461,2)</f>
        <v>0</v>
      </c>
      <c r="K461" s="272" t="s">
        <v>178</v>
      </c>
      <c r="L461" s="277"/>
      <c r="M461" s="278" t="s">
        <v>41</v>
      </c>
      <c r="N461" s="279" t="s">
        <v>51</v>
      </c>
      <c r="O461" s="88"/>
      <c r="P461" s="217">
        <f>O461*H461</f>
        <v>0</v>
      </c>
      <c r="Q461" s="217">
        <v>0.00040999999999999999</v>
      </c>
      <c r="R461" s="217">
        <f>Q461*H461</f>
        <v>0.03904635</v>
      </c>
      <c r="S461" s="217">
        <v>0</v>
      </c>
      <c r="T461" s="21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406</v>
      </c>
      <c r="AT461" s="219" t="s">
        <v>403</v>
      </c>
      <c r="AU461" s="219" t="s">
        <v>90</v>
      </c>
      <c r="AY461" s="20" t="s">
        <v>171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88</v>
      </c>
      <c r="BK461" s="220">
        <f>ROUND(I461*H461,2)</f>
        <v>0</v>
      </c>
      <c r="BL461" s="20" t="s">
        <v>295</v>
      </c>
      <c r="BM461" s="219" t="s">
        <v>1576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2036</v>
      </c>
      <c r="G462" s="238"/>
      <c r="H462" s="241">
        <v>69.700000000000003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2037</v>
      </c>
      <c r="G463" s="238"/>
      <c r="H463" s="241">
        <v>21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5" customFormat="1">
      <c r="A464" s="15"/>
      <c r="B464" s="248"/>
      <c r="C464" s="249"/>
      <c r="D464" s="228" t="s">
        <v>183</v>
      </c>
      <c r="E464" s="250" t="s">
        <v>41</v>
      </c>
      <c r="F464" s="251" t="s">
        <v>189</v>
      </c>
      <c r="G464" s="249"/>
      <c r="H464" s="252">
        <v>90.700000000000003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8" t="s">
        <v>183</v>
      </c>
      <c r="AU464" s="258" t="s">
        <v>90</v>
      </c>
      <c r="AV464" s="15" t="s">
        <v>179</v>
      </c>
      <c r="AW464" s="15" t="s">
        <v>42</v>
      </c>
      <c r="AX464" s="15" t="s">
        <v>88</v>
      </c>
      <c r="AY464" s="258" t="s">
        <v>171</v>
      </c>
    </row>
    <row r="465" s="14" customFormat="1">
      <c r="A465" s="14"/>
      <c r="B465" s="237"/>
      <c r="C465" s="238"/>
      <c r="D465" s="228" t="s">
        <v>183</v>
      </c>
      <c r="E465" s="238"/>
      <c r="F465" s="240" t="s">
        <v>2038</v>
      </c>
      <c r="G465" s="238"/>
      <c r="H465" s="241">
        <v>95.234999999999999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</v>
      </c>
      <c r="AX465" s="14" t="s">
        <v>88</v>
      </c>
      <c r="AY465" s="247" t="s">
        <v>171</v>
      </c>
    </row>
    <row r="466" s="2" customFormat="1" ht="16.5" customHeight="1">
      <c r="A466" s="42"/>
      <c r="B466" s="43"/>
      <c r="C466" s="208" t="s">
        <v>1597</v>
      </c>
      <c r="D466" s="208" t="s">
        <v>174</v>
      </c>
      <c r="E466" s="209" t="s">
        <v>1585</v>
      </c>
      <c r="F466" s="210" t="s">
        <v>1586</v>
      </c>
      <c r="G466" s="211" t="s">
        <v>416</v>
      </c>
      <c r="H466" s="212">
        <v>8.0559999999999992</v>
      </c>
      <c r="I466" s="213"/>
      <c r="J466" s="214">
        <f>ROUND(I466*H466,2)</f>
        <v>0</v>
      </c>
      <c r="K466" s="210" t="s">
        <v>178</v>
      </c>
      <c r="L466" s="48"/>
      <c r="M466" s="215" t="s">
        <v>41</v>
      </c>
      <c r="N466" s="216" t="s">
        <v>51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295</v>
      </c>
      <c r="AT466" s="219" t="s">
        <v>174</v>
      </c>
      <c r="AU466" s="219" t="s">
        <v>90</v>
      </c>
      <c r="AY466" s="20" t="s">
        <v>171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88</v>
      </c>
      <c r="BK466" s="220">
        <f>ROUND(I466*H466,2)</f>
        <v>0</v>
      </c>
      <c r="BL466" s="20" t="s">
        <v>295</v>
      </c>
      <c r="BM466" s="219" t="s">
        <v>1587</v>
      </c>
    </row>
    <row r="467" s="2" customFormat="1">
      <c r="A467" s="42"/>
      <c r="B467" s="43"/>
      <c r="C467" s="44"/>
      <c r="D467" s="221" t="s">
        <v>181</v>
      </c>
      <c r="E467" s="44"/>
      <c r="F467" s="222" t="s">
        <v>1588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181</v>
      </c>
      <c r="AU467" s="20" t="s">
        <v>90</v>
      </c>
    </row>
    <row r="468" s="2" customFormat="1" ht="16.5" customHeight="1">
      <c r="A468" s="42"/>
      <c r="B468" s="43"/>
      <c r="C468" s="270" t="s">
        <v>1599</v>
      </c>
      <c r="D468" s="270" t="s">
        <v>403</v>
      </c>
      <c r="E468" s="271" t="s">
        <v>1590</v>
      </c>
      <c r="F468" s="272" t="s">
        <v>1591</v>
      </c>
      <c r="G468" s="273" t="s">
        <v>416</v>
      </c>
      <c r="H468" s="274">
        <v>8.0559999999999992</v>
      </c>
      <c r="I468" s="275"/>
      <c r="J468" s="276">
        <f>ROUND(I468*H468,2)</f>
        <v>0</v>
      </c>
      <c r="K468" s="272" t="s">
        <v>178</v>
      </c>
      <c r="L468" s="277"/>
      <c r="M468" s="278" t="s">
        <v>41</v>
      </c>
      <c r="N468" s="279" t="s">
        <v>51</v>
      </c>
      <c r="O468" s="88"/>
      <c r="P468" s="217">
        <f>O468*H468</f>
        <v>0</v>
      </c>
      <c r="Q468" s="217">
        <v>0.001</v>
      </c>
      <c r="R468" s="217">
        <f>Q468*H468</f>
        <v>0.0080559999999999989</v>
      </c>
      <c r="S468" s="217">
        <v>0</v>
      </c>
      <c r="T468" s="21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9" t="s">
        <v>406</v>
      </c>
      <c r="AT468" s="219" t="s">
        <v>403</v>
      </c>
      <c r="AU468" s="219" t="s">
        <v>90</v>
      </c>
      <c r="AY468" s="20" t="s">
        <v>171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88</v>
      </c>
      <c r="BK468" s="220">
        <f>ROUND(I468*H468,2)</f>
        <v>0</v>
      </c>
      <c r="BL468" s="20" t="s">
        <v>295</v>
      </c>
      <c r="BM468" s="219" t="s">
        <v>1592</v>
      </c>
    </row>
    <row r="469" s="2" customFormat="1" ht="24.15" customHeight="1">
      <c r="A469" s="42"/>
      <c r="B469" s="43"/>
      <c r="C469" s="208" t="s">
        <v>1604</v>
      </c>
      <c r="D469" s="208" t="s">
        <v>174</v>
      </c>
      <c r="E469" s="209" t="s">
        <v>1594</v>
      </c>
      <c r="F469" s="210" t="s">
        <v>1182</v>
      </c>
      <c r="G469" s="211" t="s">
        <v>194</v>
      </c>
      <c r="H469" s="212">
        <v>3</v>
      </c>
      <c r="I469" s="213"/>
      <c r="J469" s="214">
        <f>ROUND(I469*H469,2)</f>
        <v>0</v>
      </c>
      <c r="K469" s="210" t="s">
        <v>41</v>
      </c>
      <c r="L469" s="48"/>
      <c r="M469" s="215" t="s">
        <v>41</v>
      </c>
      <c r="N469" s="216" t="s">
        <v>51</v>
      </c>
      <c r="O469" s="88"/>
      <c r="P469" s="217">
        <f>O469*H469</f>
        <v>0</v>
      </c>
      <c r="Q469" s="217">
        <v>0.00023000000000000001</v>
      </c>
      <c r="R469" s="217">
        <f>Q469*H469</f>
        <v>0.00069000000000000008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295</v>
      </c>
      <c r="AT469" s="219" t="s">
        <v>174</v>
      </c>
      <c r="AU469" s="219" t="s">
        <v>90</v>
      </c>
      <c r="AY469" s="20" t="s">
        <v>171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88</v>
      </c>
      <c r="BK469" s="220">
        <f>ROUND(I469*H469,2)</f>
        <v>0</v>
      </c>
      <c r="BL469" s="20" t="s">
        <v>295</v>
      </c>
      <c r="BM469" s="219" t="s">
        <v>2039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199</v>
      </c>
      <c r="G470" s="238"/>
      <c r="H470" s="241">
        <v>3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5" customFormat="1">
      <c r="A471" s="15"/>
      <c r="B471" s="248"/>
      <c r="C471" s="249"/>
      <c r="D471" s="228" t="s">
        <v>183</v>
      </c>
      <c r="E471" s="250" t="s">
        <v>41</v>
      </c>
      <c r="F471" s="251" t="s">
        <v>189</v>
      </c>
      <c r="G471" s="249"/>
      <c r="H471" s="252">
        <v>3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8" t="s">
        <v>183</v>
      </c>
      <c r="AU471" s="258" t="s">
        <v>90</v>
      </c>
      <c r="AV471" s="15" t="s">
        <v>179</v>
      </c>
      <c r="AW471" s="15" t="s">
        <v>42</v>
      </c>
      <c r="AX471" s="15" t="s">
        <v>88</v>
      </c>
      <c r="AY471" s="258" t="s">
        <v>171</v>
      </c>
    </row>
    <row r="472" s="2" customFormat="1" ht="24.15" customHeight="1">
      <c r="A472" s="42"/>
      <c r="B472" s="43"/>
      <c r="C472" s="208" t="s">
        <v>1606</v>
      </c>
      <c r="D472" s="208" t="s">
        <v>174</v>
      </c>
      <c r="E472" s="209" t="s">
        <v>1600</v>
      </c>
      <c r="F472" s="210" t="s">
        <v>1601</v>
      </c>
      <c r="G472" s="211" t="s">
        <v>264</v>
      </c>
      <c r="H472" s="212">
        <v>0.78600000000000003</v>
      </c>
      <c r="I472" s="213"/>
      <c r="J472" s="214">
        <f>ROUND(I472*H472,2)</f>
        <v>0</v>
      </c>
      <c r="K472" s="210" t="s">
        <v>178</v>
      </c>
      <c r="L472" s="48"/>
      <c r="M472" s="215" t="s">
        <v>41</v>
      </c>
      <c r="N472" s="216" t="s">
        <v>51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295</v>
      </c>
      <c r="AT472" s="219" t="s">
        <v>174</v>
      </c>
      <c r="AU472" s="219" t="s">
        <v>90</v>
      </c>
      <c r="AY472" s="20" t="s">
        <v>171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88</v>
      </c>
      <c r="BK472" s="220">
        <f>ROUND(I472*H472,2)</f>
        <v>0</v>
      </c>
      <c r="BL472" s="20" t="s">
        <v>295</v>
      </c>
      <c r="BM472" s="219" t="s">
        <v>1602</v>
      </c>
    </row>
    <row r="473" s="2" customFormat="1">
      <c r="A473" s="42"/>
      <c r="B473" s="43"/>
      <c r="C473" s="44"/>
      <c r="D473" s="221" t="s">
        <v>181</v>
      </c>
      <c r="E473" s="44"/>
      <c r="F473" s="222" t="s">
        <v>1603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181</v>
      </c>
      <c r="AU473" s="20" t="s">
        <v>90</v>
      </c>
    </row>
    <row r="474" s="2" customFormat="1" ht="37.8" customHeight="1">
      <c r="A474" s="42"/>
      <c r="B474" s="43"/>
      <c r="C474" s="208" t="s">
        <v>1608</v>
      </c>
      <c r="D474" s="208" t="s">
        <v>174</v>
      </c>
      <c r="E474" s="209" t="s">
        <v>1203</v>
      </c>
      <c r="F474" s="210" t="s">
        <v>1204</v>
      </c>
      <c r="G474" s="211" t="s">
        <v>264</v>
      </c>
      <c r="H474" s="212">
        <v>0.78600000000000003</v>
      </c>
      <c r="I474" s="213"/>
      <c r="J474" s="214">
        <f>ROUND(I474*H474,2)</f>
        <v>0</v>
      </c>
      <c r="K474" s="210" t="s">
        <v>178</v>
      </c>
      <c r="L474" s="48"/>
      <c r="M474" s="215" t="s">
        <v>41</v>
      </c>
      <c r="N474" s="216" t="s">
        <v>51</v>
      </c>
      <c r="O474" s="88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295</v>
      </c>
      <c r="AT474" s="219" t="s">
        <v>174</v>
      </c>
      <c r="AU474" s="219" t="s">
        <v>90</v>
      </c>
      <c r="AY474" s="20" t="s">
        <v>171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88</v>
      </c>
      <c r="BK474" s="220">
        <f>ROUND(I474*H474,2)</f>
        <v>0</v>
      </c>
      <c r="BL474" s="20" t="s">
        <v>295</v>
      </c>
      <c r="BM474" s="219" t="s">
        <v>1605</v>
      </c>
    </row>
    <row r="475" s="2" customFormat="1">
      <c r="A475" s="42"/>
      <c r="B475" s="43"/>
      <c r="C475" s="44"/>
      <c r="D475" s="221" t="s">
        <v>181</v>
      </c>
      <c r="E475" s="44"/>
      <c r="F475" s="222" t="s">
        <v>1206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181</v>
      </c>
      <c r="AU475" s="20" t="s">
        <v>90</v>
      </c>
    </row>
    <row r="476" s="2" customFormat="1" ht="37.8" customHeight="1">
      <c r="A476" s="42"/>
      <c r="B476" s="43"/>
      <c r="C476" s="208" t="s">
        <v>1611</v>
      </c>
      <c r="D476" s="208" t="s">
        <v>174</v>
      </c>
      <c r="E476" s="209" t="s">
        <v>1207</v>
      </c>
      <c r="F476" s="210" t="s">
        <v>1208</v>
      </c>
      <c r="G476" s="211" t="s">
        <v>264</v>
      </c>
      <c r="H476" s="212">
        <v>0.78600000000000003</v>
      </c>
      <c r="I476" s="213"/>
      <c r="J476" s="214">
        <f>ROUND(I476*H476,2)</f>
        <v>0</v>
      </c>
      <c r="K476" s="210" t="s">
        <v>178</v>
      </c>
      <c r="L476" s="48"/>
      <c r="M476" s="215" t="s">
        <v>41</v>
      </c>
      <c r="N476" s="216" t="s">
        <v>51</v>
      </c>
      <c r="O476" s="88"/>
      <c r="P476" s="217">
        <f>O476*H476</f>
        <v>0</v>
      </c>
      <c r="Q476" s="217">
        <v>0</v>
      </c>
      <c r="R476" s="217">
        <f>Q476*H476</f>
        <v>0</v>
      </c>
      <c r="S476" s="217">
        <v>0</v>
      </c>
      <c r="T476" s="21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19" t="s">
        <v>295</v>
      </c>
      <c r="AT476" s="219" t="s">
        <v>174</v>
      </c>
      <c r="AU476" s="219" t="s">
        <v>90</v>
      </c>
      <c r="AY476" s="20" t="s">
        <v>171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88</v>
      </c>
      <c r="BK476" s="220">
        <f>ROUND(I476*H476,2)</f>
        <v>0</v>
      </c>
      <c r="BL476" s="20" t="s">
        <v>295</v>
      </c>
      <c r="BM476" s="219" t="s">
        <v>1607</v>
      </c>
    </row>
    <row r="477" s="2" customFormat="1">
      <c r="A477" s="42"/>
      <c r="B477" s="43"/>
      <c r="C477" s="44"/>
      <c r="D477" s="221" t="s">
        <v>181</v>
      </c>
      <c r="E477" s="44"/>
      <c r="F477" s="222" t="s">
        <v>1210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181</v>
      </c>
      <c r="AU477" s="20" t="s">
        <v>90</v>
      </c>
    </row>
    <row r="478" s="12" customFormat="1" ht="22.8" customHeight="1">
      <c r="A478" s="12"/>
      <c r="B478" s="192"/>
      <c r="C478" s="193"/>
      <c r="D478" s="194" t="s">
        <v>79</v>
      </c>
      <c r="E478" s="206" t="s">
        <v>291</v>
      </c>
      <c r="F478" s="206" t="s">
        <v>292</v>
      </c>
      <c r="G478" s="193"/>
      <c r="H478" s="193"/>
      <c r="I478" s="196"/>
      <c r="J478" s="207">
        <f>BK478</f>
        <v>0</v>
      </c>
      <c r="K478" s="193"/>
      <c r="L478" s="198"/>
      <c r="M478" s="199"/>
      <c r="N478" s="200"/>
      <c r="O478" s="200"/>
      <c r="P478" s="201">
        <f>SUM(P479:P560)</f>
        <v>0</v>
      </c>
      <c r="Q478" s="200"/>
      <c r="R478" s="201">
        <f>SUM(R479:R560)</f>
        <v>0.10897500000000002</v>
      </c>
      <c r="S478" s="200"/>
      <c r="T478" s="202">
        <f>SUM(T479:T560)</f>
        <v>0.10548780000000001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03" t="s">
        <v>90</v>
      </c>
      <c r="AT478" s="204" t="s">
        <v>79</v>
      </c>
      <c r="AU478" s="204" t="s">
        <v>88</v>
      </c>
      <c r="AY478" s="203" t="s">
        <v>171</v>
      </c>
      <c r="BK478" s="205">
        <f>SUM(BK479:BK560)</f>
        <v>0</v>
      </c>
    </row>
    <row r="479" s="2" customFormat="1" ht="24.15" customHeight="1">
      <c r="A479" s="42"/>
      <c r="B479" s="43"/>
      <c r="C479" s="208" t="s">
        <v>1613</v>
      </c>
      <c r="D479" s="208" t="s">
        <v>174</v>
      </c>
      <c r="E479" s="209" t="s">
        <v>354</v>
      </c>
      <c r="F479" s="210" t="s">
        <v>355</v>
      </c>
      <c r="G479" s="211" t="s">
        <v>177</v>
      </c>
      <c r="H479" s="212">
        <v>87.180000000000007</v>
      </c>
      <c r="I479" s="213"/>
      <c r="J479" s="214">
        <f>ROUND(I479*H479,2)</f>
        <v>0</v>
      </c>
      <c r="K479" s="210" t="s">
        <v>178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0.00125</v>
      </c>
      <c r="R479" s="217">
        <f>Q479*H479</f>
        <v>0.10897500000000002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295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295</v>
      </c>
      <c r="BM479" s="219" t="s">
        <v>1624</v>
      </c>
    </row>
    <row r="480" s="2" customFormat="1">
      <c r="A480" s="42"/>
      <c r="B480" s="43"/>
      <c r="C480" s="44"/>
      <c r="D480" s="221" t="s">
        <v>181</v>
      </c>
      <c r="E480" s="44"/>
      <c r="F480" s="222" t="s">
        <v>357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181</v>
      </c>
      <c r="AU480" s="20" t="s">
        <v>90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1625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3" customFormat="1">
      <c r="A482" s="13"/>
      <c r="B482" s="226"/>
      <c r="C482" s="227"/>
      <c r="D482" s="228" t="s">
        <v>183</v>
      </c>
      <c r="E482" s="229" t="s">
        <v>41</v>
      </c>
      <c r="F482" s="230" t="s">
        <v>359</v>
      </c>
      <c r="G482" s="227"/>
      <c r="H482" s="229" t="s">
        <v>41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183</v>
      </c>
      <c r="AU482" s="236" t="s">
        <v>90</v>
      </c>
      <c r="AV482" s="13" t="s">
        <v>88</v>
      </c>
      <c r="AW482" s="13" t="s">
        <v>42</v>
      </c>
      <c r="AX482" s="13" t="s">
        <v>80</v>
      </c>
      <c r="AY482" s="236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1760</v>
      </c>
      <c r="G483" s="238"/>
      <c r="H483" s="241">
        <v>2.1000000000000001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2040</v>
      </c>
      <c r="G484" s="238"/>
      <c r="H484" s="241">
        <v>2.04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2041</v>
      </c>
      <c r="G485" s="238"/>
      <c r="H485" s="241">
        <v>5.7000000000000002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2042</v>
      </c>
      <c r="G486" s="238"/>
      <c r="H486" s="241">
        <v>21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2043</v>
      </c>
      <c r="G487" s="238"/>
      <c r="H487" s="241">
        <v>0.78000000000000003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2043</v>
      </c>
      <c r="G488" s="238"/>
      <c r="H488" s="241">
        <v>0.78000000000000003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1634</v>
      </c>
      <c r="G489" s="238"/>
      <c r="H489" s="241">
        <v>0.71999999999999997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1634</v>
      </c>
      <c r="G490" s="238"/>
      <c r="H490" s="241">
        <v>0.71999999999999997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1760</v>
      </c>
      <c r="G491" s="238"/>
      <c r="H491" s="241">
        <v>2.1000000000000001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1634</v>
      </c>
      <c r="G492" s="238"/>
      <c r="H492" s="241">
        <v>0.71999999999999997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2044</v>
      </c>
      <c r="G493" s="238"/>
      <c r="H493" s="241">
        <v>9.7799999999999994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1634</v>
      </c>
      <c r="G494" s="238"/>
      <c r="H494" s="241">
        <v>0.71999999999999997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1634</v>
      </c>
      <c r="G495" s="238"/>
      <c r="H495" s="241">
        <v>0.71999999999999997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2045</v>
      </c>
      <c r="G496" s="238"/>
      <c r="H496" s="241">
        <v>5.2199999999999998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1632</v>
      </c>
      <c r="G497" s="238"/>
      <c r="H497" s="241">
        <v>2.1600000000000001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1628</v>
      </c>
      <c r="G498" s="238"/>
      <c r="H498" s="241">
        <v>1.44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1628</v>
      </c>
      <c r="G499" s="238"/>
      <c r="H499" s="241">
        <v>1.44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2046</v>
      </c>
      <c r="G500" s="238"/>
      <c r="H500" s="241">
        <v>0.41999999999999998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1632</v>
      </c>
      <c r="G501" s="238"/>
      <c r="H501" s="241">
        <v>2.1600000000000001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1626</v>
      </c>
      <c r="G502" s="238"/>
      <c r="H502" s="241">
        <v>3.2400000000000002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1634</v>
      </c>
      <c r="G503" s="238"/>
      <c r="H503" s="241">
        <v>0.71999999999999997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1872</v>
      </c>
      <c r="G504" s="238"/>
      <c r="H504" s="241">
        <v>0.95999999999999996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1628</v>
      </c>
      <c r="G505" s="238"/>
      <c r="H505" s="241">
        <v>1.44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2047</v>
      </c>
      <c r="G506" s="238"/>
      <c r="H506" s="241">
        <v>2.7599999999999998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2047</v>
      </c>
      <c r="G507" s="238"/>
      <c r="H507" s="241">
        <v>2.7599999999999998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4" customFormat="1">
      <c r="A508" s="14"/>
      <c r="B508" s="237"/>
      <c r="C508" s="238"/>
      <c r="D508" s="228" t="s">
        <v>183</v>
      </c>
      <c r="E508" s="239" t="s">
        <v>41</v>
      </c>
      <c r="F508" s="240" t="s">
        <v>2047</v>
      </c>
      <c r="G508" s="238"/>
      <c r="H508" s="241">
        <v>2.7599999999999998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183</v>
      </c>
      <c r="AU508" s="247" t="s">
        <v>90</v>
      </c>
      <c r="AV508" s="14" t="s">
        <v>90</v>
      </c>
      <c r="AW508" s="14" t="s">
        <v>42</v>
      </c>
      <c r="AX508" s="14" t="s">
        <v>80</v>
      </c>
      <c r="AY508" s="247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2048</v>
      </c>
      <c r="G509" s="238"/>
      <c r="H509" s="241">
        <v>1.02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1631</v>
      </c>
      <c r="G510" s="238"/>
      <c r="H510" s="241">
        <v>2.8799999999999999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4" customFormat="1">
      <c r="A511" s="14"/>
      <c r="B511" s="237"/>
      <c r="C511" s="238"/>
      <c r="D511" s="228" t="s">
        <v>183</v>
      </c>
      <c r="E511" s="239" t="s">
        <v>41</v>
      </c>
      <c r="F511" s="240" t="s">
        <v>1952</v>
      </c>
      <c r="G511" s="238"/>
      <c r="H511" s="241">
        <v>2.3999999999999999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183</v>
      </c>
      <c r="AU511" s="247" t="s">
        <v>90</v>
      </c>
      <c r="AV511" s="14" t="s">
        <v>90</v>
      </c>
      <c r="AW511" s="14" t="s">
        <v>42</v>
      </c>
      <c r="AX511" s="14" t="s">
        <v>80</v>
      </c>
      <c r="AY511" s="247" t="s">
        <v>171</v>
      </c>
    </row>
    <row r="512" s="14" customFormat="1">
      <c r="A512" s="14"/>
      <c r="B512" s="237"/>
      <c r="C512" s="238"/>
      <c r="D512" s="228" t="s">
        <v>183</v>
      </c>
      <c r="E512" s="239" t="s">
        <v>41</v>
      </c>
      <c r="F512" s="240" t="s">
        <v>2049</v>
      </c>
      <c r="G512" s="238"/>
      <c r="H512" s="241">
        <v>1.5600000000000001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183</v>
      </c>
      <c r="AU512" s="247" t="s">
        <v>90</v>
      </c>
      <c r="AV512" s="14" t="s">
        <v>90</v>
      </c>
      <c r="AW512" s="14" t="s">
        <v>42</v>
      </c>
      <c r="AX512" s="14" t="s">
        <v>80</v>
      </c>
      <c r="AY512" s="247" t="s">
        <v>171</v>
      </c>
    </row>
    <row r="513" s="14" customFormat="1">
      <c r="A513" s="14"/>
      <c r="B513" s="237"/>
      <c r="C513" s="238"/>
      <c r="D513" s="228" t="s">
        <v>183</v>
      </c>
      <c r="E513" s="239" t="s">
        <v>41</v>
      </c>
      <c r="F513" s="240" t="s">
        <v>1873</v>
      </c>
      <c r="G513" s="238"/>
      <c r="H513" s="241">
        <v>1.6799999999999999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90</v>
      </c>
      <c r="AV513" s="14" t="s">
        <v>90</v>
      </c>
      <c r="AW513" s="14" t="s">
        <v>42</v>
      </c>
      <c r="AX513" s="14" t="s">
        <v>80</v>
      </c>
      <c r="AY513" s="247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1954</v>
      </c>
      <c r="G514" s="238"/>
      <c r="H514" s="241">
        <v>2.2799999999999998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5" customFormat="1">
      <c r="A515" s="15"/>
      <c r="B515" s="248"/>
      <c r="C515" s="249"/>
      <c r="D515" s="228" t="s">
        <v>183</v>
      </c>
      <c r="E515" s="250" t="s">
        <v>41</v>
      </c>
      <c r="F515" s="251" t="s">
        <v>189</v>
      </c>
      <c r="G515" s="249"/>
      <c r="H515" s="252">
        <v>87.180000000000007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8" t="s">
        <v>183</v>
      </c>
      <c r="AU515" s="258" t="s">
        <v>90</v>
      </c>
      <c r="AV515" s="15" t="s">
        <v>179</v>
      </c>
      <c r="AW515" s="15" t="s">
        <v>42</v>
      </c>
      <c r="AX515" s="15" t="s">
        <v>88</v>
      </c>
      <c r="AY515" s="258" t="s">
        <v>171</v>
      </c>
    </row>
    <row r="516" s="2" customFormat="1" ht="16.5" customHeight="1">
      <c r="A516" s="42"/>
      <c r="B516" s="43"/>
      <c r="C516" s="208" t="s">
        <v>1616</v>
      </c>
      <c r="D516" s="208" t="s">
        <v>174</v>
      </c>
      <c r="E516" s="209" t="s">
        <v>362</v>
      </c>
      <c r="F516" s="210" t="s">
        <v>363</v>
      </c>
      <c r="G516" s="211" t="s">
        <v>177</v>
      </c>
      <c r="H516" s="212">
        <v>87.180000000000007</v>
      </c>
      <c r="I516" s="213"/>
      <c r="J516" s="214">
        <f>ROUND(I516*H516,2)</f>
        <v>0</v>
      </c>
      <c r="K516" s="210" t="s">
        <v>178</v>
      </c>
      <c r="L516" s="48"/>
      <c r="M516" s="215" t="s">
        <v>41</v>
      </c>
      <c r="N516" s="216" t="s">
        <v>51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0.0012099999999999999</v>
      </c>
      <c r="T516" s="218">
        <f>S516*H516</f>
        <v>0.10548780000000001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295</v>
      </c>
      <c r="AT516" s="219" t="s">
        <v>174</v>
      </c>
      <c r="AU516" s="219" t="s">
        <v>90</v>
      </c>
      <c r="AY516" s="20" t="s">
        <v>171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88</v>
      </c>
      <c r="BK516" s="220">
        <f>ROUND(I516*H516,2)</f>
        <v>0</v>
      </c>
      <c r="BL516" s="20" t="s">
        <v>295</v>
      </c>
      <c r="BM516" s="219" t="s">
        <v>1640</v>
      </c>
    </row>
    <row r="517" s="2" customFormat="1">
      <c r="A517" s="42"/>
      <c r="B517" s="43"/>
      <c r="C517" s="44"/>
      <c r="D517" s="221" t="s">
        <v>181</v>
      </c>
      <c r="E517" s="44"/>
      <c r="F517" s="222" t="s">
        <v>365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181</v>
      </c>
      <c r="AU517" s="20" t="s">
        <v>90</v>
      </c>
    </row>
    <row r="518" s="13" customFormat="1">
      <c r="A518" s="13"/>
      <c r="B518" s="226"/>
      <c r="C518" s="227"/>
      <c r="D518" s="228" t="s">
        <v>183</v>
      </c>
      <c r="E518" s="229" t="s">
        <v>41</v>
      </c>
      <c r="F518" s="230" t="s">
        <v>1625</v>
      </c>
      <c r="G518" s="227"/>
      <c r="H518" s="229" t="s">
        <v>41</v>
      </c>
      <c r="I518" s="231"/>
      <c r="J518" s="227"/>
      <c r="K518" s="227"/>
      <c r="L518" s="232"/>
      <c r="M518" s="233"/>
      <c r="N518" s="234"/>
      <c r="O518" s="234"/>
      <c r="P518" s="234"/>
      <c r="Q518" s="234"/>
      <c r="R518" s="234"/>
      <c r="S518" s="234"/>
      <c r="T518" s="23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6" t="s">
        <v>183</v>
      </c>
      <c r="AU518" s="236" t="s">
        <v>90</v>
      </c>
      <c r="AV518" s="13" t="s">
        <v>88</v>
      </c>
      <c r="AW518" s="13" t="s">
        <v>42</v>
      </c>
      <c r="AX518" s="13" t="s">
        <v>80</v>
      </c>
      <c r="AY518" s="236" t="s">
        <v>171</v>
      </c>
    </row>
    <row r="519" s="13" customFormat="1">
      <c r="A519" s="13"/>
      <c r="B519" s="226"/>
      <c r="C519" s="227"/>
      <c r="D519" s="228" t="s">
        <v>183</v>
      </c>
      <c r="E519" s="229" t="s">
        <v>41</v>
      </c>
      <c r="F519" s="230" t="s">
        <v>359</v>
      </c>
      <c r="G519" s="227"/>
      <c r="H519" s="229" t="s">
        <v>41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183</v>
      </c>
      <c r="AU519" s="236" t="s">
        <v>90</v>
      </c>
      <c r="AV519" s="13" t="s">
        <v>88</v>
      </c>
      <c r="AW519" s="13" t="s">
        <v>42</v>
      </c>
      <c r="AX519" s="13" t="s">
        <v>80</v>
      </c>
      <c r="AY519" s="236" t="s">
        <v>171</v>
      </c>
    </row>
    <row r="520" s="14" customFormat="1">
      <c r="A520" s="14"/>
      <c r="B520" s="237"/>
      <c r="C520" s="238"/>
      <c r="D520" s="228" t="s">
        <v>183</v>
      </c>
      <c r="E520" s="239" t="s">
        <v>41</v>
      </c>
      <c r="F520" s="240" t="s">
        <v>1760</v>
      </c>
      <c r="G520" s="238"/>
      <c r="H520" s="241">
        <v>2.1000000000000001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183</v>
      </c>
      <c r="AU520" s="247" t="s">
        <v>90</v>
      </c>
      <c r="AV520" s="14" t="s">
        <v>90</v>
      </c>
      <c r="AW520" s="14" t="s">
        <v>42</v>
      </c>
      <c r="AX520" s="14" t="s">
        <v>80</v>
      </c>
      <c r="AY520" s="247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2040</v>
      </c>
      <c r="G521" s="238"/>
      <c r="H521" s="241">
        <v>2.04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2041</v>
      </c>
      <c r="G522" s="238"/>
      <c r="H522" s="241">
        <v>5.7000000000000002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4" customFormat="1">
      <c r="A523" s="14"/>
      <c r="B523" s="237"/>
      <c r="C523" s="238"/>
      <c r="D523" s="228" t="s">
        <v>183</v>
      </c>
      <c r="E523" s="239" t="s">
        <v>41</v>
      </c>
      <c r="F523" s="240" t="s">
        <v>2042</v>
      </c>
      <c r="G523" s="238"/>
      <c r="H523" s="241">
        <v>21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183</v>
      </c>
      <c r="AU523" s="247" t="s">
        <v>90</v>
      </c>
      <c r="AV523" s="14" t="s">
        <v>90</v>
      </c>
      <c r="AW523" s="14" t="s">
        <v>42</v>
      </c>
      <c r="AX523" s="14" t="s">
        <v>80</v>
      </c>
      <c r="AY523" s="247" t="s">
        <v>171</v>
      </c>
    </row>
    <row r="524" s="14" customFormat="1">
      <c r="A524" s="14"/>
      <c r="B524" s="237"/>
      <c r="C524" s="238"/>
      <c r="D524" s="228" t="s">
        <v>183</v>
      </c>
      <c r="E524" s="239" t="s">
        <v>41</v>
      </c>
      <c r="F524" s="240" t="s">
        <v>2043</v>
      </c>
      <c r="G524" s="238"/>
      <c r="H524" s="241">
        <v>0.78000000000000003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183</v>
      </c>
      <c r="AU524" s="247" t="s">
        <v>90</v>
      </c>
      <c r="AV524" s="14" t="s">
        <v>90</v>
      </c>
      <c r="AW524" s="14" t="s">
        <v>42</v>
      </c>
      <c r="AX524" s="14" t="s">
        <v>80</v>
      </c>
      <c r="AY524" s="247" t="s">
        <v>171</v>
      </c>
    </row>
    <row r="525" s="14" customFormat="1">
      <c r="A525" s="14"/>
      <c r="B525" s="237"/>
      <c r="C525" s="238"/>
      <c r="D525" s="228" t="s">
        <v>183</v>
      </c>
      <c r="E525" s="239" t="s">
        <v>41</v>
      </c>
      <c r="F525" s="240" t="s">
        <v>2043</v>
      </c>
      <c r="G525" s="238"/>
      <c r="H525" s="241">
        <v>0.78000000000000003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183</v>
      </c>
      <c r="AU525" s="247" t="s">
        <v>90</v>
      </c>
      <c r="AV525" s="14" t="s">
        <v>90</v>
      </c>
      <c r="AW525" s="14" t="s">
        <v>42</v>
      </c>
      <c r="AX525" s="14" t="s">
        <v>80</v>
      </c>
      <c r="AY525" s="247" t="s">
        <v>171</v>
      </c>
    </row>
    <row r="526" s="14" customFormat="1">
      <c r="A526" s="14"/>
      <c r="B526" s="237"/>
      <c r="C526" s="238"/>
      <c r="D526" s="228" t="s">
        <v>183</v>
      </c>
      <c r="E526" s="239" t="s">
        <v>41</v>
      </c>
      <c r="F526" s="240" t="s">
        <v>1634</v>
      </c>
      <c r="G526" s="238"/>
      <c r="H526" s="241">
        <v>0.71999999999999997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183</v>
      </c>
      <c r="AU526" s="247" t="s">
        <v>90</v>
      </c>
      <c r="AV526" s="14" t="s">
        <v>90</v>
      </c>
      <c r="AW526" s="14" t="s">
        <v>42</v>
      </c>
      <c r="AX526" s="14" t="s">
        <v>80</v>
      </c>
      <c r="AY526" s="247" t="s">
        <v>171</v>
      </c>
    </row>
    <row r="527" s="14" customFormat="1">
      <c r="A527" s="14"/>
      <c r="B527" s="237"/>
      <c r="C527" s="238"/>
      <c r="D527" s="228" t="s">
        <v>183</v>
      </c>
      <c r="E527" s="239" t="s">
        <v>41</v>
      </c>
      <c r="F527" s="240" t="s">
        <v>1634</v>
      </c>
      <c r="G527" s="238"/>
      <c r="H527" s="241">
        <v>0.71999999999999997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183</v>
      </c>
      <c r="AU527" s="247" t="s">
        <v>90</v>
      </c>
      <c r="AV527" s="14" t="s">
        <v>90</v>
      </c>
      <c r="AW527" s="14" t="s">
        <v>42</v>
      </c>
      <c r="AX527" s="14" t="s">
        <v>80</v>
      </c>
      <c r="AY527" s="247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1760</v>
      </c>
      <c r="G528" s="238"/>
      <c r="H528" s="241">
        <v>2.1000000000000001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4" customFormat="1">
      <c r="A529" s="14"/>
      <c r="B529" s="237"/>
      <c r="C529" s="238"/>
      <c r="D529" s="228" t="s">
        <v>183</v>
      </c>
      <c r="E529" s="239" t="s">
        <v>41</v>
      </c>
      <c r="F529" s="240" t="s">
        <v>1634</v>
      </c>
      <c r="G529" s="238"/>
      <c r="H529" s="241">
        <v>0.71999999999999997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183</v>
      </c>
      <c r="AU529" s="247" t="s">
        <v>90</v>
      </c>
      <c r="AV529" s="14" t="s">
        <v>90</v>
      </c>
      <c r="AW529" s="14" t="s">
        <v>42</v>
      </c>
      <c r="AX529" s="14" t="s">
        <v>80</v>
      </c>
      <c r="AY529" s="247" t="s">
        <v>171</v>
      </c>
    </row>
    <row r="530" s="14" customFormat="1">
      <c r="A530" s="14"/>
      <c r="B530" s="237"/>
      <c r="C530" s="238"/>
      <c r="D530" s="228" t="s">
        <v>183</v>
      </c>
      <c r="E530" s="239" t="s">
        <v>41</v>
      </c>
      <c r="F530" s="240" t="s">
        <v>2044</v>
      </c>
      <c r="G530" s="238"/>
      <c r="H530" s="241">
        <v>9.7799999999999994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183</v>
      </c>
      <c r="AU530" s="247" t="s">
        <v>90</v>
      </c>
      <c r="AV530" s="14" t="s">
        <v>90</v>
      </c>
      <c r="AW530" s="14" t="s">
        <v>42</v>
      </c>
      <c r="AX530" s="14" t="s">
        <v>80</v>
      </c>
      <c r="AY530" s="247" t="s">
        <v>171</v>
      </c>
    </row>
    <row r="531" s="14" customFormat="1">
      <c r="A531" s="14"/>
      <c r="B531" s="237"/>
      <c r="C531" s="238"/>
      <c r="D531" s="228" t="s">
        <v>183</v>
      </c>
      <c r="E531" s="239" t="s">
        <v>41</v>
      </c>
      <c r="F531" s="240" t="s">
        <v>1634</v>
      </c>
      <c r="G531" s="238"/>
      <c r="H531" s="241">
        <v>0.71999999999999997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183</v>
      </c>
      <c r="AU531" s="247" t="s">
        <v>90</v>
      </c>
      <c r="AV531" s="14" t="s">
        <v>90</v>
      </c>
      <c r="AW531" s="14" t="s">
        <v>42</v>
      </c>
      <c r="AX531" s="14" t="s">
        <v>80</v>
      </c>
      <c r="AY531" s="247" t="s">
        <v>171</v>
      </c>
    </row>
    <row r="532" s="14" customFormat="1">
      <c r="A532" s="14"/>
      <c r="B532" s="237"/>
      <c r="C532" s="238"/>
      <c r="D532" s="228" t="s">
        <v>183</v>
      </c>
      <c r="E532" s="239" t="s">
        <v>41</v>
      </c>
      <c r="F532" s="240" t="s">
        <v>1634</v>
      </c>
      <c r="G532" s="238"/>
      <c r="H532" s="241">
        <v>0.71999999999999997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183</v>
      </c>
      <c r="AU532" s="247" t="s">
        <v>90</v>
      </c>
      <c r="AV532" s="14" t="s">
        <v>90</v>
      </c>
      <c r="AW532" s="14" t="s">
        <v>42</v>
      </c>
      <c r="AX532" s="14" t="s">
        <v>80</v>
      </c>
      <c r="AY532" s="247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2045</v>
      </c>
      <c r="G533" s="238"/>
      <c r="H533" s="241">
        <v>5.2199999999999998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4" customFormat="1">
      <c r="A534" s="14"/>
      <c r="B534" s="237"/>
      <c r="C534" s="238"/>
      <c r="D534" s="228" t="s">
        <v>183</v>
      </c>
      <c r="E534" s="239" t="s">
        <v>41</v>
      </c>
      <c r="F534" s="240" t="s">
        <v>1632</v>
      </c>
      <c r="G534" s="238"/>
      <c r="H534" s="241">
        <v>2.1600000000000001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183</v>
      </c>
      <c r="AU534" s="247" t="s">
        <v>90</v>
      </c>
      <c r="AV534" s="14" t="s">
        <v>90</v>
      </c>
      <c r="AW534" s="14" t="s">
        <v>42</v>
      </c>
      <c r="AX534" s="14" t="s">
        <v>80</v>
      </c>
      <c r="AY534" s="247" t="s">
        <v>171</v>
      </c>
    </row>
    <row r="535" s="14" customFormat="1">
      <c r="A535" s="14"/>
      <c r="B535" s="237"/>
      <c r="C535" s="238"/>
      <c r="D535" s="228" t="s">
        <v>183</v>
      </c>
      <c r="E535" s="239" t="s">
        <v>41</v>
      </c>
      <c r="F535" s="240" t="s">
        <v>1628</v>
      </c>
      <c r="G535" s="238"/>
      <c r="H535" s="241">
        <v>1.44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183</v>
      </c>
      <c r="AU535" s="247" t="s">
        <v>90</v>
      </c>
      <c r="AV535" s="14" t="s">
        <v>90</v>
      </c>
      <c r="AW535" s="14" t="s">
        <v>42</v>
      </c>
      <c r="AX535" s="14" t="s">
        <v>80</v>
      </c>
      <c r="AY535" s="247" t="s">
        <v>171</v>
      </c>
    </row>
    <row r="536" s="14" customFormat="1">
      <c r="A536" s="14"/>
      <c r="B536" s="237"/>
      <c r="C536" s="238"/>
      <c r="D536" s="228" t="s">
        <v>183</v>
      </c>
      <c r="E536" s="239" t="s">
        <v>41</v>
      </c>
      <c r="F536" s="240" t="s">
        <v>1628</v>
      </c>
      <c r="G536" s="238"/>
      <c r="H536" s="241">
        <v>1.44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183</v>
      </c>
      <c r="AU536" s="247" t="s">
        <v>90</v>
      </c>
      <c r="AV536" s="14" t="s">
        <v>90</v>
      </c>
      <c r="AW536" s="14" t="s">
        <v>42</v>
      </c>
      <c r="AX536" s="14" t="s">
        <v>80</v>
      </c>
      <c r="AY536" s="247" t="s">
        <v>171</v>
      </c>
    </row>
    <row r="537" s="14" customFormat="1">
      <c r="A537" s="14"/>
      <c r="B537" s="237"/>
      <c r="C537" s="238"/>
      <c r="D537" s="228" t="s">
        <v>183</v>
      </c>
      <c r="E537" s="239" t="s">
        <v>41</v>
      </c>
      <c r="F537" s="240" t="s">
        <v>2046</v>
      </c>
      <c r="G537" s="238"/>
      <c r="H537" s="241">
        <v>0.41999999999999998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183</v>
      </c>
      <c r="AU537" s="247" t="s">
        <v>90</v>
      </c>
      <c r="AV537" s="14" t="s">
        <v>90</v>
      </c>
      <c r="AW537" s="14" t="s">
        <v>42</v>
      </c>
      <c r="AX537" s="14" t="s">
        <v>80</v>
      </c>
      <c r="AY537" s="247" t="s">
        <v>171</v>
      </c>
    </row>
    <row r="538" s="14" customFormat="1">
      <c r="A538" s="14"/>
      <c r="B538" s="237"/>
      <c r="C538" s="238"/>
      <c r="D538" s="228" t="s">
        <v>183</v>
      </c>
      <c r="E538" s="239" t="s">
        <v>41</v>
      </c>
      <c r="F538" s="240" t="s">
        <v>1632</v>
      </c>
      <c r="G538" s="238"/>
      <c r="H538" s="241">
        <v>2.1600000000000001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183</v>
      </c>
      <c r="AU538" s="247" t="s">
        <v>90</v>
      </c>
      <c r="AV538" s="14" t="s">
        <v>90</v>
      </c>
      <c r="AW538" s="14" t="s">
        <v>42</v>
      </c>
      <c r="AX538" s="14" t="s">
        <v>80</v>
      </c>
      <c r="AY538" s="247" t="s">
        <v>171</v>
      </c>
    </row>
    <row r="539" s="14" customFormat="1">
      <c r="A539" s="14"/>
      <c r="B539" s="237"/>
      <c r="C539" s="238"/>
      <c r="D539" s="228" t="s">
        <v>183</v>
      </c>
      <c r="E539" s="239" t="s">
        <v>41</v>
      </c>
      <c r="F539" s="240" t="s">
        <v>1626</v>
      </c>
      <c r="G539" s="238"/>
      <c r="H539" s="241">
        <v>3.2400000000000002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183</v>
      </c>
      <c r="AU539" s="247" t="s">
        <v>90</v>
      </c>
      <c r="AV539" s="14" t="s">
        <v>90</v>
      </c>
      <c r="AW539" s="14" t="s">
        <v>42</v>
      </c>
      <c r="AX539" s="14" t="s">
        <v>80</v>
      </c>
      <c r="AY539" s="247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1634</v>
      </c>
      <c r="G540" s="238"/>
      <c r="H540" s="241">
        <v>0.71999999999999997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1872</v>
      </c>
      <c r="G541" s="238"/>
      <c r="H541" s="241">
        <v>0.95999999999999996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4" customFormat="1">
      <c r="A542" s="14"/>
      <c r="B542" s="237"/>
      <c r="C542" s="238"/>
      <c r="D542" s="228" t="s">
        <v>183</v>
      </c>
      <c r="E542" s="239" t="s">
        <v>41</v>
      </c>
      <c r="F542" s="240" t="s">
        <v>1628</v>
      </c>
      <c r="G542" s="238"/>
      <c r="H542" s="241">
        <v>1.44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183</v>
      </c>
      <c r="AU542" s="247" t="s">
        <v>90</v>
      </c>
      <c r="AV542" s="14" t="s">
        <v>90</v>
      </c>
      <c r="AW542" s="14" t="s">
        <v>42</v>
      </c>
      <c r="AX542" s="14" t="s">
        <v>80</v>
      </c>
      <c r="AY542" s="247" t="s">
        <v>171</v>
      </c>
    </row>
    <row r="543" s="14" customFormat="1">
      <c r="A543" s="14"/>
      <c r="B543" s="237"/>
      <c r="C543" s="238"/>
      <c r="D543" s="228" t="s">
        <v>183</v>
      </c>
      <c r="E543" s="239" t="s">
        <v>41</v>
      </c>
      <c r="F543" s="240" t="s">
        <v>2047</v>
      </c>
      <c r="G543" s="238"/>
      <c r="H543" s="241">
        <v>2.7599999999999998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183</v>
      </c>
      <c r="AU543" s="247" t="s">
        <v>90</v>
      </c>
      <c r="AV543" s="14" t="s">
        <v>90</v>
      </c>
      <c r="AW543" s="14" t="s">
        <v>42</v>
      </c>
      <c r="AX543" s="14" t="s">
        <v>80</v>
      </c>
      <c r="AY543" s="247" t="s">
        <v>171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2047</v>
      </c>
      <c r="G544" s="238"/>
      <c r="H544" s="241">
        <v>2.7599999999999998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4" customFormat="1">
      <c r="A545" s="14"/>
      <c r="B545" s="237"/>
      <c r="C545" s="238"/>
      <c r="D545" s="228" t="s">
        <v>183</v>
      </c>
      <c r="E545" s="239" t="s">
        <v>41</v>
      </c>
      <c r="F545" s="240" t="s">
        <v>2047</v>
      </c>
      <c r="G545" s="238"/>
      <c r="H545" s="241">
        <v>2.7599999999999998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183</v>
      </c>
      <c r="AU545" s="247" t="s">
        <v>90</v>
      </c>
      <c r="AV545" s="14" t="s">
        <v>90</v>
      </c>
      <c r="AW545" s="14" t="s">
        <v>42</v>
      </c>
      <c r="AX545" s="14" t="s">
        <v>80</v>
      </c>
      <c r="AY545" s="247" t="s">
        <v>171</v>
      </c>
    </row>
    <row r="546" s="14" customFormat="1">
      <c r="A546" s="14"/>
      <c r="B546" s="237"/>
      <c r="C546" s="238"/>
      <c r="D546" s="228" t="s">
        <v>183</v>
      </c>
      <c r="E546" s="239" t="s">
        <v>41</v>
      </c>
      <c r="F546" s="240" t="s">
        <v>2048</v>
      </c>
      <c r="G546" s="238"/>
      <c r="H546" s="241">
        <v>1.02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183</v>
      </c>
      <c r="AU546" s="247" t="s">
        <v>90</v>
      </c>
      <c r="AV546" s="14" t="s">
        <v>90</v>
      </c>
      <c r="AW546" s="14" t="s">
        <v>42</v>
      </c>
      <c r="AX546" s="14" t="s">
        <v>80</v>
      </c>
      <c r="AY546" s="247" t="s">
        <v>171</v>
      </c>
    </row>
    <row r="547" s="14" customFormat="1">
      <c r="A547" s="14"/>
      <c r="B547" s="237"/>
      <c r="C547" s="238"/>
      <c r="D547" s="228" t="s">
        <v>183</v>
      </c>
      <c r="E547" s="239" t="s">
        <v>41</v>
      </c>
      <c r="F547" s="240" t="s">
        <v>1631</v>
      </c>
      <c r="G547" s="238"/>
      <c r="H547" s="241">
        <v>2.8799999999999999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7" t="s">
        <v>183</v>
      </c>
      <c r="AU547" s="247" t="s">
        <v>90</v>
      </c>
      <c r="AV547" s="14" t="s">
        <v>90</v>
      </c>
      <c r="AW547" s="14" t="s">
        <v>42</v>
      </c>
      <c r="AX547" s="14" t="s">
        <v>80</v>
      </c>
      <c r="AY547" s="247" t="s">
        <v>171</v>
      </c>
    </row>
    <row r="548" s="14" customFormat="1">
      <c r="A548" s="14"/>
      <c r="B548" s="237"/>
      <c r="C548" s="238"/>
      <c r="D548" s="228" t="s">
        <v>183</v>
      </c>
      <c r="E548" s="239" t="s">
        <v>41</v>
      </c>
      <c r="F548" s="240" t="s">
        <v>1952</v>
      </c>
      <c r="G548" s="238"/>
      <c r="H548" s="241">
        <v>2.3999999999999999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42</v>
      </c>
      <c r="AX548" s="14" t="s">
        <v>80</v>
      </c>
      <c r="AY548" s="247" t="s">
        <v>171</v>
      </c>
    </row>
    <row r="549" s="14" customFormat="1">
      <c r="A549" s="14"/>
      <c r="B549" s="237"/>
      <c r="C549" s="238"/>
      <c r="D549" s="228" t="s">
        <v>183</v>
      </c>
      <c r="E549" s="239" t="s">
        <v>41</v>
      </c>
      <c r="F549" s="240" t="s">
        <v>2049</v>
      </c>
      <c r="G549" s="238"/>
      <c r="H549" s="241">
        <v>1.5600000000000001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7" t="s">
        <v>183</v>
      </c>
      <c r="AU549" s="247" t="s">
        <v>90</v>
      </c>
      <c r="AV549" s="14" t="s">
        <v>90</v>
      </c>
      <c r="AW549" s="14" t="s">
        <v>42</v>
      </c>
      <c r="AX549" s="14" t="s">
        <v>80</v>
      </c>
      <c r="AY549" s="247" t="s">
        <v>171</v>
      </c>
    </row>
    <row r="550" s="14" customFormat="1">
      <c r="A550" s="14"/>
      <c r="B550" s="237"/>
      <c r="C550" s="238"/>
      <c r="D550" s="228" t="s">
        <v>183</v>
      </c>
      <c r="E550" s="239" t="s">
        <v>41</v>
      </c>
      <c r="F550" s="240" t="s">
        <v>1873</v>
      </c>
      <c r="G550" s="238"/>
      <c r="H550" s="241">
        <v>1.6799999999999999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7" t="s">
        <v>183</v>
      </c>
      <c r="AU550" s="247" t="s">
        <v>90</v>
      </c>
      <c r="AV550" s="14" t="s">
        <v>90</v>
      </c>
      <c r="AW550" s="14" t="s">
        <v>42</v>
      </c>
      <c r="AX550" s="14" t="s">
        <v>80</v>
      </c>
      <c r="AY550" s="247" t="s">
        <v>171</v>
      </c>
    </row>
    <row r="551" s="14" customFormat="1">
      <c r="A551" s="14"/>
      <c r="B551" s="237"/>
      <c r="C551" s="238"/>
      <c r="D551" s="228" t="s">
        <v>183</v>
      </c>
      <c r="E551" s="239" t="s">
        <v>41</v>
      </c>
      <c r="F551" s="240" t="s">
        <v>1954</v>
      </c>
      <c r="G551" s="238"/>
      <c r="H551" s="241">
        <v>2.2799999999999998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183</v>
      </c>
      <c r="AU551" s="247" t="s">
        <v>90</v>
      </c>
      <c r="AV551" s="14" t="s">
        <v>90</v>
      </c>
      <c r="AW551" s="14" t="s">
        <v>42</v>
      </c>
      <c r="AX551" s="14" t="s">
        <v>80</v>
      </c>
      <c r="AY551" s="247" t="s">
        <v>171</v>
      </c>
    </row>
    <row r="552" s="15" customFormat="1">
      <c r="A552" s="15"/>
      <c r="B552" s="248"/>
      <c r="C552" s="249"/>
      <c r="D552" s="228" t="s">
        <v>183</v>
      </c>
      <c r="E552" s="250" t="s">
        <v>41</v>
      </c>
      <c r="F552" s="251" t="s">
        <v>189</v>
      </c>
      <c r="G552" s="249"/>
      <c r="H552" s="252">
        <v>87.180000000000007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8" t="s">
        <v>183</v>
      </c>
      <c r="AU552" s="258" t="s">
        <v>90</v>
      </c>
      <c r="AV552" s="15" t="s">
        <v>179</v>
      </c>
      <c r="AW552" s="15" t="s">
        <v>42</v>
      </c>
      <c r="AX552" s="15" t="s">
        <v>88</v>
      </c>
      <c r="AY552" s="258" t="s">
        <v>171</v>
      </c>
    </row>
    <row r="553" s="2" customFormat="1" ht="37.8" customHeight="1">
      <c r="A553" s="42"/>
      <c r="B553" s="43"/>
      <c r="C553" s="208" t="s">
        <v>1619</v>
      </c>
      <c r="D553" s="208" t="s">
        <v>174</v>
      </c>
      <c r="E553" s="209" t="s">
        <v>1643</v>
      </c>
      <c r="F553" s="210" t="s">
        <v>1644</v>
      </c>
      <c r="G553" s="211" t="s">
        <v>264</v>
      </c>
      <c r="H553" s="212">
        <v>0.109</v>
      </c>
      <c r="I553" s="213"/>
      <c r="J553" s="214">
        <f>ROUND(I553*H553,2)</f>
        <v>0</v>
      </c>
      <c r="K553" s="210" t="s">
        <v>178</v>
      </c>
      <c r="L553" s="48"/>
      <c r="M553" s="215" t="s">
        <v>41</v>
      </c>
      <c r="N553" s="216" t="s">
        <v>51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295</v>
      </c>
      <c r="AT553" s="219" t="s">
        <v>174</v>
      </c>
      <c r="AU553" s="219" t="s">
        <v>90</v>
      </c>
      <c r="AY553" s="20" t="s">
        <v>171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88</v>
      </c>
      <c r="BK553" s="220">
        <f>ROUND(I553*H553,2)</f>
        <v>0</v>
      </c>
      <c r="BL553" s="20" t="s">
        <v>295</v>
      </c>
      <c r="BM553" s="219" t="s">
        <v>1645</v>
      </c>
    </row>
    <row r="554" s="2" customFormat="1">
      <c r="A554" s="42"/>
      <c r="B554" s="43"/>
      <c r="C554" s="44"/>
      <c r="D554" s="221" t="s">
        <v>181</v>
      </c>
      <c r="E554" s="44"/>
      <c r="F554" s="222" t="s">
        <v>1646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181</v>
      </c>
      <c r="AU554" s="20" t="s">
        <v>90</v>
      </c>
    </row>
    <row r="555" s="2" customFormat="1" ht="49.05" customHeight="1">
      <c r="A555" s="42"/>
      <c r="B555" s="43"/>
      <c r="C555" s="208" t="s">
        <v>1623</v>
      </c>
      <c r="D555" s="208" t="s">
        <v>174</v>
      </c>
      <c r="E555" s="209" t="s">
        <v>372</v>
      </c>
      <c r="F555" s="210" t="s">
        <v>373</v>
      </c>
      <c r="G555" s="211" t="s">
        <v>264</v>
      </c>
      <c r="H555" s="212">
        <v>0.109</v>
      </c>
      <c r="I555" s="213"/>
      <c r="J555" s="214">
        <f>ROUND(I555*H555,2)</f>
        <v>0</v>
      </c>
      <c r="K555" s="210" t="s">
        <v>178</v>
      </c>
      <c r="L555" s="48"/>
      <c r="M555" s="215" t="s">
        <v>41</v>
      </c>
      <c r="N555" s="216" t="s">
        <v>51</v>
      </c>
      <c r="O555" s="88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19" t="s">
        <v>295</v>
      </c>
      <c r="AT555" s="219" t="s">
        <v>174</v>
      </c>
      <c r="AU555" s="219" t="s">
        <v>90</v>
      </c>
      <c r="AY555" s="20" t="s">
        <v>171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88</v>
      </c>
      <c r="BK555" s="220">
        <f>ROUND(I555*H555,2)</f>
        <v>0</v>
      </c>
      <c r="BL555" s="20" t="s">
        <v>295</v>
      </c>
      <c r="BM555" s="219" t="s">
        <v>1648</v>
      </c>
    </row>
    <row r="556" s="2" customFormat="1">
      <c r="A556" s="42"/>
      <c r="B556" s="43"/>
      <c r="C556" s="44"/>
      <c r="D556" s="221" t="s">
        <v>181</v>
      </c>
      <c r="E556" s="44"/>
      <c r="F556" s="222" t="s">
        <v>375</v>
      </c>
      <c r="G556" s="44"/>
      <c r="H556" s="44"/>
      <c r="I556" s="223"/>
      <c r="J556" s="44"/>
      <c r="K556" s="44"/>
      <c r="L556" s="48"/>
      <c r="M556" s="224"/>
      <c r="N556" s="22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181</v>
      </c>
      <c r="AU556" s="20" t="s">
        <v>90</v>
      </c>
    </row>
    <row r="557" s="2" customFormat="1" ht="44.25" customHeight="1">
      <c r="A557" s="42"/>
      <c r="B557" s="43"/>
      <c r="C557" s="208" t="s">
        <v>1639</v>
      </c>
      <c r="D557" s="208" t="s">
        <v>174</v>
      </c>
      <c r="E557" s="209" t="s">
        <v>377</v>
      </c>
      <c r="F557" s="210" t="s">
        <v>378</v>
      </c>
      <c r="G557" s="211" t="s">
        <v>264</v>
      </c>
      <c r="H557" s="212">
        <v>0.109</v>
      </c>
      <c r="I557" s="213"/>
      <c r="J557" s="214">
        <f>ROUND(I557*H557,2)</f>
        <v>0</v>
      </c>
      <c r="K557" s="210" t="s">
        <v>178</v>
      </c>
      <c r="L557" s="48"/>
      <c r="M557" s="215" t="s">
        <v>41</v>
      </c>
      <c r="N557" s="216" t="s">
        <v>51</v>
      </c>
      <c r="O557" s="88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19" t="s">
        <v>295</v>
      </c>
      <c r="AT557" s="219" t="s">
        <v>174</v>
      </c>
      <c r="AU557" s="219" t="s">
        <v>90</v>
      </c>
      <c r="AY557" s="20" t="s">
        <v>171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20" t="s">
        <v>88</v>
      </c>
      <c r="BK557" s="220">
        <f>ROUND(I557*H557,2)</f>
        <v>0</v>
      </c>
      <c r="BL557" s="20" t="s">
        <v>295</v>
      </c>
      <c r="BM557" s="219" t="s">
        <v>1650</v>
      </c>
    </row>
    <row r="558" s="2" customFormat="1">
      <c r="A558" s="42"/>
      <c r="B558" s="43"/>
      <c r="C558" s="44"/>
      <c r="D558" s="221" t="s">
        <v>181</v>
      </c>
      <c r="E558" s="44"/>
      <c r="F558" s="222" t="s">
        <v>380</v>
      </c>
      <c r="G558" s="44"/>
      <c r="H558" s="44"/>
      <c r="I558" s="223"/>
      <c r="J558" s="44"/>
      <c r="K558" s="44"/>
      <c r="L558" s="48"/>
      <c r="M558" s="224"/>
      <c r="N558" s="22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181</v>
      </c>
      <c r="AU558" s="20" t="s">
        <v>90</v>
      </c>
    </row>
    <row r="559" s="2" customFormat="1" ht="49.05" customHeight="1">
      <c r="A559" s="42"/>
      <c r="B559" s="43"/>
      <c r="C559" s="208" t="s">
        <v>1642</v>
      </c>
      <c r="D559" s="208" t="s">
        <v>174</v>
      </c>
      <c r="E559" s="209" t="s">
        <v>382</v>
      </c>
      <c r="F559" s="210" t="s">
        <v>383</v>
      </c>
      <c r="G559" s="211" t="s">
        <v>264</v>
      </c>
      <c r="H559" s="212">
        <v>0.109</v>
      </c>
      <c r="I559" s="213"/>
      <c r="J559" s="214">
        <f>ROUND(I559*H559,2)</f>
        <v>0</v>
      </c>
      <c r="K559" s="210" t="s">
        <v>178</v>
      </c>
      <c r="L559" s="48"/>
      <c r="M559" s="215" t="s">
        <v>41</v>
      </c>
      <c r="N559" s="216" t="s">
        <v>51</v>
      </c>
      <c r="O559" s="88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295</v>
      </c>
      <c r="AT559" s="219" t="s">
        <v>174</v>
      </c>
      <c r="AU559" s="219" t="s">
        <v>90</v>
      </c>
      <c r="AY559" s="20" t="s">
        <v>171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88</v>
      </c>
      <c r="BK559" s="220">
        <f>ROUND(I559*H559,2)</f>
        <v>0</v>
      </c>
      <c r="BL559" s="20" t="s">
        <v>295</v>
      </c>
      <c r="BM559" s="219" t="s">
        <v>1652</v>
      </c>
    </row>
    <row r="560" s="2" customFormat="1">
      <c r="A560" s="42"/>
      <c r="B560" s="43"/>
      <c r="C560" s="44"/>
      <c r="D560" s="221" t="s">
        <v>181</v>
      </c>
      <c r="E560" s="44"/>
      <c r="F560" s="222" t="s">
        <v>385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181</v>
      </c>
      <c r="AU560" s="20" t="s">
        <v>90</v>
      </c>
    </row>
    <row r="561" s="12" customFormat="1" ht="22.8" customHeight="1">
      <c r="A561" s="12"/>
      <c r="B561" s="192"/>
      <c r="C561" s="193"/>
      <c r="D561" s="194" t="s">
        <v>79</v>
      </c>
      <c r="E561" s="206" t="s">
        <v>458</v>
      </c>
      <c r="F561" s="206" t="s">
        <v>459</v>
      </c>
      <c r="G561" s="193"/>
      <c r="H561" s="193"/>
      <c r="I561" s="196"/>
      <c r="J561" s="207">
        <f>BK561</f>
        <v>0</v>
      </c>
      <c r="K561" s="193"/>
      <c r="L561" s="198"/>
      <c r="M561" s="199"/>
      <c r="N561" s="200"/>
      <c r="O561" s="200"/>
      <c r="P561" s="201">
        <f>SUM(P562:P582)</f>
        <v>0</v>
      </c>
      <c r="Q561" s="200"/>
      <c r="R561" s="201">
        <f>SUM(R562:R582)</f>
        <v>0.0031875000000000002</v>
      </c>
      <c r="S561" s="200"/>
      <c r="T561" s="202">
        <f>SUM(T562:T582)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03" t="s">
        <v>90</v>
      </c>
      <c r="AT561" s="204" t="s">
        <v>79</v>
      </c>
      <c r="AU561" s="204" t="s">
        <v>88</v>
      </c>
      <c r="AY561" s="203" t="s">
        <v>171</v>
      </c>
      <c r="BK561" s="205">
        <f>SUM(BK562:BK582)</f>
        <v>0</v>
      </c>
    </row>
    <row r="562" s="2" customFormat="1" ht="16.5" customHeight="1">
      <c r="A562" s="42"/>
      <c r="B562" s="43"/>
      <c r="C562" s="208" t="s">
        <v>1647</v>
      </c>
      <c r="D562" s="208" t="s">
        <v>174</v>
      </c>
      <c r="E562" s="209" t="s">
        <v>461</v>
      </c>
      <c r="F562" s="210" t="s">
        <v>462</v>
      </c>
      <c r="G562" s="211" t="s">
        <v>177</v>
      </c>
      <c r="H562" s="212">
        <v>0.625</v>
      </c>
      <c r="I562" s="213"/>
      <c r="J562" s="214">
        <f>ROUND(I562*H562,2)</f>
        <v>0</v>
      </c>
      <c r="K562" s="210" t="s">
        <v>178</v>
      </c>
      <c r="L562" s="48"/>
      <c r="M562" s="215" t="s">
        <v>41</v>
      </c>
      <c r="N562" s="216" t="s">
        <v>51</v>
      </c>
      <c r="O562" s="88"/>
      <c r="P562" s="217">
        <f>O562*H562</f>
        <v>0</v>
      </c>
      <c r="Q562" s="217">
        <v>0.00029999999999999997</v>
      </c>
      <c r="R562" s="217">
        <f>Q562*H562</f>
        <v>0.00018749999999999998</v>
      </c>
      <c r="S562" s="217">
        <v>0</v>
      </c>
      <c r="T562" s="21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19" t="s">
        <v>295</v>
      </c>
      <c r="AT562" s="219" t="s">
        <v>174</v>
      </c>
      <c r="AU562" s="219" t="s">
        <v>90</v>
      </c>
      <c r="AY562" s="20" t="s">
        <v>171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88</v>
      </c>
      <c r="BK562" s="220">
        <f>ROUND(I562*H562,2)</f>
        <v>0</v>
      </c>
      <c r="BL562" s="20" t="s">
        <v>295</v>
      </c>
      <c r="BM562" s="219" t="s">
        <v>1762</v>
      </c>
    </row>
    <row r="563" s="2" customFormat="1">
      <c r="A563" s="42"/>
      <c r="B563" s="43"/>
      <c r="C563" s="44"/>
      <c r="D563" s="221" t="s">
        <v>181</v>
      </c>
      <c r="E563" s="44"/>
      <c r="F563" s="222" t="s">
        <v>464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181</v>
      </c>
      <c r="AU563" s="20" t="s">
        <v>90</v>
      </c>
    </row>
    <row r="564" s="13" customFormat="1">
      <c r="A564" s="13"/>
      <c r="B564" s="226"/>
      <c r="C564" s="227"/>
      <c r="D564" s="228" t="s">
        <v>183</v>
      </c>
      <c r="E564" s="229" t="s">
        <v>41</v>
      </c>
      <c r="F564" s="230" t="s">
        <v>1763</v>
      </c>
      <c r="G564" s="227"/>
      <c r="H564" s="229" t="s">
        <v>41</v>
      </c>
      <c r="I564" s="231"/>
      <c r="J564" s="227"/>
      <c r="K564" s="227"/>
      <c r="L564" s="232"/>
      <c r="M564" s="233"/>
      <c r="N564" s="234"/>
      <c r="O564" s="234"/>
      <c r="P564" s="234"/>
      <c r="Q564" s="234"/>
      <c r="R564" s="234"/>
      <c r="S564" s="234"/>
      <c r="T564" s="23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6" t="s">
        <v>183</v>
      </c>
      <c r="AU564" s="236" t="s">
        <v>90</v>
      </c>
      <c r="AV564" s="13" t="s">
        <v>88</v>
      </c>
      <c r="AW564" s="13" t="s">
        <v>42</v>
      </c>
      <c r="AX564" s="13" t="s">
        <v>80</v>
      </c>
      <c r="AY564" s="236" t="s">
        <v>171</v>
      </c>
    </row>
    <row r="565" s="14" customFormat="1">
      <c r="A565" s="14"/>
      <c r="B565" s="237"/>
      <c r="C565" s="238"/>
      <c r="D565" s="228" t="s">
        <v>183</v>
      </c>
      <c r="E565" s="239" t="s">
        <v>41</v>
      </c>
      <c r="F565" s="240" t="s">
        <v>1876</v>
      </c>
      <c r="G565" s="238"/>
      <c r="H565" s="241">
        <v>0.625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183</v>
      </c>
      <c r="AU565" s="247" t="s">
        <v>90</v>
      </c>
      <c r="AV565" s="14" t="s">
        <v>90</v>
      </c>
      <c r="AW565" s="14" t="s">
        <v>42</v>
      </c>
      <c r="AX565" s="14" t="s">
        <v>80</v>
      </c>
      <c r="AY565" s="247" t="s">
        <v>171</v>
      </c>
    </row>
    <row r="566" s="15" customFormat="1">
      <c r="A566" s="15"/>
      <c r="B566" s="248"/>
      <c r="C566" s="249"/>
      <c r="D566" s="228" t="s">
        <v>183</v>
      </c>
      <c r="E566" s="250" t="s">
        <v>41</v>
      </c>
      <c r="F566" s="251" t="s">
        <v>189</v>
      </c>
      <c r="G566" s="249"/>
      <c r="H566" s="252">
        <v>0.625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8" t="s">
        <v>183</v>
      </c>
      <c r="AU566" s="258" t="s">
        <v>90</v>
      </c>
      <c r="AV566" s="15" t="s">
        <v>179</v>
      </c>
      <c r="AW566" s="15" t="s">
        <v>42</v>
      </c>
      <c r="AX566" s="15" t="s">
        <v>88</v>
      </c>
      <c r="AY566" s="258" t="s">
        <v>171</v>
      </c>
    </row>
    <row r="567" s="2" customFormat="1" ht="24.15" customHeight="1">
      <c r="A567" s="42"/>
      <c r="B567" s="43"/>
      <c r="C567" s="208" t="s">
        <v>1649</v>
      </c>
      <c r="D567" s="208" t="s">
        <v>174</v>
      </c>
      <c r="E567" s="209" t="s">
        <v>1765</v>
      </c>
      <c r="F567" s="210" t="s">
        <v>469</v>
      </c>
      <c r="G567" s="211" t="s">
        <v>177</v>
      </c>
      <c r="H567" s="212">
        <v>0.5</v>
      </c>
      <c r="I567" s="213"/>
      <c r="J567" s="214">
        <f>ROUND(I567*H567,2)</f>
        <v>0</v>
      </c>
      <c r="K567" s="210" t="s">
        <v>41</v>
      </c>
      <c r="L567" s="48"/>
      <c r="M567" s="215" t="s">
        <v>41</v>
      </c>
      <c r="N567" s="216" t="s">
        <v>51</v>
      </c>
      <c r="O567" s="88"/>
      <c r="P567" s="217">
        <f>O567*H567</f>
        <v>0</v>
      </c>
      <c r="Q567" s="217">
        <v>0.0060000000000000001</v>
      </c>
      <c r="R567" s="217">
        <f>Q567*H567</f>
        <v>0.0030000000000000001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295</v>
      </c>
      <c r="AT567" s="219" t="s">
        <v>174</v>
      </c>
      <c r="AU567" s="219" t="s">
        <v>90</v>
      </c>
      <c r="AY567" s="20" t="s">
        <v>171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88</v>
      </c>
      <c r="BK567" s="220">
        <f>ROUND(I567*H567,2)</f>
        <v>0</v>
      </c>
      <c r="BL567" s="20" t="s">
        <v>295</v>
      </c>
      <c r="BM567" s="219" t="s">
        <v>1766</v>
      </c>
    </row>
    <row r="568" s="13" customFormat="1">
      <c r="A568" s="13"/>
      <c r="B568" s="226"/>
      <c r="C568" s="227"/>
      <c r="D568" s="228" t="s">
        <v>183</v>
      </c>
      <c r="E568" s="229" t="s">
        <v>41</v>
      </c>
      <c r="F568" s="230" t="s">
        <v>1763</v>
      </c>
      <c r="G568" s="227"/>
      <c r="H568" s="229" t="s">
        <v>41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183</v>
      </c>
      <c r="AU568" s="236" t="s">
        <v>90</v>
      </c>
      <c r="AV568" s="13" t="s">
        <v>88</v>
      </c>
      <c r="AW568" s="13" t="s">
        <v>42</v>
      </c>
      <c r="AX568" s="13" t="s">
        <v>80</v>
      </c>
      <c r="AY568" s="236" t="s">
        <v>171</v>
      </c>
    </row>
    <row r="569" s="14" customFormat="1">
      <c r="A569" s="14"/>
      <c r="B569" s="237"/>
      <c r="C569" s="238"/>
      <c r="D569" s="228" t="s">
        <v>183</v>
      </c>
      <c r="E569" s="239" t="s">
        <v>41</v>
      </c>
      <c r="F569" s="240" t="s">
        <v>1956</v>
      </c>
      <c r="G569" s="238"/>
      <c r="H569" s="241">
        <v>0.5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183</v>
      </c>
      <c r="AU569" s="247" t="s">
        <v>90</v>
      </c>
      <c r="AV569" s="14" t="s">
        <v>90</v>
      </c>
      <c r="AW569" s="14" t="s">
        <v>42</v>
      </c>
      <c r="AX569" s="14" t="s">
        <v>80</v>
      </c>
      <c r="AY569" s="247" t="s">
        <v>171</v>
      </c>
    </row>
    <row r="570" s="15" customFormat="1">
      <c r="A570" s="15"/>
      <c r="B570" s="248"/>
      <c r="C570" s="249"/>
      <c r="D570" s="228" t="s">
        <v>183</v>
      </c>
      <c r="E570" s="250" t="s">
        <v>41</v>
      </c>
      <c r="F570" s="251" t="s">
        <v>189</v>
      </c>
      <c r="G570" s="249"/>
      <c r="H570" s="252">
        <v>0.5</v>
      </c>
      <c r="I570" s="253"/>
      <c r="J570" s="249"/>
      <c r="K570" s="249"/>
      <c r="L570" s="254"/>
      <c r="M570" s="255"/>
      <c r="N570" s="256"/>
      <c r="O570" s="256"/>
      <c r="P570" s="256"/>
      <c r="Q570" s="256"/>
      <c r="R570" s="256"/>
      <c r="S570" s="256"/>
      <c r="T570" s="257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8" t="s">
        <v>183</v>
      </c>
      <c r="AU570" s="258" t="s">
        <v>90</v>
      </c>
      <c r="AV570" s="15" t="s">
        <v>179</v>
      </c>
      <c r="AW570" s="15" t="s">
        <v>42</v>
      </c>
      <c r="AX570" s="15" t="s">
        <v>88</v>
      </c>
      <c r="AY570" s="258" t="s">
        <v>171</v>
      </c>
    </row>
    <row r="571" s="2" customFormat="1" ht="24.15" customHeight="1">
      <c r="A571" s="42"/>
      <c r="B571" s="43"/>
      <c r="C571" s="208" t="s">
        <v>1651</v>
      </c>
      <c r="D571" s="208" t="s">
        <v>174</v>
      </c>
      <c r="E571" s="209" t="s">
        <v>1768</v>
      </c>
      <c r="F571" s="210" t="s">
        <v>1769</v>
      </c>
      <c r="G571" s="211" t="s">
        <v>177</v>
      </c>
      <c r="H571" s="212">
        <v>1</v>
      </c>
      <c r="I571" s="213"/>
      <c r="J571" s="214">
        <f>ROUND(I571*H571,2)</f>
        <v>0</v>
      </c>
      <c r="K571" s="210" t="s">
        <v>178</v>
      </c>
      <c r="L571" s="48"/>
      <c r="M571" s="215" t="s">
        <v>41</v>
      </c>
      <c r="N571" s="216" t="s">
        <v>51</v>
      </c>
      <c r="O571" s="88"/>
      <c r="P571" s="217">
        <f>O571*H571</f>
        <v>0</v>
      </c>
      <c r="Q571" s="217">
        <v>0</v>
      </c>
      <c r="R571" s="217">
        <f>Q571*H571</f>
        <v>0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295</v>
      </c>
      <c r="AT571" s="219" t="s">
        <v>174</v>
      </c>
      <c r="AU571" s="219" t="s">
        <v>90</v>
      </c>
      <c r="AY571" s="20" t="s">
        <v>171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88</v>
      </c>
      <c r="BK571" s="220">
        <f>ROUND(I571*H571,2)</f>
        <v>0</v>
      </c>
      <c r="BL571" s="20" t="s">
        <v>295</v>
      </c>
      <c r="BM571" s="219" t="s">
        <v>1770</v>
      </c>
    </row>
    <row r="572" s="2" customFormat="1">
      <c r="A572" s="42"/>
      <c r="B572" s="43"/>
      <c r="C572" s="44"/>
      <c r="D572" s="221" t="s">
        <v>181</v>
      </c>
      <c r="E572" s="44"/>
      <c r="F572" s="222" t="s">
        <v>1771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181</v>
      </c>
      <c r="AU572" s="20" t="s">
        <v>90</v>
      </c>
    </row>
    <row r="573" s="14" customFormat="1">
      <c r="A573" s="14"/>
      <c r="B573" s="237"/>
      <c r="C573" s="238"/>
      <c r="D573" s="228" t="s">
        <v>183</v>
      </c>
      <c r="E573" s="239" t="s">
        <v>41</v>
      </c>
      <c r="F573" s="240" t="s">
        <v>88</v>
      </c>
      <c r="G573" s="238"/>
      <c r="H573" s="241">
        <v>1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183</v>
      </c>
      <c r="AU573" s="247" t="s">
        <v>90</v>
      </c>
      <c r="AV573" s="14" t="s">
        <v>90</v>
      </c>
      <c r="AW573" s="14" t="s">
        <v>42</v>
      </c>
      <c r="AX573" s="14" t="s">
        <v>80</v>
      </c>
      <c r="AY573" s="247" t="s">
        <v>171</v>
      </c>
    </row>
    <row r="574" s="15" customFormat="1">
      <c r="A574" s="15"/>
      <c r="B574" s="248"/>
      <c r="C574" s="249"/>
      <c r="D574" s="228" t="s">
        <v>183</v>
      </c>
      <c r="E574" s="250" t="s">
        <v>41</v>
      </c>
      <c r="F574" s="251" t="s">
        <v>189</v>
      </c>
      <c r="G574" s="249"/>
      <c r="H574" s="252">
        <v>1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7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8" t="s">
        <v>183</v>
      </c>
      <c r="AU574" s="258" t="s">
        <v>90</v>
      </c>
      <c r="AV574" s="15" t="s">
        <v>179</v>
      </c>
      <c r="AW574" s="15" t="s">
        <v>42</v>
      </c>
      <c r="AX574" s="15" t="s">
        <v>88</v>
      </c>
      <c r="AY574" s="258" t="s">
        <v>171</v>
      </c>
    </row>
    <row r="575" s="2" customFormat="1" ht="24.15" customHeight="1">
      <c r="A575" s="42"/>
      <c r="B575" s="43"/>
      <c r="C575" s="208" t="s">
        <v>1653</v>
      </c>
      <c r="D575" s="208" t="s">
        <v>174</v>
      </c>
      <c r="E575" s="209" t="s">
        <v>1772</v>
      </c>
      <c r="F575" s="210" t="s">
        <v>1773</v>
      </c>
      <c r="G575" s="211" t="s">
        <v>264</v>
      </c>
      <c r="H575" s="212">
        <v>0.0030000000000000001</v>
      </c>
      <c r="I575" s="213"/>
      <c r="J575" s="214">
        <f>ROUND(I575*H575,2)</f>
        <v>0</v>
      </c>
      <c r="K575" s="210" t="s">
        <v>178</v>
      </c>
      <c r="L575" s="48"/>
      <c r="M575" s="215" t="s">
        <v>41</v>
      </c>
      <c r="N575" s="216" t="s">
        <v>51</v>
      </c>
      <c r="O575" s="88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295</v>
      </c>
      <c r="AT575" s="219" t="s">
        <v>174</v>
      </c>
      <c r="AU575" s="219" t="s">
        <v>90</v>
      </c>
      <c r="AY575" s="20" t="s">
        <v>171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0" t="s">
        <v>88</v>
      </c>
      <c r="BK575" s="220">
        <f>ROUND(I575*H575,2)</f>
        <v>0</v>
      </c>
      <c r="BL575" s="20" t="s">
        <v>295</v>
      </c>
      <c r="BM575" s="219" t="s">
        <v>1774</v>
      </c>
    </row>
    <row r="576" s="2" customFormat="1">
      <c r="A576" s="42"/>
      <c r="B576" s="43"/>
      <c r="C576" s="44"/>
      <c r="D576" s="221" t="s">
        <v>181</v>
      </c>
      <c r="E576" s="44"/>
      <c r="F576" s="222" t="s">
        <v>1775</v>
      </c>
      <c r="G576" s="44"/>
      <c r="H576" s="44"/>
      <c r="I576" s="223"/>
      <c r="J576" s="44"/>
      <c r="K576" s="44"/>
      <c r="L576" s="48"/>
      <c r="M576" s="224"/>
      <c r="N576" s="22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0" t="s">
        <v>181</v>
      </c>
      <c r="AU576" s="20" t="s">
        <v>90</v>
      </c>
    </row>
    <row r="577" s="2" customFormat="1" ht="37.8" customHeight="1">
      <c r="A577" s="42"/>
      <c r="B577" s="43"/>
      <c r="C577" s="208" t="s">
        <v>1655</v>
      </c>
      <c r="D577" s="208" t="s">
        <v>174</v>
      </c>
      <c r="E577" s="209" t="s">
        <v>477</v>
      </c>
      <c r="F577" s="210" t="s">
        <v>478</v>
      </c>
      <c r="G577" s="211" t="s">
        <v>264</v>
      </c>
      <c r="H577" s="212">
        <v>0.0030000000000000001</v>
      </c>
      <c r="I577" s="213"/>
      <c r="J577" s="214">
        <f>ROUND(I577*H577,2)</f>
        <v>0</v>
      </c>
      <c r="K577" s="210" t="s">
        <v>178</v>
      </c>
      <c r="L577" s="48"/>
      <c r="M577" s="215" t="s">
        <v>41</v>
      </c>
      <c r="N577" s="216" t="s">
        <v>51</v>
      </c>
      <c r="O577" s="88"/>
      <c r="P577" s="217">
        <f>O577*H577</f>
        <v>0</v>
      </c>
      <c r="Q577" s="217">
        <v>0</v>
      </c>
      <c r="R577" s="217">
        <f>Q577*H577</f>
        <v>0</v>
      </c>
      <c r="S577" s="217">
        <v>0</v>
      </c>
      <c r="T577" s="218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19" t="s">
        <v>295</v>
      </c>
      <c r="AT577" s="219" t="s">
        <v>174</v>
      </c>
      <c r="AU577" s="219" t="s">
        <v>90</v>
      </c>
      <c r="AY577" s="20" t="s">
        <v>171</v>
      </c>
      <c r="BE577" s="220">
        <f>IF(N577="základní",J577,0)</f>
        <v>0</v>
      </c>
      <c r="BF577" s="220">
        <f>IF(N577="snížená",J577,0)</f>
        <v>0</v>
      </c>
      <c r="BG577" s="220">
        <f>IF(N577="zákl. přenesená",J577,0)</f>
        <v>0</v>
      </c>
      <c r="BH577" s="220">
        <f>IF(N577="sníž. přenesená",J577,0)</f>
        <v>0</v>
      </c>
      <c r="BI577" s="220">
        <f>IF(N577="nulová",J577,0)</f>
        <v>0</v>
      </c>
      <c r="BJ577" s="20" t="s">
        <v>88</v>
      </c>
      <c r="BK577" s="220">
        <f>ROUND(I577*H577,2)</f>
        <v>0</v>
      </c>
      <c r="BL577" s="20" t="s">
        <v>295</v>
      </c>
      <c r="BM577" s="219" t="s">
        <v>1776</v>
      </c>
    </row>
    <row r="578" s="2" customFormat="1">
      <c r="A578" s="42"/>
      <c r="B578" s="43"/>
      <c r="C578" s="44"/>
      <c r="D578" s="221" t="s">
        <v>181</v>
      </c>
      <c r="E578" s="44"/>
      <c r="F578" s="222" t="s">
        <v>480</v>
      </c>
      <c r="G578" s="44"/>
      <c r="H578" s="44"/>
      <c r="I578" s="223"/>
      <c r="J578" s="44"/>
      <c r="K578" s="44"/>
      <c r="L578" s="48"/>
      <c r="M578" s="224"/>
      <c r="N578" s="22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0" t="s">
        <v>181</v>
      </c>
      <c r="AU578" s="20" t="s">
        <v>90</v>
      </c>
    </row>
    <row r="579" s="2" customFormat="1" ht="37.8" customHeight="1">
      <c r="A579" s="42"/>
      <c r="B579" s="43"/>
      <c r="C579" s="208" t="s">
        <v>1660</v>
      </c>
      <c r="D579" s="208" t="s">
        <v>174</v>
      </c>
      <c r="E579" s="209" t="s">
        <v>482</v>
      </c>
      <c r="F579" s="210" t="s">
        <v>483</v>
      </c>
      <c r="G579" s="211" t="s">
        <v>264</v>
      </c>
      <c r="H579" s="212">
        <v>0.0030000000000000001</v>
      </c>
      <c r="I579" s="213"/>
      <c r="J579" s="214">
        <f>ROUND(I579*H579,2)</f>
        <v>0</v>
      </c>
      <c r="K579" s="210" t="s">
        <v>178</v>
      </c>
      <c r="L579" s="48"/>
      <c r="M579" s="215" t="s">
        <v>41</v>
      </c>
      <c r="N579" s="216" t="s">
        <v>51</v>
      </c>
      <c r="O579" s="88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19" t="s">
        <v>295</v>
      </c>
      <c r="AT579" s="219" t="s">
        <v>174</v>
      </c>
      <c r="AU579" s="219" t="s">
        <v>90</v>
      </c>
      <c r="AY579" s="20" t="s">
        <v>171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88</v>
      </c>
      <c r="BK579" s="220">
        <f>ROUND(I579*H579,2)</f>
        <v>0</v>
      </c>
      <c r="BL579" s="20" t="s">
        <v>295</v>
      </c>
      <c r="BM579" s="219" t="s">
        <v>1777</v>
      </c>
    </row>
    <row r="580" s="2" customFormat="1">
      <c r="A580" s="42"/>
      <c r="B580" s="43"/>
      <c r="C580" s="44"/>
      <c r="D580" s="221" t="s">
        <v>181</v>
      </c>
      <c r="E580" s="44"/>
      <c r="F580" s="222" t="s">
        <v>485</v>
      </c>
      <c r="G580" s="44"/>
      <c r="H580" s="44"/>
      <c r="I580" s="223"/>
      <c r="J580" s="44"/>
      <c r="K580" s="44"/>
      <c r="L580" s="48"/>
      <c r="M580" s="224"/>
      <c r="N580" s="225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0" t="s">
        <v>181</v>
      </c>
      <c r="AU580" s="20" t="s">
        <v>90</v>
      </c>
    </row>
    <row r="581" s="2" customFormat="1" ht="37.8" customHeight="1">
      <c r="A581" s="42"/>
      <c r="B581" s="43"/>
      <c r="C581" s="208" t="s">
        <v>1662</v>
      </c>
      <c r="D581" s="208" t="s">
        <v>174</v>
      </c>
      <c r="E581" s="209" t="s">
        <v>487</v>
      </c>
      <c r="F581" s="210" t="s">
        <v>488</v>
      </c>
      <c r="G581" s="211" t="s">
        <v>264</v>
      </c>
      <c r="H581" s="212">
        <v>0.0030000000000000001</v>
      </c>
      <c r="I581" s="213"/>
      <c r="J581" s="214">
        <f>ROUND(I581*H581,2)</f>
        <v>0</v>
      </c>
      <c r="K581" s="210" t="s">
        <v>178</v>
      </c>
      <c r="L581" s="48"/>
      <c r="M581" s="215" t="s">
        <v>41</v>
      </c>
      <c r="N581" s="216" t="s">
        <v>51</v>
      </c>
      <c r="O581" s="88"/>
      <c r="P581" s="217">
        <f>O581*H581</f>
        <v>0</v>
      </c>
      <c r="Q581" s="217">
        <v>0</v>
      </c>
      <c r="R581" s="217">
        <f>Q581*H581</f>
        <v>0</v>
      </c>
      <c r="S581" s="217">
        <v>0</v>
      </c>
      <c r="T581" s="218">
        <f>S581*H581</f>
        <v>0</v>
      </c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R581" s="219" t="s">
        <v>295</v>
      </c>
      <c r="AT581" s="219" t="s">
        <v>174</v>
      </c>
      <c r="AU581" s="219" t="s">
        <v>90</v>
      </c>
      <c r="AY581" s="20" t="s">
        <v>171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20" t="s">
        <v>88</v>
      </c>
      <c r="BK581" s="220">
        <f>ROUND(I581*H581,2)</f>
        <v>0</v>
      </c>
      <c r="BL581" s="20" t="s">
        <v>295</v>
      </c>
      <c r="BM581" s="219" t="s">
        <v>1778</v>
      </c>
    </row>
    <row r="582" s="2" customFormat="1">
      <c r="A582" s="42"/>
      <c r="B582" s="43"/>
      <c r="C582" s="44"/>
      <c r="D582" s="221" t="s">
        <v>181</v>
      </c>
      <c r="E582" s="44"/>
      <c r="F582" s="222" t="s">
        <v>490</v>
      </c>
      <c r="G582" s="44"/>
      <c r="H582" s="44"/>
      <c r="I582" s="223"/>
      <c r="J582" s="44"/>
      <c r="K582" s="44"/>
      <c r="L582" s="48"/>
      <c r="M582" s="224"/>
      <c r="N582" s="225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181</v>
      </c>
      <c r="AU582" s="20" t="s">
        <v>90</v>
      </c>
    </row>
    <row r="583" s="12" customFormat="1" ht="22.8" customHeight="1">
      <c r="A583" s="12"/>
      <c r="B583" s="192"/>
      <c r="C583" s="193"/>
      <c r="D583" s="194" t="s">
        <v>79</v>
      </c>
      <c r="E583" s="206" t="s">
        <v>491</v>
      </c>
      <c r="F583" s="206" t="s">
        <v>492</v>
      </c>
      <c r="G583" s="193"/>
      <c r="H583" s="193"/>
      <c r="I583" s="196"/>
      <c r="J583" s="207">
        <f>BK583</f>
        <v>0</v>
      </c>
      <c r="K583" s="193"/>
      <c r="L583" s="198"/>
      <c r="M583" s="199"/>
      <c r="N583" s="200"/>
      <c r="O583" s="200"/>
      <c r="P583" s="201">
        <f>SUM(P584:P607)</f>
        <v>0</v>
      </c>
      <c r="Q583" s="200"/>
      <c r="R583" s="201">
        <f>SUM(R584:R607)</f>
        <v>0.002065</v>
      </c>
      <c r="S583" s="200"/>
      <c r="T583" s="202">
        <f>SUM(T584:T607)</f>
        <v>0.00033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3" t="s">
        <v>90</v>
      </c>
      <c r="AT583" s="204" t="s">
        <v>79</v>
      </c>
      <c r="AU583" s="204" t="s">
        <v>88</v>
      </c>
      <c r="AY583" s="203" t="s">
        <v>171</v>
      </c>
      <c r="BK583" s="205">
        <f>SUM(BK584:BK607)</f>
        <v>0</v>
      </c>
    </row>
    <row r="584" s="2" customFormat="1" ht="16.5" customHeight="1">
      <c r="A584" s="42"/>
      <c r="B584" s="43"/>
      <c r="C584" s="208" t="s">
        <v>1665</v>
      </c>
      <c r="D584" s="208" t="s">
        <v>174</v>
      </c>
      <c r="E584" s="209" t="s">
        <v>494</v>
      </c>
      <c r="F584" s="210" t="s">
        <v>495</v>
      </c>
      <c r="G584" s="211" t="s">
        <v>177</v>
      </c>
      <c r="H584" s="212">
        <v>1.5</v>
      </c>
      <c r="I584" s="213"/>
      <c r="J584" s="214">
        <f>ROUND(I584*H584,2)</f>
        <v>0</v>
      </c>
      <c r="K584" s="210" t="s">
        <v>178</v>
      </c>
      <c r="L584" s="48"/>
      <c r="M584" s="215" t="s">
        <v>41</v>
      </c>
      <c r="N584" s="216" t="s">
        <v>51</v>
      </c>
      <c r="O584" s="88"/>
      <c r="P584" s="217">
        <f>O584*H584</f>
        <v>0</v>
      </c>
      <c r="Q584" s="217">
        <v>1.0000000000000001E-05</v>
      </c>
      <c r="R584" s="217">
        <f>Q584*H584</f>
        <v>1.5000000000000002E-05</v>
      </c>
      <c r="S584" s="217">
        <v>0.00012</v>
      </c>
      <c r="T584" s="218">
        <f>S584*H584</f>
        <v>0.00018000000000000001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9" t="s">
        <v>295</v>
      </c>
      <c r="AT584" s="219" t="s">
        <v>174</v>
      </c>
      <c r="AU584" s="219" t="s">
        <v>90</v>
      </c>
      <c r="AY584" s="20" t="s">
        <v>171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0" t="s">
        <v>88</v>
      </c>
      <c r="BK584" s="220">
        <f>ROUND(I584*H584,2)</f>
        <v>0</v>
      </c>
      <c r="BL584" s="20" t="s">
        <v>295</v>
      </c>
      <c r="BM584" s="219" t="s">
        <v>1957</v>
      </c>
    </row>
    <row r="585" s="2" customFormat="1">
      <c r="A585" s="42"/>
      <c r="B585" s="43"/>
      <c r="C585" s="44"/>
      <c r="D585" s="221" t="s">
        <v>181</v>
      </c>
      <c r="E585" s="44"/>
      <c r="F585" s="222" t="s">
        <v>497</v>
      </c>
      <c r="G585" s="44"/>
      <c r="H585" s="44"/>
      <c r="I585" s="223"/>
      <c r="J585" s="44"/>
      <c r="K585" s="44"/>
      <c r="L585" s="48"/>
      <c r="M585" s="224"/>
      <c r="N585" s="22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181</v>
      </c>
      <c r="AU585" s="20" t="s">
        <v>90</v>
      </c>
    </row>
    <row r="586" s="13" customFormat="1">
      <c r="A586" s="13"/>
      <c r="B586" s="226"/>
      <c r="C586" s="227"/>
      <c r="D586" s="228" t="s">
        <v>183</v>
      </c>
      <c r="E586" s="229" t="s">
        <v>41</v>
      </c>
      <c r="F586" s="230" t="s">
        <v>1958</v>
      </c>
      <c r="G586" s="227"/>
      <c r="H586" s="229" t="s">
        <v>41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183</v>
      </c>
      <c r="AU586" s="236" t="s">
        <v>90</v>
      </c>
      <c r="AV586" s="13" t="s">
        <v>88</v>
      </c>
      <c r="AW586" s="13" t="s">
        <v>42</v>
      </c>
      <c r="AX586" s="13" t="s">
        <v>80</v>
      </c>
      <c r="AY586" s="236" t="s">
        <v>171</v>
      </c>
    </row>
    <row r="587" s="14" customFormat="1">
      <c r="A587" s="14"/>
      <c r="B587" s="237"/>
      <c r="C587" s="238"/>
      <c r="D587" s="228" t="s">
        <v>183</v>
      </c>
      <c r="E587" s="239" t="s">
        <v>41</v>
      </c>
      <c r="F587" s="240" t="s">
        <v>1959</v>
      </c>
      <c r="G587" s="238"/>
      <c r="H587" s="241">
        <v>1.5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183</v>
      </c>
      <c r="AU587" s="247" t="s">
        <v>90</v>
      </c>
      <c r="AV587" s="14" t="s">
        <v>90</v>
      </c>
      <c r="AW587" s="14" t="s">
        <v>42</v>
      </c>
      <c r="AX587" s="14" t="s">
        <v>80</v>
      </c>
      <c r="AY587" s="247" t="s">
        <v>171</v>
      </c>
    </row>
    <row r="588" s="15" customFormat="1">
      <c r="A588" s="15"/>
      <c r="B588" s="248"/>
      <c r="C588" s="249"/>
      <c r="D588" s="228" t="s">
        <v>183</v>
      </c>
      <c r="E588" s="250" t="s">
        <v>41</v>
      </c>
      <c r="F588" s="251" t="s">
        <v>189</v>
      </c>
      <c r="G588" s="249"/>
      <c r="H588" s="252">
        <v>1.5</v>
      </c>
      <c r="I588" s="253"/>
      <c r="J588" s="249"/>
      <c r="K588" s="249"/>
      <c r="L588" s="254"/>
      <c r="M588" s="255"/>
      <c r="N588" s="256"/>
      <c r="O588" s="256"/>
      <c r="P588" s="256"/>
      <c r="Q588" s="256"/>
      <c r="R588" s="256"/>
      <c r="S588" s="256"/>
      <c r="T588" s="257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8" t="s">
        <v>183</v>
      </c>
      <c r="AU588" s="258" t="s">
        <v>90</v>
      </c>
      <c r="AV588" s="15" t="s">
        <v>179</v>
      </c>
      <c r="AW588" s="15" t="s">
        <v>42</v>
      </c>
      <c r="AX588" s="15" t="s">
        <v>88</v>
      </c>
      <c r="AY588" s="258" t="s">
        <v>171</v>
      </c>
    </row>
    <row r="589" s="2" customFormat="1" ht="16.5" customHeight="1">
      <c r="A589" s="42"/>
      <c r="B589" s="43"/>
      <c r="C589" s="208" t="s">
        <v>1668</v>
      </c>
      <c r="D589" s="208" t="s">
        <v>174</v>
      </c>
      <c r="E589" s="209" t="s">
        <v>542</v>
      </c>
      <c r="F589" s="210" t="s">
        <v>543</v>
      </c>
      <c r="G589" s="211" t="s">
        <v>177</v>
      </c>
      <c r="H589" s="212">
        <v>5</v>
      </c>
      <c r="I589" s="213"/>
      <c r="J589" s="214">
        <f>ROUND(I589*H589,2)</f>
        <v>0</v>
      </c>
      <c r="K589" s="210" t="s">
        <v>178</v>
      </c>
      <c r="L589" s="48"/>
      <c r="M589" s="215" t="s">
        <v>41</v>
      </c>
      <c r="N589" s="216" t="s">
        <v>51</v>
      </c>
      <c r="O589" s="88"/>
      <c r="P589" s="217">
        <f>O589*H589</f>
        <v>0</v>
      </c>
      <c r="Q589" s="217">
        <v>0</v>
      </c>
      <c r="R589" s="217">
        <f>Q589*H589</f>
        <v>0</v>
      </c>
      <c r="S589" s="217">
        <v>3.0000000000000001E-05</v>
      </c>
      <c r="T589" s="218">
        <f>S589*H589</f>
        <v>0.00015000000000000001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19" t="s">
        <v>295</v>
      </c>
      <c r="AT589" s="219" t="s">
        <v>174</v>
      </c>
      <c r="AU589" s="219" t="s">
        <v>90</v>
      </c>
      <c r="AY589" s="20" t="s">
        <v>171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20" t="s">
        <v>88</v>
      </c>
      <c r="BK589" s="220">
        <f>ROUND(I589*H589,2)</f>
        <v>0</v>
      </c>
      <c r="BL589" s="20" t="s">
        <v>295</v>
      </c>
      <c r="BM589" s="219" t="s">
        <v>1780</v>
      </c>
    </row>
    <row r="590" s="2" customFormat="1">
      <c r="A590" s="42"/>
      <c r="B590" s="43"/>
      <c r="C590" s="44"/>
      <c r="D590" s="221" t="s">
        <v>181</v>
      </c>
      <c r="E590" s="44"/>
      <c r="F590" s="222" t="s">
        <v>545</v>
      </c>
      <c r="G590" s="44"/>
      <c r="H590" s="44"/>
      <c r="I590" s="223"/>
      <c r="J590" s="44"/>
      <c r="K590" s="44"/>
      <c r="L590" s="48"/>
      <c r="M590" s="224"/>
      <c r="N590" s="225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0" t="s">
        <v>181</v>
      </c>
      <c r="AU590" s="20" t="s">
        <v>90</v>
      </c>
    </row>
    <row r="591" s="13" customFormat="1">
      <c r="A591" s="13"/>
      <c r="B591" s="226"/>
      <c r="C591" s="227"/>
      <c r="D591" s="228" t="s">
        <v>183</v>
      </c>
      <c r="E591" s="229" t="s">
        <v>41</v>
      </c>
      <c r="F591" s="230" t="s">
        <v>546</v>
      </c>
      <c r="G591" s="227"/>
      <c r="H591" s="229" t="s">
        <v>41</v>
      </c>
      <c r="I591" s="231"/>
      <c r="J591" s="227"/>
      <c r="K591" s="227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183</v>
      </c>
      <c r="AU591" s="236" t="s">
        <v>90</v>
      </c>
      <c r="AV591" s="13" t="s">
        <v>88</v>
      </c>
      <c r="AW591" s="13" t="s">
        <v>42</v>
      </c>
      <c r="AX591" s="13" t="s">
        <v>80</v>
      </c>
      <c r="AY591" s="236" t="s">
        <v>171</v>
      </c>
    </row>
    <row r="592" s="14" customFormat="1">
      <c r="A592" s="14"/>
      <c r="B592" s="237"/>
      <c r="C592" s="238"/>
      <c r="D592" s="228" t="s">
        <v>183</v>
      </c>
      <c r="E592" s="239" t="s">
        <v>41</v>
      </c>
      <c r="F592" s="240" t="s">
        <v>90</v>
      </c>
      <c r="G592" s="238"/>
      <c r="H592" s="241">
        <v>2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183</v>
      </c>
      <c r="AU592" s="247" t="s">
        <v>90</v>
      </c>
      <c r="AV592" s="14" t="s">
        <v>90</v>
      </c>
      <c r="AW592" s="14" t="s">
        <v>42</v>
      </c>
      <c r="AX592" s="14" t="s">
        <v>80</v>
      </c>
      <c r="AY592" s="247" t="s">
        <v>171</v>
      </c>
    </row>
    <row r="593" s="13" customFormat="1">
      <c r="A593" s="13"/>
      <c r="B593" s="226"/>
      <c r="C593" s="227"/>
      <c r="D593" s="228" t="s">
        <v>183</v>
      </c>
      <c r="E593" s="229" t="s">
        <v>41</v>
      </c>
      <c r="F593" s="230" t="s">
        <v>1786</v>
      </c>
      <c r="G593" s="227"/>
      <c r="H593" s="229" t="s">
        <v>41</v>
      </c>
      <c r="I593" s="231"/>
      <c r="J593" s="227"/>
      <c r="K593" s="227"/>
      <c r="L593" s="232"/>
      <c r="M593" s="233"/>
      <c r="N593" s="234"/>
      <c r="O593" s="234"/>
      <c r="P593" s="234"/>
      <c r="Q593" s="234"/>
      <c r="R593" s="234"/>
      <c r="S593" s="234"/>
      <c r="T593" s="23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6" t="s">
        <v>183</v>
      </c>
      <c r="AU593" s="236" t="s">
        <v>90</v>
      </c>
      <c r="AV593" s="13" t="s">
        <v>88</v>
      </c>
      <c r="AW593" s="13" t="s">
        <v>42</v>
      </c>
      <c r="AX593" s="13" t="s">
        <v>80</v>
      </c>
      <c r="AY593" s="236" t="s">
        <v>171</v>
      </c>
    </row>
    <row r="594" s="14" customFormat="1">
      <c r="A594" s="14"/>
      <c r="B594" s="237"/>
      <c r="C594" s="238"/>
      <c r="D594" s="228" t="s">
        <v>183</v>
      </c>
      <c r="E594" s="239" t="s">
        <v>41</v>
      </c>
      <c r="F594" s="240" t="s">
        <v>199</v>
      </c>
      <c r="G594" s="238"/>
      <c r="H594" s="241">
        <v>3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7" t="s">
        <v>183</v>
      </c>
      <c r="AU594" s="247" t="s">
        <v>90</v>
      </c>
      <c r="AV594" s="14" t="s">
        <v>90</v>
      </c>
      <c r="AW594" s="14" t="s">
        <v>42</v>
      </c>
      <c r="AX594" s="14" t="s">
        <v>80</v>
      </c>
      <c r="AY594" s="247" t="s">
        <v>171</v>
      </c>
    </row>
    <row r="595" s="15" customFormat="1">
      <c r="A595" s="15"/>
      <c r="B595" s="248"/>
      <c r="C595" s="249"/>
      <c r="D595" s="228" t="s">
        <v>183</v>
      </c>
      <c r="E595" s="250" t="s">
        <v>41</v>
      </c>
      <c r="F595" s="251" t="s">
        <v>189</v>
      </c>
      <c r="G595" s="249"/>
      <c r="H595" s="252">
        <v>5</v>
      </c>
      <c r="I595" s="253"/>
      <c r="J595" s="249"/>
      <c r="K595" s="249"/>
      <c r="L595" s="254"/>
      <c r="M595" s="255"/>
      <c r="N595" s="256"/>
      <c r="O595" s="256"/>
      <c r="P595" s="256"/>
      <c r="Q595" s="256"/>
      <c r="R595" s="256"/>
      <c r="S595" s="256"/>
      <c r="T595" s="257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8" t="s">
        <v>183</v>
      </c>
      <c r="AU595" s="258" t="s">
        <v>90</v>
      </c>
      <c r="AV595" s="15" t="s">
        <v>179</v>
      </c>
      <c r="AW595" s="15" t="s">
        <v>42</v>
      </c>
      <c r="AX595" s="15" t="s">
        <v>88</v>
      </c>
      <c r="AY595" s="258" t="s">
        <v>171</v>
      </c>
    </row>
    <row r="596" s="2" customFormat="1" ht="16.5" customHeight="1">
      <c r="A596" s="42"/>
      <c r="B596" s="43"/>
      <c r="C596" s="270" t="s">
        <v>1671</v>
      </c>
      <c r="D596" s="270" t="s">
        <v>403</v>
      </c>
      <c r="E596" s="271" t="s">
        <v>561</v>
      </c>
      <c r="F596" s="272" t="s">
        <v>562</v>
      </c>
      <c r="G596" s="273" t="s">
        <v>177</v>
      </c>
      <c r="H596" s="274">
        <v>5.25</v>
      </c>
      <c r="I596" s="275"/>
      <c r="J596" s="276">
        <f>ROUND(I596*H596,2)</f>
        <v>0</v>
      </c>
      <c r="K596" s="272" t="s">
        <v>178</v>
      </c>
      <c r="L596" s="277"/>
      <c r="M596" s="278" t="s">
        <v>41</v>
      </c>
      <c r="N596" s="279" t="s">
        <v>51</v>
      </c>
      <c r="O596" s="88"/>
      <c r="P596" s="217">
        <f>O596*H596</f>
        <v>0</v>
      </c>
      <c r="Q596" s="217">
        <v>0.00020000000000000001</v>
      </c>
      <c r="R596" s="217">
        <f>Q596*H596</f>
        <v>0.0010500000000000002</v>
      </c>
      <c r="S596" s="217">
        <v>0</v>
      </c>
      <c r="T596" s="218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19" t="s">
        <v>406</v>
      </c>
      <c r="AT596" s="219" t="s">
        <v>403</v>
      </c>
      <c r="AU596" s="219" t="s">
        <v>90</v>
      </c>
      <c r="AY596" s="20" t="s">
        <v>171</v>
      </c>
      <c r="BE596" s="220">
        <f>IF(N596="základní",J596,0)</f>
        <v>0</v>
      </c>
      <c r="BF596" s="220">
        <f>IF(N596="snížená",J596,0)</f>
        <v>0</v>
      </c>
      <c r="BG596" s="220">
        <f>IF(N596="zákl. přenesená",J596,0)</f>
        <v>0</v>
      </c>
      <c r="BH596" s="220">
        <f>IF(N596="sníž. přenesená",J596,0)</f>
        <v>0</v>
      </c>
      <c r="BI596" s="220">
        <f>IF(N596="nulová",J596,0)</f>
        <v>0</v>
      </c>
      <c r="BJ596" s="20" t="s">
        <v>88</v>
      </c>
      <c r="BK596" s="220">
        <f>ROUND(I596*H596,2)</f>
        <v>0</v>
      </c>
      <c r="BL596" s="20" t="s">
        <v>295</v>
      </c>
      <c r="BM596" s="219" t="s">
        <v>1787</v>
      </c>
    </row>
    <row r="597" s="14" customFormat="1">
      <c r="A597" s="14"/>
      <c r="B597" s="237"/>
      <c r="C597" s="238"/>
      <c r="D597" s="228" t="s">
        <v>183</v>
      </c>
      <c r="E597" s="238"/>
      <c r="F597" s="240" t="s">
        <v>1885</v>
      </c>
      <c r="G597" s="238"/>
      <c r="H597" s="241">
        <v>5.25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7" t="s">
        <v>183</v>
      </c>
      <c r="AU597" s="247" t="s">
        <v>90</v>
      </c>
      <c r="AV597" s="14" t="s">
        <v>90</v>
      </c>
      <c r="AW597" s="14" t="s">
        <v>4</v>
      </c>
      <c r="AX597" s="14" t="s">
        <v>88</v>
      </c>
      <c r="AY597" s="247" t="s">
        <v>171</v>
      </c>
    </row>
    <row r="598" s="2" customFormat="1" ht="16.5" customHeight="1">
      <c r="A598" s="42"/>
      <c r="B598" s="43"/>
      <c r="C598" s="208" t="s">
        <v>1673</v>
      </c>
      <c r="D598" s="208" t="s">
        <v>174</v>
      </c>
      <c r="E598" s="209" t="s">
        <v>566</v>
      </c>
      <c r="F598" s="210" t="s">
        <v>567</v>
      </c>
      <c r="G598" s="211" t="s">
        <v>177</v>
      </c>
      <c r="H598" s="212">
        <v>2</v>
      </c>
      <c r="I598" s="213"/>
      <c r="J598" s="214">
        <f>ROUND(I598*H598,2)</f>
        <v>0</v>
      </c>
      <c r="K598" s="210" t="s">
        <v>178</v>
      </c>
      <c r="L598" s="48"/>
      <c r="M598" s="215" t="s">
        <v>41</v>
      </c>
      <c r="N598" s="216" t="s">
        <v>51</v>
      </c>
      <c r="O598" s="88"/>
      <c r="P598" s="217">
        <f>O598*H598</f>
        <v>0</v>
      </c>
      <c r="Q598" s="217">
        <v>0.00021000000000000001</v>
      </c>
      <c r="R598" s="217">
        <f>Q598*H598</f>
        <v>0.00042000000000000002</v>
      </c>
      <c r="S598" s="217">
        <v>0</v>
      </c>
      <c r="T598" s="218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19" t="s">
        <v>295</v>
      </c>
      <c r="AT598" s="219" t="s">
        <v>174</v>
      </c>
      <c r="AU598" s="219" t="s">
        <v>90</v>
      </c>
      <c r="AY598" s="20" t="s">
        <v>171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20" t="s">
        <v>88</v>
      </c>
      <c r="BK598" s="220">
        <f>ROUND(I598*H598,2)</f>
        <v>0</v>
      </c>
      <c r="BL598" s="20" t="s">
        <v>295</v>
      </c>
      <c r="BM598" s="219" t="s">
        <v>1960</v>
      </c>
    </row>
    <row r="599" s="2" customFormat="1">
      <c r="A599" s="42"/>
      <c r="B599" s="43"/>
      <c r="C599" s="44"/>
      <c r="D599" s="221" t="s">
        <v>181</v>
      </c>
      <c r="E599" s="44"/>
      <c r="F599" s="222" t="s">
        <v>569</v>
      </c>
      <c r="G599" s="44"/>
      <c r="H599" s="44"/>
      <c r="I599" s="223"/>
      <c r="J599" s="44"/>
      <c r="K599" s="44"/>
      <c r="L599" s="48"/>
      <c r="M599" s="224"/>
      <c r="N599" s="22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0" t="s">
        <v>181</v>
      </c>
      <c r="AU599" s="20" t="s">
        <v>90</v>
      </c>
    </row>
    <row r="600" s="13" customFormat="1">
      <c r="A600" s="13"/>
      <c r="B600" s="226"/>
      <c r="C600" s="227"/>
      <c r="D600" s="228" t="s">
        <v>183</v>
      </c>
      <c r="E600" s="229" t="s">
        <v>41</v>
      </c>
      <c r="F600" s="230" t="s">
        <v>1786</v>
      </c>
      <c r="G600" s="227"/>
      <c r="H600" s="229" t="s">
        <v>41</v>
      </c>
      <c r="I600" s="231"/>
      <c r="J600" s="227"/>
      <c r="K600" s="227"/>
      <c r="L600" s="232"/>
      <c r="M600" s="233"/>
      <c r="N600" s="234"/>
      <c r="O600" s="234"/>
      <c r="P600" s="234"/>
      <c r="Q600" s="234"/>
      <c r="R600" s="234"/>
      <c r="S600" s="234"/>
      <c r="T600" s="23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6" t="s">
        <v>183</v>
      </c>
      <c r="AU600" s="236" t="s">
        <v>90</v>
      </c>
      <c r="AV600" s="13" t="s">
        <v>88</v>
      </c>
      <c r="AW600" s="13" t="s">
        <v>42</v>
      </c>
      <c r="AX600" s="13" t="s">
        <v>80</v>
      </c>
      <c r="AY600" s="236" t="s">
        <v>171</v>
      </c>
    </row>
    <row r="601" s="14" customFormat="1">
      <c r="A601" s="14"/>
      <c r="B601" s="237"/>
      <c r="C601" s="238"/>
      <c r="D601" s="228" t="s">
        <v>183</v>
      </c>
      <c r="E601" s="239" t="s">
        <v>41</v>
      </c>
      <c r="F601" s="240" t="s">
        <v>90</v>
      </c>
      <c r="G601" s="238"/>
      <c r="H601" s="241">
        <v>2</v>
      </c>
      <c r="I601" s="242"/>
      <c r="J601" s="238"/>
      <c r="K601" s="238"/>
      <c r="L601" s="243"/>
      <c r="M601" s="244"/>
      <c r="N601" s="245"/>
      <c r="O601" s="245"/>
      <c r="P601" s="245"/>
      <c r="Q601" s="245"/>
      <c r="R601" s="245"/>
      <c r="S601" s="245"/>
      <c r="T601" s="24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7" t="s">
        <v>183</v>
      </c>
      <c r="AU601" s="247" t="s">
        <v>90</v>
      </c>
      <c r="AV601" s="14" t="s">
        <v>90</v>
      </c>
      <c r="AW601" s="14" t="s">
        <v>42</v>
      </c>
      <c r="AX601" s="14" t="s">
        <v>80</v>
      </c>
      <c r="AY601" s="247" t="s">
        <v>171</v>
      </c>
    </row>
    <row r="602" s="15" customFormat="1">
      <c r="A602" s="15"/>
      <c r="B602" s="248"/>
      <c r="C602" s="249"/>
      <c r="D602" s="228" t="s">
        <v>183</v>
      </c>
      <c r="E602" s="250" t="s">
        <v>41</v>
      </c>
      <c r="F602" s="251" t="s">
        <v>189</v>
      </c>
      <c r="G602" s="249"/>
      <c r="H602" s="252">
        <v>2</v>
      </c>
      <c r="I602" s="253"/>
      <c r="J602" s="249"/>
      <c r="K602" s="249"/>
      <c r="L602" s="254"/>
      <c r="M602" s="255"/>
      <c r="N602" s="256"/>
      <c r="O602" s="256"/>
      <c r="P602" s="256"/>
      <c r="Q602" s="256"/>
      <c r="R602" s="256"/>
      <c r="S602" s="256"/>
      <c r="T602" s="257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8" t="s">
        <v>183</v>
      </c>
      <c r="AU602" s="258" t="s">
        <v>90</v>
      </c>
      <c r="AV602" s="15" t="s">
        <v>179</v>
      </c>
      <c r="AW602" s="15" t="s">
        <v>42</v>
      </c>
      <c r="AX602" s="15" t="s">
        <v>88</v>
      </c>
      <c r="AY602" s="258" t="s">
        <v>171</v>
      </c>
    </row>
    <row r="603" s="2" customFormat="1" ht="24.15" customHeight="1">
      <c r="A603" s="42"/>
      <c r="B603" s="43"/>
      <c r="C603" s="208" t="s">
        <v>1878</v>
      </c>
      <c r="D603" s="208" t="s">
        <v>174</v>
      </c>
      <c r="E603" s="209" t="s">
        <v>574</v>
      </c>
      <c r="F603" s="210" t="s">
        <v>1674</v>
      </c>
      <c r="G603" s="211" t="s">
        <v>177</v>
      </c>
      <c r="H603" s="212">
        <v>2</v>
      </c>
      <c r="I603" s="213"/>
      <c r="J603" s="214">
        <f>ROUND(I603*H603,2)</f>
        <v>0</v>
      </c>
      <c r="K603" s="210" t="s">
        <v>178</v>
      </c>
      <c r="L603" s="48"/>
      <c r="M603" s="215" t="s">
        <v>41</v>
      </c>
      <c r="N603" s="216" t="s">
        <v>51</v>
      </c>
      <c r="O603" s="88"/>
      <c r="P603" s="217">
        <f>O603*H603</f>
        <v>0</v>
      </c>
      <c r="Q603" s="217">
        <v>0.00029</v>
      </c>
      <c r="R603" s="217">
        <f>Q603*H603</f>
        <v>0.00058</v>
      </c>
      <c r="S603" s="217">
        <v>0</v>
      </c>
      <c r="T603" s="218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19" t="s">
        <v>295</v>
      </c>
      <c r="AT603" s="219" t="s">
        <v>174</v>
      </c>
      <c r="AU603" s="219" t="s">
        <v>90</v>
      </c>
      <c r="AY603" s="20" t="s">
        <v>171</v>
      </c>
      <c r="BE603" s="220">
        <f>IF(N603="základní",J603,0)</f>
        <v>0</v>
      </c>
      <c r="BF603" s="220">
        <f>IF(N603="snížená",J603,0)</f>
        <v>0</v>
      </c>
      <c r="BG603" s="220">
        <f>IF(N603="zákl. přenesená",J603,0)</f>
        <v>0</v>
      </c>
      <c r="BH603" s="220">
        <f>IF(N603="sníž. přenesená",J603,0)</f>
        <v>0</v>
      </c>
      <c r="BI603" s="220">
        <f>IF(N603="nulová",J603,0)</f>
        <v>0</v>
      </c>
      <c r="BJ603" s="20" t="s">
        <v>88</v>
      </c>
      <c r="BK603" s="220">
        <f>ROUND(I603*H603,2)</f>
        <v>0</v>
      </c>
      <c r="BL603" s="20" t="s">
        <v>295</v>
      </c>
      <c r="BM603" s="219" t="s">
        <v>1961</v>
      </c>
    </row>
    <row r="604" s="2" customFormat="1">
      <c r="A604" s="42"/>
      <c r="B604" s="43"/>
      <c r="C604" s="44"/>
      <c r="D604" s="221" t="s">
        <v>181</v>
      </c>
      <c r="E604" s="44"/>
      <c r="F604" s="222" t="s">
        <v>577</v>
      </c>
      <c r="G604" s="44"/>
      <c r="H604" s="44"/>
      <c r="I604" s="223"/>
      <c r="J604" s="44"/>
      <c r="K604" s="44"/>
      <c r="L604" s="48"/>
      <c r="M604" s="224"/>
      <c r="N604" s="225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0" t="s">
        <v>181</v>
      </c>
      <c r="AU604" s="20" t="s">
        <v>90</v>
      </c>
    </row>
    <row r="605" s="13" customFormat="1">
      <c r="A605" s="13"/>
      <c r="B605" s="226"/>
      <c r="C605" s="227"/>
      <c r="D605" s="228" t="s">
        <v>183</v>
      </c>
      <c r="E605" s="229" t="s">
        <v>41</v>
      </c>
      <c r="F605" s="230" t="s">
        <v>1786</v>
      </c>
      <c r="G605" s="227"/>
      <c r="H605" s="229" t="s">
        <v>41</v>
      </c>
      <c r="I605" s="231"/>
      <c r="J605" s="227"/>
      <c r="K605" s="227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183</v>
      </c>
      <c r="AU605" s="236" t="s">
        <v>90</v>
      </c>
      <c r="AV605" s="13" t="s">
        <v>88</v>
      </c>
      <c r="AW605" s="13" t="s">
        <v>42</v>
      </c>
      <c r="AX605" s="13" t="s">
        <v>80</v>
      </c>
      <c r="AY605" s="236" t="s">
        <v>171</v>
      </c>
    </row>
    <row r="606" s="14" customFormat="1">
      <c r="A606" s="14"/>
      <c r="B606" s="237"/>
      <c r="C606" s="238"/>
      <c r="D606" s="228" t="s">
        <v>183</v>
      </c>
      <c r="E606" s="239" t="s">
        <v>41</v>
      </c>
      <c r="F606" s="240" t="s">
        <v>90</v>
      </c>
      <c r="G606" s="238"/>
      <c r="H606" s="241">
        <v>2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183</v>
      </c>
      <c r="AU606" s="247" t="s">
        <v>90</v>
      </c>
      <c r="AV606" s="14" t="s">
        <v>90</v>
      </c>
      <c r="AW606" s="14" t="s">
        <v>42</v>
      </c>
      <c r="AX606" s="14" t="s">
        <v>80</v>
      </c>
      <c r="AY606" s="247" t="s">
        <v>171</v>
      </c>
    </row>
    <row r="607" s="15" customFormat="1">
      <c r="A607" s="15"/>
      <c r="B607" s="248"/>
      <c r="C607" s="249"/>
      <c r="D607" s="228" t="s">
        <v>183</v>
      </c>
      <c r="E607" s="250" t="s">
        <v>41</v>
      </c>
      <c r="F607" s="251" t="s">
        <v>189</v>
      </c>
      <c r="G607" s="249"/>
      <c r="H607" s="252">
        <v>2</v>
      </c>
      <c r="I607" s="253"/>
      <c r="J607" s="249"/>
      <c r="K607" s="249"/>
      <c r="L607" s="254"/>
      <c r="M607" s="288"/>
      <c r="N607" s="289"/>
      <c r="O607" s="289"/>
      <c r="P607" s="289"/>
      <c r="Q607" s="289"/>
      <c r="R607" s="289"/>
      <c r="S607" s="289"/>
      <c r="T607" s="290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8" t="s">
        <v>183</v>
      </c>
      <c r="AU607" s="258" t="s">
        <v>90</v>
      </c>
      <c r="AV607" s="15" t="s">
        <v>179</v>
      </c>
      <c r="AW607" s="15" t="s">
        <v>42</v>
      </c>
      <c r="AX607" s="15" t="s">
        <v>88</v>
      </c>
      <c r="AY607" s="258" t="s">
        <v>171</v>
      </c>
    </row>
    <row r="608" s="2" customFormat="1" ht="6.96" customHeight="1">
      <c r="A608" s="42"/>
      <c r="B608" s="63"/>
      <c r="C608" s="64"/>
      <c r="D608" s="64"/>
      <c r="E608" s="64"/>
      <c r="F608" s="64"/>
      <c r="G608" s="64"/>
      <c r="H608" s="64"/>
      <c r="I608" s="64"/>
      <c r="J608" s="64"/>
      <c r="K608" s="64"/>
      <c r="L608" s="48"/>
      <c r="M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</row>
  </sheetData>
  <sheetProtection sheet="1" autoFilter="0" formatColumns="0" formatRows="0" objects="1" scenarios="1" spinCount="100000" saltValue="9NtjXsQG9nITaD9pS/1MrVF2aoUD66Q4LygbMMWwkuXs9J1rgDwo+Mm6V+JDyKbq/O7Y5AjkxcO+64QBqfT/JA==" hashValue="CE2yUc8cuQRZKuSqYUed1kdx8dmiIhWQkXuUcOYku1wmdfk1t8yeEyQRl3qImTsE1/UQDhAk6rNSj0TCdKSc/w==" algorithmName="SHA-512" password="CC35"/>
  <autoFilter ref="C91:K607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5"/>
    <hyperlink ref="F123" r:id="rId6" display="https://podminky.urs.cz/item/CS_URS_2024_02/977151911"/>
    <hyperlink ref="F129" r:id="rId7" display="https://podminky.urs.cz/item/CS_URS_2024_02/997013211"/>
    <hyperlink ref="F131" r:id="rId8" display="https://podminky.urs.cz/item/CS_URS_2024_02/997013219"/>
    <hyperlink ref="F133" r:id="rId9" display="https://podminky.urs.cz/item/CS_URS_2024_02/997013501"/>
    <hyperlink ref="F135" r:id="rId10" display="https://podminky.urs.cz/item/CS_URS_2024_02/997013509"/>
    <hyperlink ref="F137" r:id="rId11" display="https://podminky.urs.cz/item/CS_URS_2024_02/997013609"/>
    <hyperlink ref="F140" r:id="rId12" display="https://podminky.urs.cz/item/CS_URS_2024_02/998011018"/>
    <hyperlink ref="F142" r:id="rId13" display="https://podminky.urs.cz/item/CS_URS_2024_02/998018001"/>
    <hyperlink ref="F146" r:id="rId14" display="https://podminky.urs.cz/item/CS_URS_2024_02/721194104"/>
    <hyperlink ref="F151" r:id="rId15" display="https://podminky.urs.cz/item/CS_URS_2024_02/721194104RMONT004"/>
    <hyperlink ref="F155" r:id="rId16" display="https://podminky.urs.cz/item/CS_URS_2024_02/998721201"/>
    <hyperlink ref="F157" r:id="rId17" display="https://podminky.urs.cz/item/CS_URS_2024_02/998721294"/>
    <hyperlink ref="F159" r:id="rId18" display="https://podminky.urs.cz/item/CS_URS_2024_02/998721299"/>
    <hyperlink ref="F162" r:id="rId19" display="https://podminky.urs.cz/item/CS_URS_2024_02/741110053"/>
    <hyperlink ref="F169" r:id="rId20" display="https://podminky.urs.cz/item/CS_URS_2024_02/741110441"/>
    <hyperlink ref="F176" r:id="rId21" display="https://podminky.urs.cz/item/CS_URS_2024_02/741112111"/>
    <hyperlink ref="F182" r:id="rId22" display="https://podminky.urs.cz/item/CS_URS_2024_02/741122015"/>
    <hyperlink ref="F194" r:id="rId23" display="https://podminky.urs.cz/item/CS_URS_2024_02/741130001"/>
    <hyperlink ref="F205" r:id="rId24" display="https://podminky.urs.cz/item/CS_URS_2024_02/741130021"/>
    <hyperlink ref="F212" r:id="rId25" display="https://podminky.urs.cz/item/CS_URS_2024_02/741810003"/>
    <hyperlink ref="F215" r:id="rId26" display="https://podminky.urs.cz/item/CS_URS_2024_02/741920301"/>
    <hyperlink ref="F219" r:id="rId27" display="https://podminky.urs.cz/item/CS_URS_2024_02/998741121"/>
    <hyperlink ref="F221" r:id="rId28" display="https://podminky.urs.cz/item/CS_URS_2024_02/998741129"/>
    <hyperlink ref="F223" r:id="rId29" display="https://podminky.urs.cz/item/CS_URS_2024_02/998741194"/>
    <hyperlink ref="F225" r:id="rId30" display="https://podminky.urs.cz/item/CS_URS_2024_02/998741199"/>
    <hyperlink ref="F228" r:id="rId31" display="https://podminky.urs.cz/item/CS_URS_2024_02/742110003"/>
    <hyperlink ref="F239" r:id="rId32" display="https://podminky.urs.cz/item/CS_URS_2024_02/742121001"/>
    <hyperlink ref="F249" r:id="rId33" display="https://podminky.urs.cz/item/CS_URS_2024_02/742190002"/>
    <hyperlink ref="F253" r:id="rId34" display="https://podminky.urs.cz/item/CS_URS_2024_02/998742121"/>
    <hyperlink ref="F255" r:id="rId35" display="https://podminky.urs.cz/item/CS_URS_2024_02/998742129"/>
    <hyperlink ref="F257" r:id="rId36" display="https://podminky.urs.cz/item/CS_URS_2024_02/998742194"/>
    <hyperlink ref="F259" r:id="rId37" display="https://podminky.urs.cz/item/CS_URS_2024_02/998742199"/>
    <hyperlink ref="F262" r:id="rId38" display="https://podminky.urs.cz/item/CS_URS_2024_02/751711111"/>
    <hyperlink ref="F317" r:id="rId39" display="https://podminky.urs.cz/item/CS_URS_2024_02/751711131"/>
    <hyperlink ref="F332" r:id="rId40" display="https://podminky.urs.cz/item/CS_URS_2024_02/751711909"/>
    <hyperlink ref="F336" r:id="rId41" display="https://podminky.urs.cz/item/CS_URS_2024_02/751711910"/>
    <hyperlink ref="F350" r:id="rId42" display="https://podminky.urs.cz/item/CS_URS_2024_02/751791111"/>
    <hyperlink ref="F356" r:id="rId43" display="https://podminky.urs.cz/item/CS_URS_2024_02/751791112"/>
    <hyperlink ref="F362" r:id="rId44" display="https://podminky.urs.cz/item/CS_URS_2024_02/751791113"/>
    <hyperlink ref="F368" r:id="rId45" display="https://podminky.urs.cz/item/CS_URS_2024_02/751791114"/>
    <hyperlink ref="F374" r:id="rId46" display="https://podminky.urs.cz/item/CS_URS_2024_02/751791116"/>
    <hyperlink ref="F380" r:id="rId47" display="https://podminky.urs.cz/item/CS_URS_2024_02/751791151"/>
    <hyperlink ref="F384" r:id="rId48" display="https://podminky.urs.cz/item/CS_URS_2024_02/751791153"/>
    <hyperlink ref="F391" r:id="rId49" display="https://podminky.urs.cz/item/CS_URS_2024_02/751791163"/>
    <hyperlink ref="F406" r:id="rId50" display="https://podminky.urs.cz/item/CS_URS_2024_02/751791171"/>
    <hyperlink ref="F411" r:id="rId51" display="https://podminky.urs.cz/item/CS_URS_2024_02/751791173"/>
    <hyperlink ref="F416" r:id="rId52" display="https://podminky.urs.cz/item/CS_URS_2024_02/751791177"/>
    <hyperlink ref="F418" r:id="rId53" display="https://podminky.urs.cz/item/CS_URS_2024_02/751791181"/>
    <hyperlink ref="F424" r:id="rId54" display="https://podminky.urs.cz/item/CS_URS_2024_02/751791183"/>
    <hyperlink ref="F431" r:id="rId55" display="https://podminky.urs.cz/item/CS_URS_2024_02/751791301"/>
    <hyperlink ref="F438" r:id="rId56" display="https://podminky.urs.cz/item/CS_URS_2024_02/751791401"/>
    <hyperlink ref="F445" r:id="rId57" display="https://podminky.urs.cz/item/CS_URS_2024_02/751792001"/>
    <hyperlink ref="F448" r:id="rId58" display="https://podminky.urs.cz/item/CS_URS_2024_02/751792006"/>
    <hyperlink ref="F453" r:id="rId59" display="https://podminky.urs.cz/item/CS_URS_2024_02/751792007"/>
    <hyperlink ref="F458" r:id="rId60" display="https://podminky.urs.cz/item/CS_URS_2024_02/751792007RMONT003"/>
    <hyperlink ref="F460" r:id="rId61" display="https://podminky.urs.cz/item/CS_URS_2024_02/751792008"/>
    <hyperlink ref="F467" r:id="rId62" display="https://podminky.urs.cz/item/CS_URS_2024_02/751793001"/>
    <hyperlink ref="F473" r:id="rId63" display="https://podminky.urs.cz/item/CS_URS_2024_02/998751121"/>
    <hyperlink ref="F475" r:id="rId64" display="https://podminky.urs.cz/item/CS_URS_2024_02/998751192"/>
    <hyperlink ref="F477" r:id="rId65" display="https://podminky.urs.cz/item/CS_URS_2024_02/998751199"/>
    <hyperlink ref="F480" r:id="rId66" display="https://podminky.urs.cz/item/CS_URS_2024_02/763135102"/>
    <hyperlink ref="F517" r:id="rId67" display="https://podminky.urs.cz/item/CS_URS_2024_02/763431871"/>
    <hyperlink ref="F554" r:id="rId68" display="https://podminky.urs.cz/item/CS_URS_2024_02/998763331"/>
    <hyperlink ref="F556" r:id="rId69" display="https://podminky.urs.cz/item/CS_URS_2024_02/998763339"/>
    <hyperlink ref="F558" r:id="rId70" display="https://podminky.urs.cz/item/CS_URS_2024_02/998763393"/>
    <hyperlink ref="F560" r:id="rId71" display="https://podminky.urs.cz/item/CS_URS_2024_02/998763399"/>
    <hyperlink ref="F563" r:id="rId72" display="https://podminky.urs.cz/item/CS_URS_2024_02/781121011"/>
    <hyperlink ref="F572" r:id="rId73" display="https://podminky.urs.cz/item/CS_URS_2024_02/781472291"/>
    <hyperlink ref="F576" r:id="rId74" display="https://podminky.urs.cz/item/CS_URS_2024_02/998781121"/>
    <hyperlink ref="F578" r:id="rId75" display="https://podminky.urs.cz/item/CS_URS_2024_02/998781129"/>
    <hyperlink ref="F580" r:id="rId76" display="https://podminky.urs.cz/item/CS_URS_2024_02/998781194"/>
    <hyperlink ref="F582" r:id="rId77" display="https://podminky.urs.cz/item/CS_URS_2024_02/998781199"/>
    <hyperlink ref="F585" r:id="rId78" display="https://podminky.urs.cz/item/CS_URS_2024_02/784111021"/>
    <hyperlink ref="F590" r:id="rId79" display="https://podminky.urs.cz/item/CS_URS_2024_02/784171101"/>
    <hyperlink ref="F599" r:id="rId80" display="https://podminky.urs.cz/item/CS_URS_2024_02/784181101"/>
    <hyperlink ref="F604" r:id="rId8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2050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ROUND((SUM(BE92:BE575)),  2)</f>
        <v>0</v>
      </c>
      <c r="G33" s="42"/>
      <c r="H33" s="42"/>
      <c r="I33" s="152">
        <v>0.20999999999999999</v>
      </c>
      <c r="J33" s="151">
        <f>ROUND(((SUM(BE92:BE575))*I33),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ROUND((SUM(BF92:BF575)),  2)</f>
        <v>0</v>
      </c>
      <c r="G34" s="42"/>
      <c r="H34" s="42"/>
      <c r="I34" s="152">
        <v>0.12</v>
      </c>
      <c r="J34" s="151">
        <f>ROUND(((SUM(BF92:BF575))*I34),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ROUND((SUM(BG92:BG575)),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ROUND((SUM(BH92:BH575)),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ROUND((SUM(BI92:BI575)),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07 - ETAPA 7 - OKRUH 1.NP S VENKOVNÍ JEDNOTKOU VJ4-1.NP-B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J143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J144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J160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J234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J268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J466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J529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J551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07 - ETAPA 7 - OKRUH 1.NP S VENKOVNÍ JEDNOTKOU VJ4-1.NP-B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P93+P143</f>
        <v>0</v>
      </c>
      <c r="Q92" s="100"/>
      <c r="R92" s="189">
        <f>R93+R143</f>
        <v>1.4347351000000002</v>
      </c>
      <c r="S92" s="100"/>
      <c r="T92" s="190">
        <f>T93+T143</f>
        <v>0.11008683999999999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BK93+BK143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P94+P104+P127+P138</f>
        <v>0</v>
      </c>
      <c r="Q93" s="200"/>
      <c r="R93" s="201">
        <f>R94+R104+R127+R138</f>
        <v>0.66111700000000007</v>
      </c>
      <c r="S93" s="200"/>
      <c r="T93" s="202">
        <f>T94+T104+T127+T138</f>
        <v>0.033279999999999997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BK94+BK104+BK127+BK138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SUM(P95:P103)</f>
        <v>0</v>
      </c>
      <c r="Q94" s="200"/>
      <c r="R94" s="201">
        <f>SUM(R95:R103)</f>
        <v>0.65427000000000002</v>
      </c>
      <c r="S94" s="200"/>
      <c r="T94" s="202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SUM(BK95:BK103)</f>
        <v>0</v>
      </c>
    </row>
    <row r="95" s="2" customFormat="1" ht="21.75" customHeight="1">
      <c r="A95" s="42"/>
      <c r="B95" s="43"/>
      <c r="C95" s="208" t="s">
        <v>88</v>
      </c>
      <c r="D95" s="208" t="s">
        <v>174</v>
      </c>
      <c r="E95" s="209" t="s">
        <v>1677</v>
      </c>
      <c r="F95" s="210" t="s">
        <v>1678</v>
      </c>
      <c r="G95" s="211" t="s">
        <v>194</v>
      </c>
      <c r="H95" s="212">
        <v>1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0.0373</v>
      </c>
      <c r="R95" s="217">
        <f>Q95*H95</f>
        <v>0.0373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1963</v>
      </c>
    </row>
    <row r="96" s="2" customFormat="1">
      <c r="A96" s="42"/>
      <c r="B96" s="43"/>
      <c r="C96" s="44"/>
      <c r="D96" s="221" t="s">
        <v>181</v>
      </c>
      <c r="E96" s="44"/>
      <c r="F96" s="222" t="s">
        <v>1680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88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2" customFormat="1" ht="16.5" customHeight="1">
      <c r="A99" s="42"/>
      <c r="B99" s="43"/>
      <c r="C99" s="208" t="s">
        <v>90</v>
      </c>
      <c r="D99" s="208" t="s">
        <v>174</v>
      </c>
      <c r="E99" s="209" t="s">
        <v>1213</v>
      </c>
      <c r="F99" s="210" t="s">
        <v>1214</v>
      </c>
      <c r="G99" s="211" t="s">
        <v>177</v>
      </c>
      <c r="H99" s="212">
        <v>14.975</v>
      </c>
      <c r="I99" s="213"/>
      <c r="J99" s="214">
        <f>ROUND(I99*H99,2)</f>
        <v>0</v>
      </c>
      <c r="K99" s="210" t="s">
        <v>178</v>
      </c>
      <c r="L99" s="48"/>
      <c r="M99" s="215" t="s">
        <v>41</v>
      </c>
      <c r="N99" s="216" t="s">
        <v>51</v>
      </c>
      <c r="O99" s="88"/>
      <c r="P99" s="217">
        <f>O99*H99</f>
        <v>0</v>
      </c>
      <c r="Q99" s="217">
        <v>0.041200000000000001</v>
      </c>
      <c r="R99" s="217">
        <f>Q99*H99</f>
        <v>0.61697000000000002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174</v>
      </c>
      <c r="AU99" s="219" t="s">
        <v>90</v>
      </c>
      <c r="AY99" s="20" t="s">
        <v>171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88</v>
      </c>
      <c r="BK99" s="220">
        <f>ROUND(I99*H99,2)</f>
        <v>0</v>
      </c>
      <c r="BL99" s="20" t="s">
        <v>179</v>
      </c>
      <c r="BM99" s="219" t="s">
        <v>1215</v>
      </c>
    </row>
    <row r="100" s="2" customFormat="1">
      <c r="A100" s="42"/>
      <c r="B100" s="43"/>
      <c r="C100" s="44"/>
      <c r="D100" s="221" t="s">
        <v>181</v>
      </c>
      <c r="E100" s="44"/>
      <c r="F100" s="222" t="s">
        <v>1216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181</v>
      </c>
      <c r="AU100" s="20" t="s">
        <v>90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1217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2051</v>
      </c>
      <c r="G102" s="238"/>
      <c r="H102" s="241">
        <v>14.975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5" customFormat="1">
      <c r="A103" s="15"/>
      <c r="B103" s="248"/>
      <c r="C103" s="249"/>
      <c r="D103" s="228" t="s">
        <v>183</v>
      </c>
      <c r="E103" s="250" t="s">
        <v>41</v>
      </c>
      <c r="F103" s="251" t="s">
        <v>189</v>
      </c>
      <c r="G103" s="249"/>
      <c r="H103" s="252">
        <v>14.975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90</v>
      </c>
      <c r="AV103" s="15" t="s">
        <v>179</v>
      </c>
      <c r="AW103" s="15" t="s">
        <v>42</v>
      </c>
      <c r="AX103" s="15" t="s">
        <v>88</v>
      </c>
      <c r="AY103" s="258" t="s">
        <v>171</v>
      </c>
    </row>
    <row r="104" s="12" customFormat="1" ht="22.8" customHeight="1">
      <c r="A104" s="12"/>
      <c r="B104" s="192"/>
      <c r="C104" s="193"/>
      <c r="D104" s="194" t="s">
        <v>79</v>
      </c>
      <c r="E104" s="206" t="s">
        <v>190</v>
      </c>
      <c r="F104" s="206" t="s">
        <v>191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SUM(P105:P126)</f>
        <v>0</v>
      </c>
      <c r="Q104" s="200"/>
      <c r="R104" s="201">
        <f>SUM(R105:R126)</f>
        <v>0.0068469999999999998</v>
      </c>
      <c r="S104" s="200"/>
      <c r="T104" s="202">
        <f>SUM(T105:T126)</f>
        <v>0.033279999999999997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88</v>
      </c>
      <c r="AT104" s="204" t="s">
        <v>79</v>
      </c>
      <c r="AU104" s="204" t="s">
        <v>88</v>
      </c>
      <c r="AY104" s="203" t="s">
        <v>171</v>
      </c>
      <c r="BK104" s="205">
        <f>SUM(BK105:BK126)</f>
        <v>0</v>
      </c>
    </row>
    <row r="105" s="2" customFormat="1" ht="16.5" customHeight="1">
      <c r="A105" s="42"/>
      <c r="B105" s="43"/>
      <c r="C105" s="208" t="s">
        <v>199</v>
      </c>
      <c r="D105" s="208" t="s">
        <v>174</v>
      </c>
      <c r="E105" s="209" t="s">
        <v>200</v>
      </c>
      <c r="F105" s="210" t="s">
        <v>201</v>
      </c>
      <c r="G105" s="211" t="s">
        <v>202</v>
      </c>
      <c r="H105" s="212">
        <v>0.375</v>
      </c>
      <c r="I105" s="213"/>
      <c r="J105" s="214">
        <f>ROUND(I105*H105,2)</f>
        <v>0</v>
      </c>
      <c r="K105" s="210" t="s">
        <v>178</v>
      </c>
      <c r="L105" s="48"/>
      <c r="M105" s="215" t="s">
        <v>41</v>
      </c>
      <c r="N105" s="216" t="s">
        <v>51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0.016</v>
      </c>
      <c r="T105" s="218">
        <f>S105*H105</f>
        <v>0.0060000000000000001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174</v>
      </c>
      <c r="AU105" s="219" t="s">
        <v>90</v>
      </c>
      <c r="AY105" s="20" t="s">
        <v>171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88</v>
      </c>
      <c r="BK105" s="220">
        <f>ROUND(I105*H105,2)</f>
        <v>0</v>
      </c>
      <c r="BL105" s="20" t="s">
        <v>179</v>
      </c>
      <c r="BM105" s="219" t="s">
        <v>1891</v>
      </c>
    </row>
    <row r="106" s="2" customFormat="1">
      <c r="A106" s="42"/>
      <c r="B106" s="43"/>
      <c r="C106" s="44"/>
      <c r="D106" s="221" t="s">
        <v>181</v>
      </c>
      <c r="E106" s="44"/>
      <c r="F106" s="222" t="s">
        <v>204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181</v>
      </c>
      <c r="AU106" s="20" t="s">
        <v>90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205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1792</v>
      </c>
      <c r="G108" s="238"/>
      <c r="H108" s="241">
        <v>0.375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5" customFormat="1">
      <c r="A109" s="15"/>
      <c r="B109" s="248"/>
      <c r="C109" s="249"/>
      <c r="D109" s="228" t="s">
        <v>183</v>
      </c>
      <c r="E109" s="250" t="s">
        <v>41</v>
      </c>
      <c r="F109" s="251" t="s">
        <v>189</v>
      </c>
      <c r="G109" s="249"/>
      <c r="H109" s="252">
        <v>0.375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90</v>
      </c>
      <c r="AV109" s="15" t="s">
        <v>179</v>
      </c>
      <c r="AW109" s="15" t="s">
        <v>42</v>
      </c>
      <c r="AX109" s="15" t="s">
        <v>88</v>
      </c>
      <c r="AY109" s="258" t="s">
        <v>171</v>
      </c>
    </row>
    <row r="110" s="2" customFormat="1" ht="24.15" customHeight="1">
      <c r="A110" s="42"/>
      <c r="B110" s="43"/>
      <c r="C110" s="208" t="s">
        <v>179</v>
      </c>
      <c r="D110" s="208" t="s">
        <v>174</v>
      </c>
      <c r="E110" s="209" t="s">
        <v>1219</v>
      </c>
      <c r="F110" s="210" t="s">
        <v>1220</v>
      </c>
      <c r="G110" s="211" t="s">
        <v>202</v>
      </c>
      <c r="H110" s="212">
        <v>6.0999999999999996</v>
      </c>
      <c r="I110" s="213"/>
      <c r="J110" s="214">
        <f>ROUND(I110*H110,2)</f>
        <v>0</v>
      </c>
      <c r="K110" s="210" t="s">
        <v>178</v>
      </c>
      <c r="L110" s="48"/>
      <c r="M110" s="215" t="s">
        <v>41</v>
      </c>
      <c r="N110" s="216" t="s">
        <v>51</v>
      </c>
      <c r="O110" s="88"/>
      <c r="P110" s="217">
        <f>O110*H110</f>
        <v>0</v>
      </c>
      <c r="Q110" s="217">
        <v>0.00091</v>
      </c>
      <c r="R110" s="217">
        <f>Q110*H110</f>
        <v>0.0055509999999999995</v>
      </c>
      <c r="S110" s="217">
        <v>0.0028</v>
      </c>
      <c r="T110" s="218">
        <f>S110*H110</f>
        <v>0.017079999999999998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174</v>
      </c>
      <c r="AU110" s="219" t="s">
        <v>90</v>
      </c>
      <c r="AY110" s="20" t="s">
        <v>171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88</v>
      </c>
      <c r="BK110" s="220">
        <f>ROUND(I110*H110,2)</f>
        <v>0</v>
      </c>
      <c r="BL110" s="20" t="s">
        <v>179</v>
      </c>
      <c r="BM110" s="219" t="s">
        <v>1221</v>
      </c>
    </row>
    <row r="111" s="2" customFormat="1">
      <c r="A111" s="42"/>
      <c r="B111" s="43"/>
      <c r="C111" s="44"/>
      <c r="D111" s="221" t="s">
        <v>181</v>
      </c>
      <c r="E111" s="44"/>
      <c r="F111" s="222" t="s">
        <v>1222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181</v>
      </c>
      <c r="AU111" s="20" t="s">
        <v>90</v>
      </c>
    </row>
    <row r="112" s="13" customFormat="1">
      <c r="A112" s="13"/>
      <c r="B112" s="226"/>
      <c r="C112" s="227"/>
      <c r="D112" s="228" t="s">
        <v>183</v>
      </c>
      <c r="E112" s="229" t="s">
        <v>41</v>
      </c>
      <c r="F112" s="230" t="s">
        <v>1685</v>
      </c>
      <c r="G112" s="227"/>
      <c r="H112" s="229" t="s">
        <v>41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183</v>
      </c>
      <c r="AU112" s="236" t="s">
        <v>90</v>
      </c>
      <c r="AV112" s="13" t="s">
        <v>88</v>
      </c>
      <c r="AW112" s="13" t="s">
        <v>42</v>
      </c>
      <c r="AX112" s="13" t="s">
        <v>80</v>
      </c>
      <c r="AY112" s="236" t="s">
        <v>171</v>
      </c>
    </row>
    <row r="113" s="14" customFormat="1">
      <c r="A113" s="14"/>
      <c r="B113" s="237"/>
      <c r="C113" s="238"/>
      <c r="D113" s="228" t="s">
        <v>183</v>
      </c>
      <c r="E113" s="239" t="s">
        <v>41</v>
      </c>
      <c r="F113" s="240" t="s">
        <v>2052</v>
      </c>
      <c r="G113" s="238"/>
      <c r="H113" s="241">
        <v>2.6000000000000001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183</v>
      </c>
      <c r="AU113" s="247" t="s">
        <v>90</v>
      </c>
      <c r="AV113" s="14" t="s">
        <v>90</v>
      </c>
      <c r="AW113" s="14" t="s">
        <v>42</v>
      </c>
      <c r="AX113" s="14" t="s">
        <v>80</v>
      </c>
      <c r="AY113" s="247" t="s">
        <v>171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1687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2053</v>
      </c>
      <c r="G115" s="238"/>
      <c r="H115" s="241">
        <v>3.5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6.0999999999999996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2" customFormat="1" ht="24.15" customHeight="1">
      <c r="A117" s="42"/>
      <c r="B117" s="43"/>
      <c r="C117" s="208" t="s">
        <v>242</v>
      </c>
      <c r="D117" s="208" t="s">
        <v>174</v>
      </c>
      <c r="E117" s="209" t="s">
        <v>1234</v>
      </c>
      <c r="F117" s="210" t="s">
        <v>1235</v>
      </c>
      <c r="G117" s="211" t="s">
        <v>202</v>
      </c>
      <c r="H117" s="212">
        <v>1.2</v>
      </c>
      <c r="I117" s="213"/>
      <c r="J117" s="214">
        <f>ROUND(I117*H117,2)</f>
        <v>0</v>
      </c>
      <c r="K117" s="210" t="s">
        <v>178</v>
      </c>
      <c r="L117" s="48"/>
      <c r="M117" s="215" t="s">
        <v>41</v>
      </c>
      <c r="N117" s="216" t="s">
        <v>51</v>
      </c>
      <c r="O117" s="88"/>
      <c r="P117" s="217">
        <f>O117*H117</f>
        <v>0</v>
      </c>
      <c r="Q117" s="217">
        <v>0.00108</v>
      </c>
      <c r="R117" s="217">
        <f>Q117*H117</f>
        <v>0.0012960000000000001</v>
      </c>
      <c r="S117" s="217">
        <v>0.0085000000000000006</v>
      </c>
      <c r="T117" s="218">
        <f>S117*H117</f>
        <v>0.010200000000000001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179</v>
      </c>
      <c r="AT117" s="219" t="s">
        <v>174</v>
      </c>
      <c r="AU117" s="219" t="s">
        <v>90</v>
      </c>
      <c r="AY117" s="20" t="s">
        <v>171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88</v>
      </c>
      <c r="BK117" s="220">
        <f>ROUND(I117*H117,2)</f>
        <v>0</v>
      </c>
      <c r="BL117" s="20" t="s">
        <v>179</v>
      </c>
      <c r="BM117" s="219" t="s">
        <v>1236</v>
      </c>
    </row>
    <row r="118" s="2" customFormat="1">
      <c r="A118" s="42"/>
      <c r="B118" s="43"/>
      <c r="C118" s="44"/>
      <c r="D118" s="221" t="s">
        <v>181</v>
      </c>
      <c r="E118" s="44"/>
      <c r="F118" s="222" t="s">
        <v>1237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181</v>
      </c>
      <c r="AU118" s="20" t="s">
        <v>90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1688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2054</v>
      </c>
      <c r="G120" s="238"/>
      <c r="H120" s="241">
        <v>1.2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5" customFormat="1">
      <c r="A121" s="15"/>
      <c r="B121" s="248"/>
      <c r="C121" s="249"/>
      <c r="D121" s="228" t="s">
        <v>183</v>
      </c>
      <c r="E121" s="250" t="s">
        <v>41</v>
      </c>
      <c r="F121" s="251" t="s">
        <v>189</v>
      </c>
      <c r="G121" s="249"/>
      <c r="H121" s="252">
        <v>1.2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90</v>
      </c>
      <c r="AV121" s="15" t="s">
        <v>179</v>
      </c>
      <c r="AW121" s="15" t="s">
        <v>42</v>
      </c>
      <c r="AX121" s="15" t="s">
        <v>88</v>
      </c>
      <c r="AY121" s="258" t="s">
        <v>171</v>
      </c>
    </row>
    <row r="122" s="2" customFormat="1" ht="24.15" customHeight="1">
      <c r="A122" s="42"/>
      <c r="B122" s="43"/>
      <c r="C122" s="208" t="s">
        <v>172</v>
      </c>
      <c r="D122" s="208" t="s">
        <v>174</v>
      </c>
      <c r="E122" s="209" t="s">
        <v>248</v>
      </c>
      <c r="F122" s="210" t="s">
        <v>249</v>
      </c>
      <c r="G122" s="211" t="s">
        <v>202</v>
      </c>
      <c r="H122" s="212">
        <v>7.2999999999999998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1242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251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1243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2055</v>
      </c>
      <c r="G125" s="238"/>
      <c r="H125" s="241">
        <v>7.2999999999999998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5" customFormat="1">
      <c r="A126" s="15"/>
      <c r="B126" s="248"/>
      <c r="C126" s="249"/>
      <c r="D126" s="228" t="s">
        <v>183</v>
      </c>
      <c r="E126" s="250" t="s">
        <v>41</v>
      </c>
      <c r="F126" s="251" t="s">
        <v>189</v>
      </c>
      <c r="G126" s="249"/>
      <c r="H126" s="252">
        <v>7.2999999999999998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90</v>
      </c>
      <c r="AV126" s="15" t="s">
        <v>179</v>
      </c>
      <c r="AW126" s="15" t="s">
        <v>42</v>
      </c>
      <c r="AX126" s="15" t="s">
        <v>88</v>
      </c>
      <c r="AY126" s="258" t="s">
        <v>171</v>
      </c>
    </row>
    <row r="127" s="12" customFormat="1" ht="22.8" customHeight="1">
      <c r="A127" s="12"/>
      <c r="B127" s="192"/>
      <c r="C127" s="193"/>
      <c r="D127" s="194" t="s">
        <v>79</v>
      </c>
      <c r="E127" s="206" t="s">
        <v>260</v>
      </c>
      <c r="F127" s="206" t="s">
        <v>261</v>
      </c>
      <c r="G127" s="193"/>
      <c r="H127" s="193"/>
      <c r="I127" s="196"/>
      <c r="J127" s="207">
        <f>BK127</f>
        <v>0</v>
      </c>
      <c r="K127" s="193"/>
      <c r="L127" s="198"/>
      <c r="M127" s="199"/>
      <c r="N127" s="200"/>
      <c r="O127" s="200"/>
      <c r="P127" s="201">
        <f>SUM(P128:P137)</f>
        <v>0</v>
      </c>
      <c r="Q127" s="200"/>
      <c r="R127" s="201">
        <f>SUM(R128:R137)</f>
        <v>0</v>
      </c>
      <c r="S127" s="200"/>
      <c r="T127" s="202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88</v>
      </c>
      <c r="AT127" s="204" t="s">
        <v>79</v>
      </c>
      <c r="AU127" s="204" t="s">
        <v>88</v>
      </c>
      <c r="AY127" s="203" t="s">
        <v>171</v>
      </c>
      <c r="BK127" s="205">
        <f>SUM(BK128:BK137)</f>
        <v>0</v>
      </c>
    </row>
    <row r="128" s="2" customFormat="1" ht="24.15" customHeight="1">
      <c r="A128" s="42"/>
      <c r="B128" s="43"/>
      <c r="C128" s="208" t="s">
        <v>253</v>
      </c>
      <c r="D128" s="208" t="s">
        <v>174</v>
      </c>
      <c r="E128" s="209" t="s">
        <v>1245</v>
      </c>
      <c r="F128" s="210" t="s">
        <v>1246</v>
      </c>
      <c r="G128" s="211" t="s">
        <v>264</v>
      </c>
      <c r="H128" s="212">
        <v>0.11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1247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1248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37.8" customHeight="1">
      <c r="A130" s="42"/>
      <c r="B130" s="43"/>
      <c r="C130" s="208" t="s">
        <v>259</v>
      </c>
      <c r="D130" s="208" t="s">
        <v>174</v>
      </c>
      <c r="E130" s="209" t="s">
        <v>1249</v>
      </c>
      <c r="F130" s="210" t="s">
        <v>1250</v>
      </c>
      <c r="G130" s="211" t="s">
        <v>264</v>
      </c>
      <c r="H130" s="212">
        <v>0.11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1251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1252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1.75" customHeight="1">
      <c r="A132" s="42"/>
      <c r="B132" s="43"/>
      <c r="C132" s="208" t="s">
        <v>190</v>
      </c>
      <c r="D132" s="208" t="s">
        <v>174</v>
      </c>
      <c r="E132" s="209" t="s">
        <v>267</v>
      </c>
      <c r="F132" s="210" t="s">
        <v>268</v>
      </c>
      <c r="G132" s="211" t="s">
        <v>264</v>
      </c>
      <c r="H132" s="212">
        <v>0.11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1253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270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2" customFormat="1" ht="24.15" customHeight="1">
      <c r="A134" s="42"/>
      <c r="B134" s="43"/>
      <c r="C134" s="208" t="s">
        <v>121</v>
      </c>
      <c r="D134" s="208" t="s">
        <v>174</v>
      </c>
      <c r="E134" s="209" t="s">
        <v>271</v>
      </c>
      <c r="F134" s="210" t="s">
        <v>272</v>
      </c>
      <c r="G134" s="211" t="s">
        <v>264</v>
      </c>
      <c r="H134" s="212">
        <v>0.11</v>
      </c>
      <c r="I134" s="213"/>
      <c r="J134" s="214">
        <f>ROUND(I134*H134,2)</f>
        <v>0</v>
      </c>
      <c r="K134" s="210" t="s">
        <v>178</v>
      </c>
      <c r="L134" s="48"/>
      <c r="M134" s="215" t="s">
        <v>41</v>
      </c>
      <c r="N134" s="216" t="s">
        <v>51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174</v>
      </c>
      <c r="AU134" s="219" t="s">
        <v>90</v>
      </c>
      <c r="AY134" s="20" t="s">
        <v>171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88</v>
      </c>
      <c r="BK134" s="220">
        <f>ROUND(I134*H134,2)</f>
        <v>0</v>
      </c>
      <c r="BL134" s="20" t="s">
        <v>179</v>
      </c>
      <c r="BM134" s="219" t="s">
        <v>1254</v>
      </c>
    </row>
    <row r="135" s="2" customFormat="1">
      <c r="A135" s="42"/>
      <c r="B135" s="43"/>
      <c r="C135" s="44"/>
      <c r="D135" s="221" t="s">
        <v>181</v>
      </c>
      <c r="E135" s="44"/>
      <c r="F135" s="222" t="s">
        <v>274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181</v>
      </c>
      <c r="AU135" s="20" t="s">
        <v>90</v>
      </c>
    </row>
    <row r="136" s="2" customFormat="1" ht="24.15" customHeight="1">
      <c r="A136" s="42"/>
      <c r="B136" s="43"/>
      <c r="C136" s="208" t="s">
        <v>124</v>
      </c>
      <c r="D136" s="208" t="s">
        <v>174</v>
      </c>
      <c r="E136" s="209" t="s">
        <v>275</v>
      </c>
      <c r="F136" s="210" t="s">
        <v>276</v>
      </c>
      <c r="G136" s="211" t="s">
        <v>264</v>
      </c>
      <c r="H136" s="212">
        <v>0.11</v>
      </c>
      <c r="I136" s="213"/>
      <c r="J136" s="214">
        <f>ROUND(I136*H136,2)</f>
        <v>0</v>
      </c>
      <c r="K136" s="210" t="s">
        <v>178</v>
      </c>
      <c r="L136" s="48"/>
      <c r="M136" s="215" t="s">
        <v>41</v>
      </c>
      <c r="N136" s="216" t="s">
        <v>51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179</v>
      </c>
      <c r="AT136" s="219" t="s">
        <v>174</v>
      </c>
      <c r="AU136" s="219" t="s">
        <v>90</v>
      </c>
      <c r="AY136" s="20" t="s">
        <v>171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88</v>
      </c>
      <c r="BK136" s="220">
        <f>ROUND(I136*H136,2)</f>
        <v>0</v>
      </c>
      <c r="BL136" s="20" t="s">
        <v>179</v>
      </c>
      <c r="BM136" s="219" t="s">
        <v>1255</v>
      </c>
    </row>
    <row r="137" s="2" customFormat="1">
      <c r="A137" s="42"/>
      <c r="B137" s="43"/>
      <c r="C137" s="44"/>
      <c r="D137" s="221" t="s">
        <v>181</v>
      </c>
      <c r="E137" s="44"/>
      <c r="F137" s="222" t="s">
        <v>278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181</v>
      </c>
      <c r="AU137" s="20" t="s">
        <v>90</v>
      </c>
    </row>
    <row r="138" s="12" customFormat="1" ht="22.8" customHeight="1">
      <c r="A138" s="12"/>
      <c r="B138" s="192"/>
      <c r="C138" s="193"/>
      <c r="D138" s="194" t="s">
        <v>79</v>
      </c>
      <c r="E138" s="206" t="s">
        <v>279</v>
      </c>
      <c r="F138" s="206" t="s">
        <v>280</v>
      </c>
      <c r="G138" s="193"/>
      <c r="H138" s="193"/>
      <c r="I138" s="196"/>
      <c r="J138" s="207">
        <f>BK138</f>
        <v>0</v>
      </c>
      <c r="K138" s="193"/>
      <c r="L138" s="198"/>
      <c r="M138" s="199"/>
      <c r="N138" s="200"/>
      <c r="O138" s="200"/>
      <c r="P138" s="201">
        <f>SUM(P139:P142)</f>
        <v>0</v>
      </c>
      <c r="Q138" s="200"/>
      <c r="R138" s="201">
        <f>SUM(R139:R142)</f>
        <v>0</v>
      </c>
      <c r="S138" s="200"/>
      <c r="T138" s="20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88</v>
      </c>
      <c r="AT138" s="204" t="s">
        <v>79</v>
      </c>
      <c r="AU138" s="204" t="s">
        <v>88</v>
      </c>
      <c r="AY138" s="203" t="s">
        <v>171</v>
      </c>
      <c r="BK138" s="205">
        <f>SUM(BK139:BK142)</f>
        <v>0</v>
      </c>
    </row>
    <row r="139" s="2" customFormat="1" ht="37.8" customHeight="1">
      <c r="A139" s="42"/>
      <c r="B139" s="43"/>
      <c r="C139" s="208" t="s">
        <v>8</v>
      </c>
      <c r="D139" s="208" t="s">
        <v>174</v>
      </c>
      <c r="E139" s="209" t="s">
        <v>1256</v>
      </c>
      <c r="F139" s="210" t="s">
        <v>1257</v>
      </c>
      <c r="G139" s="211" t="s">
        <v>264</v>
      </c>
      <c r="H139" s="212">
        <v>0.66100000000000003</v>
      </c>
      <c r="I139" s="213"/>
      <c r="J139" s="214">
        <f>ROUND(I139*H139,2)</f>
        <v>0</v>
      </c>
      <c r="K139" s="210" t="s">
        <v>178</v>
      </c>
      <c r="L139" s="48"/>
      <c r="M139" s="215" t="s">
        <v>41</v>
      </c>
      <c r="N139" s="216" t="s">
        <v>51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179</v>
      </c>
      <c r="AT139" s="219" t="s">
        <v>174</v>
      </c>
      <c r="AU139" s="219" t="s">
        <v>90</v>
      </c>
      <c r="AY139" s="20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88</v>
      </c>
      <c r="BK139" s="220">
        <f>ROUND(I139*H139,2)</f>
        <v>0</v>
      </c>
      <c r="BL139" s="20" t="s">
        <v>179</v>
      </c>
      <c r="BM139" s="219" t="s">
        <v>1258</v>
      </c>
    </row>
    <row r="140" s="2" customFormat="1">
      <c r="A140" s="42"/>
      <c r="B140" s="43"/>
      <c r="C140" s="44"/>
      <c r="D140" s="221" t="s">
        <v>181</v>
      </c>
      <c r="E140" s="44"/>
      <c r="F140" s="222" t="s">
        <v>1259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181</v>
      </c>
      <c r="AU140" s="20" t="s">
        <v>90</v>
      </c>
    </row>
    <row r="141" s="2" customFormat="1" ht="33" customHeight="1">
      <c r="A141" s="42"/>
      <c r="B141" s="43"/>
      <c r="C141" s="208" t="s">
        <v>129</v>
      </c>
      <c r="D141" s="208" t="s">
        <v>174</v>
      </c>
      <c r="E141" s="209" t="s">
        <v>1260</v>
      </c>
      <c r="F141" s="210" t="s">
        <v>1261</v>
      </c>
      <c r="G141" s="211" t="s">
        <v>264</v>
      </c>
      <c r="H141" s="212">
        <v>0.66100000000000003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179</v>
      </c>
      <c r="BM141" s="219" t="s">
        <v>1262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1263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2" customFormat="1" ht="25.92" customHeight="1">
      <c r="A143" s="12"/>
      <c r="B143" s="192"/>
      <c r="C143" s="193"/>
      <c r="D143" s="194" t="s">
        <v>79</v>
      </c>
      <c r="E143" s="195" t="s">
        <v>289</v>
      </c>
      <c r="F143" s="195" t="s">
        <v>290</v>
      </c>
      <c r="G143" s="193"/>
      <c r="H143" s="193"/>
      <c r="I143" s="196"/>
      <c r="J143" s="197">
        <f>BK143</f>
        <v>0</v>
      </c>
      <c r="K143" s="193"/>
      <c r="L143" s="198"/>
      <c r="M143" s="199"/>
      <c r="N143" s="200"/>
      <c r="O143" s="200"/>
      <c r="P143" s="201">
        <f>P144+P160+P234+P268+P466+P529+P551</f>
        <v>0</v>
      </c>
      <c r="Q143" s="200"/>
      <c r="R143" s="201">
        <f>R144+R160+R234+R268+R466+R529+R551</f>
        <v>0.77361809999999998</v>
      </c>
      <c r="S143" s="200"/>
      <c r="T143" s="202">
        <f>T144+T160+T234+T268+T466+T529+T551</f>
        <v>0.076806839999999987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90</v>
      </c>
      <c r="AT143" s="204" t="s">
        <v>79</v>
      </c>
      <c r="AU143" s="204" t="s">
        <v>80</v>
      </c>
      <c r="AY143" s="203" t="s">
        <v>171</v>
      </c>
      <c r="BK143" s="205">
        <f>BK144+BK160+BK234+BK268+BK466+BK529+BK551</f>
        <v>0</v>
      </c>
    </row>
    <row r="144" s="12" customFormat="1" ht="22.8" customHeight="1">
      <c r="A144" s="12"/>
      <c r="B144" s="192"/>
      <c r="C144" s="193"/>
      <c r="D144" s="194" t="s">
        <v>79</v>
      </c>
      <c r="E144" s="206" t="s">
        <v>1264</v>
      </c>
      <c r="F144" s="206" t="s">
        <v>1265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SUM(P145:P159)</f>
        <v>0</v>
      </c>
      <c r="Q144" s="200"/>
      <c r="R144" s="201">
        <f>SUM(R145:R159)</f>
        <v>0</v>
      </c>
      <c r="S144" s="200"/>
      <c r="T144" s="202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90</v>
      </c>
      <c r="AT144" s="204" t="s">
        <v>79</v>
      </c>
      <c r="AU144" s="204" t="s">
        <v>88</v>
      </c>
      <c r="AY144" s="203" t="s">
        <v>171</v>
      </c>
      <c r="BK144" s="205">
        <f>SUM(BK145:BK159)</f>
        <v>0</v>
      </c>
    </row>
    <row r="145" s="2" customFormat="1" ht="16.5" customHeight="1">
      <c r="A145" s="42"/>
      <c r="B145" s="43"/>
      <c r="C145" s="208" t="s">
        <v>132</v>
      </c>
      <c r="D145" s="208" t="s">
        <v>174</v>
      </c>
      <c r="E145" s="209" t="s">
        <v>1266</v>
      </c>
      <c r="F145" s="210" t="s">
        <v>1267</v>
      </c>
      <c r="G145" s="211" t="s">
        <v>194</v>
      </c>
      <c r="H145" s="212">
        <v>1</v>
      </c>
      <c r="I145" s="213"/>
      <c r="J145" s="214">
        <f>ROUND(I145*H145,2)</f>
        <v>0</v>
      </c>
      <c r="K145" s="210" t="s">
        <v>178</v>
      </c>
      <c r="L145" s="48"/>
      <c r="M145" s="215" t="s">
        <v>41</v>
      </c>
      <c r="N145" s="216" t="s">
        <v>51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295</v>
      </c>
      <c r="AT145" s="219" t="s">
        <v>174</v>
      </c>
      <c r="AU145" s="219" t="s">
        <v>90</v>
      </c>
      <c r="AY145" s="20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88</v>
      </c>
      <c r="BK145" s="220">
        <f>ROUND(I145*H145,2)</f>
        <v>0</v>
      </c>
      <c r="BL145" s="20" t="s">
        <v>295</v>
      </c>
      <c r="BM145" s="219" t="s">
        <v>1268</v>
      </c>
    </row>
    <row r="146" s="2" customFormat="1">
      <c r="A146" s="42"/>
      <c r="B146" s="43"/>
      <c r="C146" s="44"/>
      <c r="D146" s="221" t="s">
        <v>181</v>
      </c>
      <c r="E146" s="44"/>
      <c r="F146" s="222" t="s">
        <v>1269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181</v>
      </c>
      <c r="AU146" s="20" t="s">
        <v>90</v>
      </c>
    </row>
    <row r="147" s="13" customFormat="1">
      <c r="A147" s="13"/>
      <c r="B147" s="226"/>
      <c r="C147" s="227"/>
      <c r="D147" s="228" t="s">
        <v>183</v>
      </c>
      <c r="E147" s="229" t="s">
        <v>41</v>
      </c>
      <c r="F147" s="230" t="s">
        <v>1691</v>
      </c>
      <c r="G147" s="227"/>
      <c r="H147" s="229" t="s">
        <v>41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183</v>
      </c>
      <c r="AU147" s="236" t="s">
        <v>90</v>
      </c>
      <c r="AV147" s="13" t="s">
        <v>88</v>
      </c>
      <c r="AW147" s="13" t="s">
        <v>42</v>
      </c>
      <c r="AX147" s="13" t="s">
        <v>80</v>
      </c>
      <c r="AY147" s="236" t="s">
        <v>171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88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1271</v>
      </c>
      <c r="F150" s="210" t="s">
        <v>1272</v>
      </c>
      <c r="G150" s="211" t="s">
        <v>194</v>
      </c>
      <c r="H150" s="212">
        <v>1</v>
      </c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295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1273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1274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14" customFormat="1">
      <c r="A152" s="14"/>
      <c r="B152" s="237"/>
      <c r="C152" s="238"/>
      <c r="D152" s="228" t="s">
        <v>183</v>
      </c>
      <c r="E152" s="239" t="s">
        <v>41</v>
      </c>
      <c r="F152" s="240" t="s">
        <v>88</v>
      </c>
      <c r="G152" s="238"/>
      <c r="H152" s="241">
        <v>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183</v>
      </c>
      <c r="AU152" s="247" t="s">
        <v>90</v>
      </c>
      <c r="AV152" s="14" t="s">
        <v>90</v>
      </c>
      <c r="AW152" s="14" t="s">
        <v>42</v>
      </c>
      <c r="AX152" s="14" t="s">
        <v>80</v>
      </c>
      <c r="AY152" s="247" t="s">
        <v>171</v>
      </c>
    </row>
    <row r="153" s="15" customFormat="1">
      <c r="A153" s="15"/>
      <c r="B153" s="248"/>
      <c r="C153" s="249"/>
      <c r="D153" s="228" t="s">
        <v>183</v>
      </c>
      <c r="E153" s="250" t="s">
        <v>41</v>
      </c>
      <c r="F153" s="251" t="s">
        <v>189</v>
      </c>
      <c r="G153" s="249"/>
      <c r="H153" s="252">
        <v>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183</v>
      </c>
      <c r="AU153" s="258" t="s">
        <v>90</v>
      </c>
      <c r="AV153" s="15" t="s">
        <v>179</v>
      </c>
      <c r="AW153" s="15" t="s">
        <v>42</v>
      </c>
      <c r="AX153" s="15" t="s">
        <v>88</v>
      </c>
      <c r="AY153" s="258" t="s">
        <v>171</v>
      </c>
    </row>
    <row r="154" s="2" customFormat="1" ht="24.15" customHeight="1">
      <c r="A154" s="42"/>
      <c r="B154" s="43"/>
      <c r="C154" s="208" t="s">
        <v>295</v>
      </c>
      <c r="D154" s="208" t="s">
        <v>174</v>
      </c>
      <c r="E154" s="209" t="s">
        <v>1275</v>
      </c>
      <c r="F154" s="210" t="s">
        <v>1276</v>
      </c>
      <c r="G154" s="211" t="s">
        <v>1277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295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295</v>
      </c>
      <c r="BM154" s="219" t="s">
        <v>1278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1279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2" customFormat="1" ht="33" customHeight="1">
      <c r="A156" s="42"/>
      <c r="B156" s="43"/>
      <c r="C156" s="208" t="s">
        <v>309</v>
      </c>
      <c r="D156" s="208" t="s">
        <v>174</v>
      </c>
      <c r="E156" s="209" t="s">
        <v>1280</v>
      </c>
      <c r="F156" s="210" t="s">
        <v>1281</v>
      </c>
      <c r="G156" s="211" t="s">
        <v>1277</v>
      </c>
      <c r="H156" s="287"/>
      <c r="I156" s="213"/>
      <c r="J156" s="214">
        <f>ROUND(I156*H156,2)</f>
        <v>0</v>
      </c>
      <c r="K156" s="210" t="s">
        <v>178</v>
      </c>
      <c r="L156" s="48"/>
      <c r="M156" s="215" t="s">
        <v>41</v>
      </c>
      <c r="N156" s="216" t="s">
        <v>51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295</v>
      </c>
      <c r="AT156" s="219" t="s">
        <v>174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1282</v>
      </c>
    </row>
    <row r="157" s="2" customFormat="1">
      <c r="A157" s="42"/>
      <c r="B157" s="43"/>
      <c r="C157" s="44"/>
      <c r="D157" s="221" t="s">
        <v>181</v>
      </c>
      <c r="E157" s="44"/>
      <c r="F157" s="222" t="s">
        <v>1283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181</v>
      </c>
      <c r="AU157" s="20" t="s">
        <v>90</v>
      </c>
    </row>
    <row r="158" s="2" customFormat="1" ht="37.8" customHeight="1">
      <c r="A158" s="42"/>
      <c r="B158" s="43"/>
      <c r="C158" s="208" t="s">
        <v>336</v>
      </c>
      <c r="D158" s="208" t="s">
        <v>174</v>
      </c>
      <c r="E158" s="209" t="s">
        <v>1284</v>
      </c>
      <c r="F158" s="210" t="s">
        <v>1285</v>
      </c>
      <c r="G158" s="211" t="s">
        <v>1277</v>
      </c>
      <c r="H158" s="287"/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1286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1287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2" customFormat="1" ht="22.8" customHeight="1">
      <c r="A160" s="12"/>
      <c r="B160" s="192"/>
      <c r="C160" s="193"/>
      <c r="D160" s="194" t="s">
        <v>79</v>
      </c>
      <c r="E160" s="206" t="s">
        <v>601</v>
      </c>
      <c r="F160" s="206" t="s">
        <v>602</v>
      </c>
      <c r="G160" s="193"/>
      <c r="H160" s="193"/>
      <c r="I160" s="196"/>
      <c r="J160" s="207">
        <f>BK160</f>
        <v>0</v>
      </c>
      <c r="K160" s="193"/>
      <c r="L160" s="198"/>
      <c r="M160" s="199"/>
      <c r="N160" s="200"/>
      <c r="O160" s="200"/>
      <c r="P160" s="201">
        <f>SUM(P161:P233)</f>
        <v>0</v>
      </c>
      <c r="Q160" s="200"/>
      <c r="R160" s="201">
        <f>SUM(R161:R233)</f>
        <v>0.021465000000000001</v>
      </c>
      <c r="S160" s="200"/>
      <c r="T160" s="202">
        <f>SUM(T161:T233)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90</v>
      </c>
      <c r="AT160" s="204" t="s">
        <v>79</v>
      </c>
      <c r="AU160" s="204" t="s">
        <v>88</v>
      </c>
      <c r="AY160" s="203" t="s">
        <v>171</v>
      </c>
      <c r="BK160" s="205">
        <f>SUM(BK161:BK233)</f>
        <v>0</v>
      </c>
    </row>
    <row r="161" s="2" customFormat="1" ht="24.15" customHeight="1">
      <c r="A161" s="42"/>
      <c r="B161" s="43"/>
      <c r="C161" s="208" t="s">
        <v>341</v>
      </c>
      <c r="D161" s="208" t="s">
        <v>174</v>
      </c>
      <c r="E161" s="209" t="s">
        <v>1797</v>
      </c>
      <c r="F161" s="210" t="s">
        <v>1798</v>
      </c>
      <c r="G161" s="211" t="s">
        <v>202</v>
      </c>
      <c r="H161" s="212">
        <v>3</v>
      </c>
      <c r="I161" s="213"/>
      <c r="J161" s="214">
        <f>ROUND(I161*H161,2)</f>
        <v>0</v>
      </c>
      <c r="K161" s="210" t="s">
        <v>178</v>
      </c>
      <c r="L161" s="48"/>
      <c r="M161" s="215" t="s">
        <v>41</v>
      </c>
      <c r="N161" s="216" t="s">
        <v>51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295</v>
      </c>
      <c r="AT161" s="219" t="s">
        <v>174</v>
      </c>
      <c r="AU161" s="219" t="s">
        <v>90</v>
      </c>
      <c r="AY161" s="20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88</v>
      </c>
      <c r="BK161" s="220">
        <f>ROUND(I161*H161,2)</f>
        <v>0</v>
      </c>
      <c r="BL161" s="20" t="s">
        <v>295</v>
      </c>
      <c r="BM161" s="219" t="s">
        <v>1896</v>
      </c>
    </row>
    <row r="162" s="2" customFormat="1">
      <c r="A162" s="42"/>
      <c r="B162" s="43"/>
      <c r="C162" s="44"/>
      <c r="D162" s="221" t="s">
        <v>181</v>
      </c>
      <c r="E162" s="44"/>
      <c r="F162" s="222" t="s">
        <v>1800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181</v>
      </c>
      <c r="AU162" s="20" t="s">
        <v>90</v>
      </c>
    </row>
    <row r="163" s="13" customFormat="1">
      <c r="A163" s="13"/>
      <c r="B163" s="226"/>
      <c r="C163" s="227"/>
      <c r="D163" s="228" t="s">
        <v>183</v>
      </c>
      <c r="E163" s="229" t="s">
        <v>41</v>
      </c>
      <c r="F163" s="230" t="s">
        <v>1801</v>
      </c>
      <c r="G163" s="227"/>
      <c r="H163" s="229" t="s">
        <v>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183</v>
      </c>
      <c r="AU163" s="236" t="s">
        <v>90</v>
      </c>
      <c r="AV163" s="13" t="s">
        <v>88</v>
      </c>
      <c r="AW163" s="13" t="s">
        <v>42</v>
      </c>
      <c r="AX163" s="13" t="s">
        <v>80</v>
      </c>
      <c r="AY163" s="236" t="s">
        <v>171</v>
      </c>
    </row>
    <row r="164" s="14" customFormat="1">
      <c r="A164" s="14"/>
      <c r="B164" s="237"/>
      <c r="C164" s="238"/>
      <c r="D164" s="228" t="s">
        <v>183</v>
      </c>
      <c r="E164" s="239" t="s">
        <v>41</v>
      </c>
      <c r="F164" s="240" t="s">
        <v>199</v>
      </c>
      <c r="G164" s="238"/>
      <c r="H164" s="241">
        <v>3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42</v>
      </c>
      <c r="AX164" s="14" t="s">
        <v>80</v>
      </c>
      <c r="AY164" s="247" t="s">
        <v>171</v>
      </c>
    </row>
    <row r="165" s="15" customFormat="1">
      <c r="A165" s="15"/>
      <c r="B165" s="248"/>
      <c r="C165" s="249"/>
      <c r="D165" s="228" t="s">
        <v>183</v>
      </c>
      <c r="E165" s="250" t="s">
        <v>41</v>
      </c>
      <c r="F165" s="251" t="s">
        <v>189</v>
      </c>
      <c r="G165" s="249"/>
      <c r="H165" s="252">
        <v>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183</v>
      </c>
      <c r="AU165" s="258" t="s">
        <v>90</v>
      </c>
      <c r="AV165" s="15" t="s">
        <v>179</v>
      </c>
      <c r="AW165" s="15" t="s">
        <v>42</v>
      </c>
      <c r="AX165" s="15" t="s">
        <v>88</v>
      </c>
      <c r="AY165" s="258" t="s">
        <v>171</v>
      </c>
    </row>
    <row r="166" s="2" customFormat="1" ht="21.75" customHeight="1">
      <c r="A166" s="42"/>
      <c r="B166" s="43"/>
      <c r="C166" s="270" t="s">
        <v>298</v>
      </c>
      <c r="D166" s="270" t="s">
        <v>403</v>
      </c>
      <c r="E166" s="271" t="s">
        <v>1802</v>
      </c>
      <c r="F166" s="272" t="s">
        <v>1803</v>
      </c>
      <c r="G166" s="273" t="s">
        <v>202</v>
      </c>
      <c r="H166" s="274">
        <v>3.1499999999999999</v>
      </c>
      <c r="I166" s="275"/>
      <c r="J166" s="276">
        <f>ROUND(I166*H166,2)</f>
        <v>0</v>
      </c>
      <c r="K166" s="272" t="s">
        <v>178</v>
      </c>
      <c r="L166" s="277"/>
      <c r="M166" s="278" t="s">
        <v>41</v>
      </c>
      <c r="N166" s="279" t="s">
        <v>51</v>
      </c>
      <c r="O166" s="88"/>
      <c r="P166" s="217">
        <f>O166*H166</f>
        <v>0</v>
      </c>
      <c r="Q166" s="217">
        <v>0.00092000000000000003</v>
      </c>
      <c r="R166" s="217">
        <f>Q166*H166</f>
        <v>0.002898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406</v>
      </c>
      <c r="AT166" s="219" t="s">
        <v>403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295</v>
      </c>
      <c r="BM166" s="219" t="s">
        <v>1897</v>
      </c>
    </row>
    <row r="167" s="14" customFormat="1">
      <c r="A167" s="14"/>
      <c r="B167" s="237"/>
      <c r="C167" s="238"/>
      <c r="D167" s="228" t="s">
        <v>183</v>
      </c>
      <c r="E167" s="238"/>
      <c r="F167" s="240" t="s">
        <v>1805</v>
      </c>
      <c r="G167" s="238"/>
      <c r="H167" s="241">
        <v>3.1499999999999999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</v>
      </c>
      <c r="AX167" s="14" t="s">
        <v>88</v>
      </c>
      <c r="AY167" s="247" t="s">
        <v>171</v>
      </c>
    </row>
    <row r="168" s="2" customFormat="1" ht="16.5" customHeight="1">
      <c r="A168" s="42"/>
      <c r="B168" s="43"/>
      <c r="C168" s="208" t="s">
        <v>7</v>
      </c>
      <c r="D168" s="208" t="s">
        <v>174</v>
      </c>
      <c r="E168" s="209" t="s">
        <v>1288</v>
      </c>
      <c r="F168" s="210" t="s">
        <v>1289</v>
      </c>
      <c r="G168" s="211" t="s">
        <v>202</v>
      </c>
      <c r="H168" s="212">
        <v>3</v>
      </c>
      <c r="I168" s="213"/>
      <c r="J168" s="214">
        <f>ROUND(I168*H168,2)</f>
        <v>0</v>
      </c>
      <c r="K168" s="210" t="s">
        <v>178</v>
      </c>
      <c r="L168" s="48"/>
      <c r="M168" s="215" t="s">
        <v>41</v>
      </c>
      <c r="N168" s="216" t="s">
        <v>51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295</v>
      </c>
      <c r="AT168" s="219" t="s">
        <v>174</v>
      </c>
      <c r="AU168" s="219" t="s">
        <v>90</v>
      </c>
      <c r="AY168" s="20" t="s">
        <v>171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88</v>
      </c>
      <c r="BK168" s="220">
        <f>ROUND(I168*H168,2)</f>
        <v>0</v>
      </c>
      <c r="BL168" s="20" t="s">
        <v>295</v>
      </c>
      <c r="BM168" s="219" t="s">
        <v>1290</v>
      </c>
    </row>
    <row r="169" s="2" customFormat="1">
      <c r="A169" s="42"/>
      <c r="B169" s="43"/>
      <c r="C169" s="44"/>
      <c r="D169" s="221" t="s">
        <v>181</v>
      </c>
      <c r="E169" s="44"/>
      <c r="F169" s="222" t="s">
        <v>1291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181</v>
      </c>
      <c r="AU169" s="20" t="s">
        <v>90</v>
      </c>
    </row>
    <row r="170" s="13" customFormat="1">
      <c r="A170" s="13"/>
      <c r="B170" s="226"/>
      <c r="C170" s="227"/>
      <c r="D170" s="228" t="s">
        <v>183</v>
      </c>
      <c r="E170" s="229" t="s">
        <v>41</v>
      </c>
      <c r="F170" s="230" t="s">
        <v>1292</v>
      </c>
      <c r="G170" s="227"/>
      <c r="H170" s="229" t="s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183</v>
      </c>
      <c r="AU170" s="236" t="s">
        <v>90</v>
      </c>
      <c r="AV170" s="13" t="s">
        <v>88</v>
      </c>
      <c r="AW170" s="13" t="s">
        <v>42</v>
      </c>
      <c r="AX170" s="13" t="s">
        <v>80</v>
      </c>
      <c r="AY170" s="236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199</v>
      </c>
      <c r="G171" s="238"/>
      <c r="H171" s="241">
        <v>3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5" customFormat="1">
      <c r="A172" s="15"/>
      <c r="B172" s="248"/>
      <c r="C172" s="249"/>
      <c r="D172" s="228" t="s">
        <v>183</v>
      </c>
      <c r="E172" s="250" t="s">
        <v>41</v>
      </c>
      <c r="F172" s="251" t="s">
        <v>189</v>
      </c>
      <c r="G172" s="249"/>
      <c r="H172" s="252">
        <v>3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183</v>
      </c>
      <c r="AU172" s="258" t="s">
        <v>90</v>
      </c>
      <c r="AV172" s="15" t="s">
        <v>179</v>
      </c>
      <c r="AW172" s="15" t="s">
        <v>42</v>
      </c>
      <c r="AX172" s="15" t="s">
        <v>88</v>
      </c>
      <c r="AY172" s="258" t="s">
        <v>171</v>
      </c>
    </row>
    <row r="173" s="2" customFormat="1" ht="21.75" customHeight="1">
      <c r="A173" s="42"/>
      <c r="B173" s="43"/>
      <c r="C173" s="270" t="s">
        <v>361</v>
      </c>
      <c r="D173" s="270" t="s">
        <v>403</v>
      </c>
      <c r="E173" s="271" t="s">
        <v>1293</v>
      </c>
      <c r="F173" s="272" t="s">
        <v>1294</v>
      </c>
      <c r="G173" s="273" t="s">
        <v>202</v>
      </c>
      <c r="H173" s="274">
        <v>3.1499999999999999</v>
      </c>
      <c r="I173" s="275"/>
      <c r="J173" s="276">
        <f>ROUND(I173*H173,2)</f>
        <v>0</v>
      </c>
      <c r="K173" s="272" t="s">
        <v>41</v>
      </c>
      <c r="L173" s="277"/>
      <c r="M173" s="278" t="s">
        <v>41</v>
      </c>
      <c r="N173" s="279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406</v>
      </c>
      <c r="AT173" s="219" t="s">
        <v>403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295</v>
      </c>
      <c r="BM173" s="219" t="s">
        <v>1295</v>
      </c>
    </row>
    <row r="174" s="14" customFormat="1">
      <c r="A174" s="14"/>
      <c r="B174" s="237"/>
      <c r="C174" s="238"/>
      <c r="D174" s="228" t="s">
        <v>183</v>
      </c>
      <c r="E174" s="238"/>
      <c r="F174" s="240" t="s">
        <v>1805</v>
      </c>
      <c r="G174" s="238"/>
      <c r="H174" s="241">
        <v>3.1499999999999999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</v>
      </c>
      <c r="AX174" s="14" t="s">
        <v>88</v>
      </c>
      <c r="AY174" s="247" t="s">
        <v>171</v>
      </c>
    </row>
    <row r="175" s="2" customFormat="1" ht="33" customHeight="1">
      <c r="A175" s="42"/>
      <c r="B175" s="43"/>
      <c r="C175" s="208" t="s">
        <v>366</v>
      </c>
      <c r="D175" s="208" t="s">
        <v>174</v>
      </c>
      <c r="E175" s="209" t="s">
        <v>1297</v>
      </c>
      <c r="F175" s="210" t="s">
        <v>1298</v>
      </c>
      <c r="G175" s="211" t="s">
        <v>194</v>
      </c>
      <c r="H175" s="212">
        <v>12</v>
      </c>
      <c r="I175" s="213"/>
      <c r="J175" s="214">
        <f>ROUND(I175*H175,2)</f>
        <v>0</v>
      </c>
      <c r="K175" s="210" t="s">
        <v>178</v>
      </c>
      <c r="L175" s="48"/>
      <c r="M175" s="215" t="s">
        <v>41</v>
      </c>
      <c r="N175" s="216" t="s">
        <v>51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295</v>
      </c>
      <c r="AT175" s="219" t="s">
        <v>174</v>
      </c>
      <c r="AU175" s="219" t="s">
        <v>90</v>
      </c>
      <c r="AY175" s="20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88</v>
      </c>
      <c r="BK175" s="220">
        <f>ROUND(I175*H175,2)</f>
        <v>0</v>
      </c>
      <c r="BL175" s="20" t="s">
        <v>295</v>
      </c>
      <c r="BM175" s="219" t="s">
        <v>1299</v>
      </c>
    </row>
    <row r="176" s="2" customFormat="1">
      <c r="A176" s="42"/>
      <c r="B176" s="43"/>
      <c r="C176" s="44"/>
      <c r="D176" s="221" t="s">
        <v>181</v>
      </c>
      <c r="E176" s="44"/>
      <c r="F176" s="222" t="s">
        <v>1300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181</v>
      </c>
      <c r="AU176" s="20" t="s">
        <v>90</v>
      </c>
    </row>
    <row r="177" s="13" customFormat="1">
      <c r="A177" s="13"/>
      <c r="B177" s="226"/>
      <c r="C177" s="227"/>
      <c r="D177" s="228" t="s">
        <v>183</v>
      </c>
      <c r="E177" s="229" t="s">
        <v>41</v>
      </c>
      <c r="F177" s="230" t="s">
        <v>1301</v>
      </c>
      <c r="G177" s="227"/>
      <c r="H177" s="229" t="s">
        <v>41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183</v>
      </c>
      <c r="AU177" s="236" t="s">
        <v>90</v>
      </c>
      <c r="AV177" s="13" t="s">
        <v>88</v>
      </c>
      <c r="AW177" s="13" t="s">
        <v>42</v>
      </c>
      <c r="AX177" s="13" t="s">
        <v>80</v>
      </c>
      <c r="AY177" s="236" t="s">
        <v>171</v>
      </c>
    </row>
    <row r="178" s="14" customFormat="1">
      <c r="A178" s="14"/>
      <c r="B178" s="237"/>
      <c r="C178" s="238"/>
      <c r="D178" s="228" t="s">
        <v>183</v>
      </c>
      <c r="E178" s="239" t="s">
        <v>41</v>
      </c>
      <c r="F178" s="240" t="s">
        <v>8</v>
      </c>
      <c r="G178" s="238"/>
      <c r="H178" s="241">
        <v>12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183</v>
      </c>
      <c r="AU178" s="247" t="s">
        <v>90</v>
      </c>
      <c r="AV178" s="14" t="s">
        <v>90</v>
      </c>
      <c r="AW178" s="14" t="s">
        <v>42</v>
      </c>
      <c r="AX178" s="14" t="s">
        <v>80</v>
      </c>
      <c r="AY178" s="247" t="s">
        <v>171</v>
      </c>
    </row>
    <row r="179" s="15" customFormat="1">
      <c r="A179" s="15"/>
      <c r="B179" s="248"/>
      <c r="C179" s="249"/>
      <c r="D179" s="228" t="s">
        <v>183</v>
      </c>
      <c r="E179" s="250" t="s">
        <v>41</v>
      </c>
      <c r="F179" s="251" t="s">
        <v>189</v>
      </c>
      <c r="G179" s="249"/>
      <c r="H179" s="252">
        <v>12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183</v>
      </c>
      <c r="AU179" s="258" t="s">
        <v>90</v>
      </c>
      <c r="AV179" s="15" t="s">
        <v>179</v>
      </c>
      <c r="AW179" s="15" t="s">
        <v>42</v>
      </c>
      <c r="AX179" s="15" t="s">
        <v>88</v>
      </c>
      <c r="AY179" s="258" t="s">
        <v>171</v>
      </c>
    </row>
    <row r="180" s="2" customFormat="1" ht="16.5" customHeight="1">
      <c r="A180" s="42"/>
      <c r="B180" s="43"/>
      <c r="C180" s="270" t="s">
        <v>371</v>
      </c>
      <c r="D180" s="270" t="s">
        <v>403</v>
      </c>
      <c r="E180" s="271" t="s">
        <v>1302</v>
      </c>
      <c r="F180" s="272" t="s">
        <v>1303</v>
      </c>
      <c r="G180" s="273" t="s">
        <v>194</v>
      </c>
      <c r="H180" s="274">
        <v>12</v>
      </c>
      <c r="I180" s="275"/>
      <c r="J180" s="276">
        <f>ROUND(I180*H180,2)</f>
        <v>0</v>
      </c>
      <c r="K180" s="272" t="s">
        <v>178</v>
      </c>
      <c r="L180" s="277"/>
      <c r="M180" s="278" t="s">
        <v>41</v>
      </c>
      <c r="N180" s="279" t="s">
        <v>51</v>
      </c>
      <c r="O180" s="88"/>
      <c r="P180" s="217">
        <f>O180*H180</f>
        <v>0</v>
      </c>
      <c r="Q180" s="217">
        <v>0.00014999999999999999</v>
      </c>
      <c r="R180" s="217">
        <f>Q180*H180</f>
        <v>0.0018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406</v>
      </c>
      <c r="AT180" s="219" t="s">
        <v>403</v>
      </c>
      <c r="AU180" s="219" t="s">
        <v>90</v>
      </c>
      <c r="AY180" s="20" t="s">
        <v>171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88</v>
      </c>
      <c r="BK180" s="220">
        <f>ROUND(I180*H180,2)</f>
        <v>0</v>
      </c>
      <c r="BL180" s="20" t="s">
        <v>295</v>
      </c>
      <c r="BM180" s="219" t="s">
        <v>1304</v>
      </c>
    </row>
    <row r="181" s="2" customFormat="1" ht="24.15" customHeight="1">
      <c r="A181" s="42"/>
      <c r="B181" s="43"/>
      <c r="C181" s="208" t="s">
        <v>376</v>
      </c>
      <c r="D181" s="208" t="s">
        <v>174</v>
      </c>
      <c r="E181" s="209" t="s">
        <v>1305</v>
      </c>
      <c r="F181" s="210" t="s">
        <v>1306</v>
      </c>
      <c r="G181" s="211" t="s">
        <v>202</v>
      </c>
      <c r="H181" s="212">
        <v>121.5</v>
      </c>
      <c r="I181" s="213"/>
      <c r="J181" s="214">
        <f>ROUND(I181*H181,2)</f>
        <v>0</v>
      </c>
      <c r="K181" s="210" t="s">
        <v>178</v>
      </c>
      <c r="L181" s="48"/>
      <c r="M181" s="215" t="s">
        <v>41</v>
      </c>
      <c r="N181" s="216" t="s">
        <v>51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295</v>
      </c>
      <c r="AT181" s="219" t="s">
        <v>174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1307</v>
      </c>
    </row>
    <row r="182" s="2" customFormat="1">
      <c r="A182" s="42"/>
      <c r="B182" s="43"/>
      <c r="C182" s="44"/>
      <c r="D182" s="221" t="s">
        <v>181</v>
      </c>
      <c r="E182" s="44"/>
      <c r="F182" s="222" t="s">
        <v>1308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181</v>
      </c>
      <c r="AU182" s="20" t="s">
        <v>90</v>
      </c>
    </row>
    <row r="183" s="13" customFormat="1">
      <c r="A183" s="13"/>
      <c r="B183" s="226"/>
      <c r="C183" s="227"/>
      <c r="D183" s="228" t="s">
        <v>183</v>
      </c>
      <c r="E183" s="229" t="s">
        <v>41</v>
      </c>
      <c r="F183" s="230" t="s">
        <v>1309</v>
      </c>
      <c r="G183" s="227"/>
      <c r="H183" s="229" t="s">
        <v>41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183</v>
      </c>
      <c r="AU183" s="236" t="s">
        <v>90</v>
      </c>
      <c r="AV183" s="13" t="s">
        <v>88</v>
      </c>
      <c r="AW183" s="13" t="s">
        <v>42</v>
      </c>
      <c r="AX183" s="13" t="s">
        <v>80</v>
      </c>
      <c r="AY183" s="236" t="s">
        <v>171</v>
      </c>
    </row>
    <row r="184" s="14" customFormat="1">
      <c r="A184" s="14"/>
      <c r="B184" s="237"/>
      <c r="C184" s="238"/>
      <c r="D184" s="228" t="s">
        <v>183</v>
      </c>
      <c r="E184" s="239" t="s">
        <v>41</v>
      </c>
      <c r="F184" s="240" t="s">
        <v>2056</v>
      </c>
      <c r="G184" s="238"/>
      <c r="H184" s="241">
        <v>65.599999999999994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183</v>
      </c>
      <c r="AU184" s="247" t="s">
        <v>90</v>
      </c>
      <c r="AV184" s="14" t="s">
        <v>90</v>
      </c>
      <c r="AW184" s="14" t="s">
        <v>42</v>
      </c>
      <c r="AX184" s="14" t="s">
        <v>80</v>
      </c>
      <c r="AY184" s="247" t="s">
        <v>171</v>
      </c>
    </row>
    <row r="185" s="16" customFormat="1">
      <c r="A185" s="16"/>
      <c r="B185" s="259"/>
      <c r="C185" s="260"/>
      <c r="D185" s="228" t="s">
        <v>183</v>
      </c>
      <c r="E185" s="261" t="s">
        <v>41</v>
      </c>
      <c r="F185" s="262" t="s">
        <v>230</v>
      </c>
      <c r="G185" s="260"/>
      <c r="H185" s="263">
        <v>65.599999999999994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9" t="s">
        <v>183</v>
      </c>
      <c r="AU185" s="269" t="s">
        <v>90</v>
      </c>
      <c r="AV185" s="16" t="s">
        <v>199</v>
      </c>
      <c r="AW185" s="16" t="s">
        <v>42</v>
      </c>
      <c r="AX185" s="16" t="s">
        <v>80</v>
      </c>
      <c r="AY185" s="269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1693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2057</v>
      </c>
      <c r="G187" s="238"/>
      <c r="H187" s="241">
        <v>16.899999999999999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1332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2058</v>
      </c>
      <c r="G189" s="238"/>
      <c r="H189" s="241">
        <v>39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121.5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381</v>
      </c>
      <c r="D191" s="270" t="s">
        <v>403</v>
      </c>
      <c r="E191" s="271" t="s">
        <v>684</v>
      </c>
      <c r="F191" s="272" t="s">
        <v>685</v>
      </c>
      <c r="G191" s="273" t="s">
        <v>202</v>
      </c>
      <c r="H191" s="274">
        <v>139.72499999999999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0.00012</v>
      </c>
      <c r="R191" s="217">
        <f>Q191*H191</f>
        <v>0.016767000000000001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406</v>
      </c>
      <c r="AT191" s="219" t="s">
        <v>403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295</v>
      </c>
      <c r="BM191" s="219" t="s">
        <v>1334</v>
      </c>
    </row>
    <row r="192" s="14" customFormat="1">
      <c r="A192" s="14"/>
      <c r="B192" s="237"/>
      <c r="C192" s="238"/>
      <c r="D192" s="228" t="s">
        <v>183</v>
      </c>
      <c r="E192" s="238"/>
      <c r="F192" s="240" t="s">
        <v>2059</v>
      </c>
      <c r="G192" s="238"/>
      <c r="H192" s="241">
        <v>139.72499999999999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</v>
      </c>
      <c r="AX192" s="14" t="s">
        <v>88</v>
      </c>
      <c r="AY192" s="247" t="s">
        <v>171</v>
      </c>
    </row>
    <row r="193" s="2" customFormat="1" ht="21.75" customHeight="1">
      <c r="A193" s="42"/>
      <c r="B193" s="43"/>
      <c r="C193" s="208" t="s">
        <v>388</v>
      </c>
      <c r="D193" s="208" t="s">
        <v>174</v>
      </c>
      <c r="E193" s="209" t="s">
        <v>1336</v>
      </c>
      <c r="F193" s="210" t="s">
        <v>1337</v>
      </c>
      <c r="G193" s="211" t="s">
        <v>194</v>
      </c>
      <c r="H193" s="212">
        <v>213</v>
      </c>
      <c r="I193" s="213"/>
      <c r="J193" s="214">
        <f>ROUND(I193*H193,2)</f>
        <v>0</v>
      </c>
      <c r="K193" s="210" t="s">
        <v>178</v>
      </c>
      <c r="L193" s="48"/>
      <c r="M193" s="215" t="s">
        <v>41</v>
      </c>
      <c r="N193" s="216" t="s">
        <v>51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295</v>
      </c>
      <c r="AT193" s="219" t="s">
        <v>174</v>
      </c>
      <c r="AU193" s="219" t="s">
        <v>90</v>
      </c>
      <c r="AY193" s="20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88</v>
      </c>
      <c r="BK193" s="220">
        <f>ROUND(I193*H193,2)</f>
        <v>0</v>
      </c>
      <c r="BL193" s="20" t="s">
        <v>295</v>
      </c>
      <c r="BM193" s="219" t="s">
        <v>1338</v>
      </c>
    </row>
    <row r="194" s="2" customFormat="1">
      <c r="A194" s="42"/>
      <c r="B194" s="43"/>
      <c r="C194" s="44"/>
      <c r="D194" s="221" t="s">
        <v>181</v>
      </c>
      <c r="E194" s="44"/>
      <c r="F194" s="222" t="s">
        <v>1339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181</v>
      </c>
      <c r="AU194" s="20" t="s">
        <v>90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1340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199</v>
      </c>
      <c r="G196" s="238"/>
      <c r="H196" s="241">
        <v>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1341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2060</v>
      </c>
      <c r="G198" s="238"/>
      <c r="H198" s="241">
        <v>120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1698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2061</v>
      </c>
      <c r="G200" s="238"/>
      <c r="H200" s="241">
        <v>60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3" customFormat="1">
      <c r="A201" s="13"/>
      <c r="B201" s="226"/>
      <c r="C201" s="227"/>
      <c r="D201" s="228" t="s">
        <v>183</v>
      </c>
      <c r="E201" s="229" t="s">
        <v>41</v>
      </c>
      <c r="F201" s="230" t="s">
        <v>1332</v>
      </c>
      <c r="G201" s="227"/>
      <c r="H201" s="229" t="s">
        <v>41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183</v>
      </c>
      <c r="AU201" s="236" t="s">
        <v>90</v>
      </c>
      <c r="AV201" s="13" t="s">
        <v>88</v>
      </c>
      <c r="AW201" s="13" t="s">
        <v>42</v>
      </c>
      <c r="AX201" s="13" t="s">
        <v>80</v>
      </c>
      <c r="AY201" s="236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2062</v>
      </c>
      <c r="G202" s="238"/>
      <c r="H202" s="241">
        <v>30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5" customFormat="1">
      <c r="A203" s="15"/>
      <c r="B203" s="248"/>
      <c r="C203" s="249"/>
      <c r="D203" s="228" t="s">
        <v>183</v>
      </c>
      <c r="E203" s="250" t="s">
        <v>41</v>
      </c>
      <c r="F203" s="251" t="s">
        <v>189</v>
      </c>
      <c r="G203" s="249"/>
      <c r="H203" s="252">
        <v>213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183</v>
      </c>
      <c r="AU203" s="258" t="s">
        <v>90</v>
      </c>
      <c r="AV203" s="15" t="s">
        <v>179</v>
      </c>
      <c r="AW203" s="15" t="s">
        <v>42</v>
      </c>
      <c r="AX203" s="15" t="s">
        <v>88</v>
      </c>
      <c r="AY203" s="258" t="s">
        <v>171</v>
      </c>
    </row>
    <row r="204" s="2" customFormat="1" ht="24.15" customHeight="1">
      <c r="A204" s="42"/>
      <c r="B204" s="43"/>
      <c r="C204" s="208" t="s">
        <v>395</v>
      </c>
      <c r="D204" s="208" t="s">
        <v>174</v>
      </c>
      <c r="E204" s="209" t="s">
        <v>1346</v>
      </c>
      <c r="F204" s="210" t="s">
        <v>1347</v>
      </c>
      <c r="G204" s="211" t="s">
        <v>194</v>
      </c>
      <c r="H204" s="212">
        <v>60</v>
      </c>
      <c r="I204" s="213"/>
      <c r="J204" s="214">
        <f>ROUND(I204*H204,2)</f>
        <v>0</v>
      </c>
      <c r="K204" s="210" t="s">
        <v>178</v>
      </c>
      <c r="L204" s="48"/>
      <c r="M204" s="215" t="s">
        <v>41</v>
      </c>
      <c r="N204" s="216" t="s">
        <v>51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295</v>
      </c>
      <c r="AT204" s="219" t="s">
        <v>174</v>
      </c>
      <c r="AU204" s="219" t="s">
        <v>90</v>
      </c>
      <c r="AY204" s="20" t="s">
        <v>171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88</v>
      </c>
      <c r="BK204" s="220">
        <f>ROUND(I204*H204,2)</f>
        <v>0</v>
      </c>
      <c r="BL204" s="20" t="s">
        <v>295</v>
      </c>
      <c r="BM204" s="219" t="s">
        <v>1348</v>
      </c>
    </row>
    <row r="205" s="2" customFormat="1">
      <c r="A205" s="42"/>
      <c r="B205" s="43"/>
      <c r="C205" s="44"/>
      <c r="D205" s="221" t="s">
        <v>181</v>
      </c>
      <c r="E205" s="44"/>
      <c r="F205" s="222" t="s">
        <v>1349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181</v>
      </c>
      <c r="AU205" s="20" t="s">
        <v>90</v>
      </c>
    </row>
    <row r="206" s="13" customFormat="1">
      <c r="A206" s="13"/>
      <c r="B206" s="226"/>
      <c r="C206" s="227"/>
      <c r="D206" s="228" t="s">
        <v>183</v>
      </c>
      <c r="E206" s="229" t="s">
        <v>41</v>
      </c>
      <c r="F206" s="230" t="s">
        <v>1904</v>
      </c>
      <c r="G206" s="227"/>
      <c r="H206" s="229" t="s">
        <v>41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183</v>
      </c>
      <c r="AU206" s="236" t="s">
        <v>90</v>
      </c>
      <c r="AV206" s="13" t="s">
        <v>88</v>
      </c>
      <c r="AW206" s="13" t="s">
        <v>42</v>
      </c>
      <c r="AX206" s="13" t="s">
        <v>80</v>
      </c>
      <c r="AY206" s="236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2062</v>
      </c>
      <c r="G207" s="238"/>
      <c r="H207" s="241">
        <v>30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3" customFormat="1">
      <c r="A208" s="13"/>
      <c r="B208" s="226"/>
      <c r="C208" s="227"/>
      <c r="D208" s="228" t="s">
        <v>183</v>
      </c>
      <c r="E208" s="229" t="s">
        <v>41</v>
      </c>
      <c r="F208" s="230" t="s">
        <v>1332</v>
      </c>
      <c r="G208" s="227"/>
      <c r="H208" s="229" t="s">
        <v>41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183</v>
      </c>
      <c r="AU208" s="236" t="s">
        <v>90</v>
      </c>
      <c r="AV208" s="13" t="s">
        <v>88</v>
      </c>
      <c r="AW208" s="13" t="s">
        <v>42</v>
      </c>
      <c r="AX208" s="13" t="s">
        <v>80</v>
      </c>
      <c r="AY208" s="236" t="s">
        <v>171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2062</v>
      </c>
      <c r="G209" s="238"/>
      <c r="H209" s="241">
        <v>30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80</v>
      </c>
      <c r="AY209" s="247" t="s">
        <v>171</v>
      </c>
    </row>
    <row r="210" s="15" customFormat="1">
      <c r="A210" s="15"/>
      <c r="B210" s="248"/>
      <c r="C210" s="249"/>
      <c r="D210" s="228" t="s">
        <v>183</v>
      </c>
      <c r="E210" s="250" t="s">
        <v>41</v>
      </c>
      <c r="F210" s="251" t="s">
        <v>189</v>
      </c>
      <c r="G210" s="249"/>
      <c r="H210" s="252">
        <v>60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183</v>
      </c>
      <c r="AU210" s="258" t="s">
        <v>90</v>
      </c>
      <c r="AV210" s="15" t="s">
        <v>179</v>
      </c>
      <c r="AW210" s="15" t="s">
        <v>42</v>
      </c>
      <c r="AX210" s="15" t="s">
        <v>88</v>
      </c>
      <c r="AY210" s="258" t="s">
        <v>171</v>
      </c>
    </row>
    <row r="211" s="2" customFormat="1" ht="24.15" customHeight="1">
      <c r="A211" s="42"/>
      <c r="B211" s="43"/>
      <c r="C211" s="208" t="s">
        <v>402</v>
      </c>
      <c r="D211" s="208" t="s">
        <v>174</v>
      </c>
      <c r="E211" s="209" t="s">
        <v>739</v>
      </c>
      <c r="F211" s="210" t="s">
        <v>740</v>
      </c>
      <c r="G211" s="211" t="s">
        <v>194</v>
      </c>
      <c r="H211" s="212">
        <v>9</v>
      </c>
      <c r="I211" s="213"/>
      <c r="J211" s="214">
        <f>ROUND(I211*H211,2)</f>
        <v>0</v>
      </c>
      <c r="K211" s="210" t="s">
        <v>178</v>
      </c>
      <c r="L211" s="48"/>
      <c r="M211" s="215" t="s">
        <v>41</v>
      </c>
      <c r="N211" s="216" t="s">
        <v>51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295</v>
      </c>
      <c r="AT211" s="219" t="s">
        <v>174</v>
      </c>
      <c r="AU211" s="219" t="s">
        <v>90</v>
      </c>
      <c r="AY211" s="20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88</v>
      </c>
      <c r="BK211" s="220">
        <f>ROUND(I211*H211,2)</f>
        <v>0</v>
      </c>
      <c r="BL211" s="20" t="s">
        <v>295</v>
      </c>
      <c r="BM211" s="219" t="s">
        <v>2063</v>
      </c>
    </row>
    <row r="212" s="2" customFormat="1">
      <c r="A212" s="42"/>
      <c r="B212" s="43"/>
      <c r="C212" s="44"/>
      <c r="D212" s="221" t="s">
        <v>181</v>
      </c>
      <c r="E212" s="44"/>
      <c r="F212" s="222" t="s">
        <v>742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181</v>
      </c>
      <c r="AU212" s="20" t="s">
        <v>90</v>
      </c>
    </row>
    <row r="213" s="13" customFormat="1">
      <c r="A213" s="13"/>
      <c r="B213" s="226"/>
      <c r="C213" s="227"/>
      <c r="D213" s="228" t="s">
        <v>183</v>
      </c>
      <c r="E213" s="229" t="s">
        <v>41</v>
      </c>
      <c r="F213" s="230" t="s">
        <v>1353</v>
      </c>
      <c r="G213" s="227"/>
      <c r="H213" s="229" t="s">
        <v>41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183</v>
      </c>
      <c r="AU213" s="236" t="s">
        <v>90</v>
      </c>
      <c r="AV213" s="13" t="s">
        <v>88</v>
      </c>
      <c r="AW213" s="13" t="s">
        <v>42</v>
      </c>
      <c r="AX213" s="13" t="s">
        <v>80</v>
      </c>
      <c r="AY213" s="236" t="s">
        <v>171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199</v>
      </c>
      <c r="G214" s="238"/>
      <c r="H214" s="241">
        <v>3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3" customFormat="1">
      <c r="A215" s="13"/>
      <c r="B215" s="226"/>
      <c r="C215" s="227"/>
      <c r="D215" s="228" t="s">
        <v>183</v>
      </c>
      <c r="E215" s="229" t="s">
        <v>41</v>
      </c>
      <c r="F215" s="230" t="s">
        <v>1354</v>
      </c>
      <c r="G215" s="227"/>
      <c r="H215" s="229" t="s">
        <v>41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183</v>
      </c>
      <c r="AU215" s="236" t="s">
        <v>90</v>
      </c>
      <c r="AV215" s="13" t="s">
        <v>88</v>
      </c>
      <c r="AW215" s="13" t="s">
        <v>42</v>
      </c>
      <c r="AX215" s="13" t="s">
        <v>80</v>
      </c>
      <c r="AY215" s="236" t="s">
        <v>171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2064</v>
      </c>
      <c r="G216" s="238"/>
      <c r="H216" s="241">
        <v>6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5" customFormat="1">
      <c r="A217" s="15"/>
      <c r="B217" s="248"/>
      <c r="C217" s="249"/>
      <c r="D217" s="228" t="s">
        <v>183</v>
      </c>
      <c r="E217" s="250" t="s">
        <v>41</v>
      </c>
      <c r="F217" s="251" t="s">
        <v>189</v>
      </c>
      <c r="G217" s="249"/>
      <c r="H217" s="252">
        <v>9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183</v>
      </c>
      <c r="AU217" s="258" t="s">
        <v>90</v>
      </c>
      <c r="AV217" s="15" t="s">
        <v>179</v>
      </c>
      <c r="AW217" s="15" t="s">
        <v>42</v>
      </c>
      <c r="AX217" s="15" t="s">
        <v>88</v>
      </c>
      <c r="AY217" s="258" t="s">
        <v>171</v>
      </c>
    </row>
    <row r="218" s="2" customFormat="1" ht="16.5" customHeight="1">
      <c r="A218" s="42"/>
      <c r="B218" s="43"/>
      <c r="C218" s="270" t="s">
        <v>408</v>
      </c>
      <c r="D218" s="270" t="s">
        <v>403</v>
      </c>
      <c r="E218" s="271" t="s">
        <v>421</v>
      </c>
      <c r="F218" s="272" t="s">
        <v>1811</v>
      </c>
      <c r="G218" s="273" t="s">
        <v>194</v>
      </c>
      <c r="H218" s="274">
        <v>3</v>
      </c>
      <c r="I218" s="275"/>
      <c r="J218" s="276">
        <f>ROUND(I218*H218,2)</f>
        <v>0</v>
      </c>
      <c r="K218" s="272" t="s">
        <v>41</v>
      </c>
      <c r="L218" s="277"/>
      <c r="M218" s="278" t="s">
        <v>41</v>
      </c>
      <c r="N218" s="279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406</v>
      </c>
      <c r="AT218" s="219" t="s">
        <v>403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2065</v>
      </c>
    </row>
    <row r="219" s="14" customFormat="1">
      <c r="A219" s="14"/>
      <c r="B219" s="237"/>
      <c r="C219" s="238"/>
      <c r="D219" s="228" t="s">
        <v>183</v>
      </c>
      <c r="E219" s="239" t="s">
        <v>41</v>
      </c>
      <c r="F219" s="240" t="s">
        <v>199</v>
      </c>
      <c r="G219" s="238"/>
      <c r="H219" s="241">
        <v>3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42</v>
      </c>
      <c r="AX219" s="14" t="s">
        <v>88</v>
      </c>
      <c r="AY219" s="247" t="s">
        <v>171</v>
      </c>
    </row>
    <row r="220" s="2" customFormat="1" ht="16.5" customHeight="1">
      <c r="A220" s="42"/>
      <c r="B220" s="43"/>
      <c r="C220" s="270" t="s">
        <v>413</v>
      </c>
      <c r="D220" s="270" t="s">
        <v>403</v>
      </c>
      <c r="E220" s="271" t="s">
        <v>747</v>
      </c>
      <c r="F220" s="272" t="s">
        <v>748</v>
      </c>
      <c r="G220" s="273" t="s">
        <v>194</v>
      </c>
      <c r="H220" s="274">
        <v>6</v>
      </c>
      <c r="I220" s="275"/>
      <c r="J220" s="276">
        <f>ROUND(I220*H220,2)</f>
        <v>0</v>
      </c>
      <c r="K220" s="272" t="s">
        <v>41</v>
      </c>
      <c r="L220" s="277"/>
      <c r="M220" s="278" t="s">
        <v>41</v>
      </c>
      <c r="N220" s="279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406</v>
      </c>
      <c r="AT220" s="219" t="s">
        <v>403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2066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2064</v>
      </c>
      <c r="G221" s="238"/>
      <c r="H221" s="241">
        <v>6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5" customFormat="1">
      <c r="A222" s="15"/>
      <c r="B222" s="248"/>
      <c r="C222" s="249"/>
      <c r="D222" s="228" t="s">
        <v>183</v>
      </c>
      <c r="E222" s="250" t="s">
        <v>41</v>
      </c>
      <c r="F222" s="251" t="s">
        <v>189</v>
      </c>
      <c r="G222" s="249"/>
      <c r="H222" s="252">
        <v>6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8" t="s">
        <v>183</v>
      </c>
      <c r="AU222" s="258" t="s">
        <v>90</v>
      </c>
      <c r="AV222" s="15" t="s">
        <v>179</v>
      </c>
      <c r="AW222" s="15" t="s">
        <v>42</v>
      </c>
      <c r="AX222" s="15" t="s">
        <v>88</v>
      </c>
      <c r="AY222" s="258" t="s">
        <v>171</v>
      </c>
    </row>
    <row r="223" s="2" customFormat="1" ht="24.15" customHeight="1">
      <c r="A223" s="42"/>
      <c r="B223" s="43"/>
      <c r="C223" s="208" t="s">
        <v>406</v>
      </c>
      <c r="D223" s="208" t="s">
        <v>174</v>
      </c>
      <c r="E223" s="209" t="s">
        <v>1357</v>
      </c>
      <c r="F223" s="210" t="s">
        <v>1358</v>
      </c>
      <c r="G223" s="211" t="s">
        <v>194</v>
      </c>
      <c r="H223" s="212">
        <v>1</v>
      </c>
      <c r="I223" s="213"/>
      <c r="J223" s="214">
        <f>ROUND(I223*H223,2)</f>
        <v>0</v>
      </c>
      <c r="K223" s="210" t="s">
        <v>178</v>
      </c>
      <c r="L223" s="48"/>
      <c r="M223" s="215" t="s">
        <v>41</v>
      </c>
      <c r="N223" s="216" t="s">
        <v>51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295</v>
      </c>
      <c r="AT223" s="219" t="s">
        <v>174</v>
      </c>
      <c r="AU223" s="219" t="s">
        <v>90</v>
      </c>
      <c r="AY223" s="20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88</v>
      </c>
      <c r="BK223" s="220">
        <f>ROUND(I223*H223,2)</f>
        <v>0</v>
      </c>
      <c r="BL223" s="20" t="s">
        <v>295</v>
      </c>
      <c r="BM223" s="219" t="s">
        <v>1359</v>
      </c>
    </row>
    <row r="224" s="2" customFormat="1">
      <c r="A224" s="42"/>
      <c r="B224" s="43"/>
      <c r="C224" s="44"/>
      <c r="D224" s="221" t="s">
        <v>181</v>
      </c>
      <c r="E224" s="44"/>
      <c r="F224" s="222" t="s">
        <v>1360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181</v>
      </c>
      <c r="AU224" s="20" t="s">
        <v>90</v>
      </c>
    </row>
    <row r="225" s="2" customFormat="1" ht="24.15" customHeight="1">
      <c r="A225" s="42"/>
      <c r="B225" s="43"/>
      <c r="C225" s="208" t="s">
        <v>424</v>
      </c>
      <c r="D225" s="208" t="s">
        <v>174</v>
      </c>
      <c r="E225" s="209" t="s">
        <v>1361</v>
      </c>
      <c r="F225" s="210" t="s">
        <v>879</v>
      </c>
      <c r="G225" s="211" t="s">
        <v>764</v>
      </c>
      <c r="H225" s="212">
        <v>1</v>
      </c>
      <c r="I225" s="213"/>
      <c r="J225" s="214">
        <f>ROUND(I225*H225,2)</f>
        <v>0</v>
      </c>
      <c r="K225" s="210" t="s">
        <v>41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1701</v>
      </c>
    </row>
    <row r="226" s="2" customFormat="1" ht="24.15" customHeight="1">
      <c r="A226" s="42"/>
      <c r="B226" s="43"/>
      <c r="C226" s="208" t="s">
        <v>433</v>
      </c>
      <c r="D226" s="208" t="s">
        <v>174</v>
      </c>
      <c r="E226" s="209" t="s">
        <v>1367</v>
      </c>
      <c r="F226" s="210" t="s">
        <v>1368</v>
      </c>
      <c r="G226" s="211" t="s">
        <v>264</v>
      </c>
      <c r="H226" s="212">
        <v>0.021000000000000001</v>
      </c>
      <c r="I226" s="213"/>
      <c r="J226" s="214">
        <f>ROUND(I226*H226,2)</f>
        <v>0</v>
      </c>
      <c r="K226" s="210" t="s">
        <v>178</v>
      </c>
      <c r="L226" s="48"/>
      <c r="M226" s="215" t="s">
        <v>41</v>
      </c>
      <c r="N226" s="216" t="s">
        <v>51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295</v>
      </c>
      <c r="AT226" s="219" t="s">
        <v>174</v>
      </c>
      <c r="AU226" s="219" t="s">
        <v>90</v>
      </c>
      <c r="AY226" s="20" t="s">
        <v>171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88</v>
      </c>
      <c r="BK226" s="220">
        <f>ROUND(I226*H226,2)</f>
        <v>0</v>
      </c>
      <c r="BL226" s="20" t="s">
        <v>295</v>
      </c>
      <c r="BM226" s="219" t="s">
        <v>1369</v>
      </c>
    </row>
    <row r="227" s="2" customFormat="1">
      <c r="A227" s="42"/>
      <c r="B227" s="43"/>
      <c r="C227" s="44"/>
      <c r="D227" s="221" t="s">
        <v>181</v>
      </c>
      <c r="E227" s="44"/>
      <c r="F227" s="222" t="s">
        <v>1370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181</v>
      </c>
      <c r="AU227" s="20" t="s">
        <v>90</v>
      </c>
    </row>
    <row r="228" s="2" customFormat="1" ht="37.8" customHeight="1">
      <c r="A228" s="42"/>
      <c r="B228" s="43"/>
      <c r="C228" s="208" t="s">
        <v>438</v>
      </c>
      <c r="D228" s="208" t="s">
        <v>174</v>
      </c>
      <c r="E228" s="209" t="s">
        <v>955</v>
      </c>
      <c r="F228" s="210" t="s">
        <v>956</v>
      </c>
      <c r="G228" s="211" t="s">
        <v>264</v>
      </c>
      <c r="H228" s="212">
        <v>0.021000000000000001</v>
      </c>
      <c r="I228" s="213"/>
      <c r="J228" s="214">
        <f>ROUND(I228*H228,2)</f>
        <v>0</v>
      </c>
      <c r="K228" s="210" t="s">
        <v>178</v>
      </c>
      <c r="L228" s="48"/>
      <c r="M228" s="215" t="s">
        <v>41</v>
      </c>
      <c r="N228" s="216" t="s">
        <v>51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295</v>
      </c>
      <c r="AT228" s="219" t="s">
        <v>174</v>
      </c>
      <c r="AU228" s="219" t="s">
        <v>90</v>
      </c>
      <c r="AY228" s="20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88</v>
      </c>
      <c r="BK228" s="220">
        <f>ROUND(I228*H228,2)</f>
        <v>0</v>
      </c>
      <c r="BL228" s="20" t="s">
        <v>295</v>
      </c>
      <c r="BM228" s="219" t="s">
        <v>1371</v>
      </c>
    </row>
    <row r="229" s="2" customFormat="1">
      <c r="A229" s="42"/>
      <c r="B229" s="43"/>
      <c r="C229" s="44"/>
      <c r="D229" s="221" t="s">
        <v>181</v>
      </c>
      <c r="E229" s="44"/>
      <c r="F229" s="222" t="s">
        <v>958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181</v>
      </c>
      <c r="AU229" s="20" t="s">
        <v>90</v>
      </c>
    </row>
    <row r="230" s="2" customFormat="1" ht="33" customHeight="1">
      <c r="A230" s="42"/>
      <c r="B230" s="43"/>
      <c r="C230" s="208" t="s">
        <v>443</v>
      </c>
      <c r="D230" s="208" t="s">
        <v>174</v>
      </c>
      <c r="E230" s="209" t="s">
        <v>960</v>
      </c>
      <c r="F230" s="210" t="s">
        <v>961</v>
      </c>
      <c r="G230" s="211" t="s">
        <v>264</v>
      </c>
      <c r="H230" s="212">
        <v>0.021000000000000001</v>
      </c>
      <c r="I230" s="213"/>
      <c r="J230" s="214">
        <f>ROUND(I230*H230,2)</f>
        <v>0</v>
      </c>
      <c r="K230" s="210" t="s">
        <v>178</v>
      </c>
      <c r="L230" s="48"/>
      <c r="M230" s="215" t="s">
        <v>41</v>
      </c>
      <c r="N230" s="216" t="s">
        <v>51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295</v>
      </c>
      <c r="AT230" s="219" t="s">
        <v>174</v>
      </c>
      <c r="AU230" s="219" t="s">
        <v>90</v>
      </c>
      <c r="AY230" s="20" t="s">
        <v>171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88</v>
      </c>
      <c r="BK230" s="220">
        <f>ROUND(I230*H230,2)</f>
        <v>0</v>
      </c>
      <c r="BL230" s="20" t="s">
        <v>295</v>
      </c>
      <c r="BM230" s="219" t="s">
        <v>1372</v>
      </c>
    </row>
    <row r="231" s="2" customFormat="1">
      <c r="A231" s="42"/>
      <c r="B231" s="43"/>
      <c r="C231" s="44"/>
      <c r="D231" s="221" t="s">
        <v>181</v>
      </c>
      <c r="E231" s="44"/>
      <c r="F231" s="222" t="s">
        <v>963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181</v>
      </c>
      <c r="AU231" s="20" t="s">
        <v>90</v>
      </c>
    </row>
    <row r="232" s="2" customFormat="1" ht="37.8" customHeight="1">
      <c r="A232" s="42"/>
      <c r="B232" s="43"/>
      <c r="C232" s="208" t="s">
        <v>448</v>
      </c>
      <c r="D232" s="208" t="s">
        <v>174</v>
      </c>
      <c r="E232" s="209" t="s">
        <v>965</v>
      </c>
      <c r="F232" s="210" t="s">
        <v>966</v>
      </c>
      <c r="G232" s="211" t="s">
        <v>264</v>
      </c>
      <c r="H232" s="212">
        <v>0.021000000000000001</v>
      </c>
      <c r="I232" s="213"/>
      <c r="J232" s="214">
        <f>ROUND(I232*H232,2)</f>
        <v>0</v>
      </c>
      <c r="K232" s="210" t="s">
        <v>178</v>
      </c>
      <c r="L232" s="48"/>
      <c r="M232" s="215" t="s">
        <v>41</v>
      </c>
      <c r="N232" s="216" t="s">
        <v>51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295</v>
      </c>
      <c r="AT232" s="219" t="s">
        <v>174</v>
      </c>
      <c r="AU232" s="219" t="s">
        <v>90</v>
      </c>
      <c r="AY232" s="20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88</v>
      </c>
      <c r="BK232" s="220">
        <f>ROUND(I232*H232,2)</f>
        <v>0</v>
      </c>
      <c r="BL232" s="20" t="s">
        <v>295</v>
      </c>
      <c r="BM232" s="219" t="s">
        <v>1373</v>
      </c>
    </row>
    <row r="233" s="2" customFormat="1">
      <c r="A233" s="42"/>
      <c r="B233" s="43"/>
      <c r="C233" s="44"/>
      <c r="D233" s="221" t="s">
        <v>181</v>
      </c>
      <c r="E233" s="44"/>
      <c r="F233" s="222" t="s">
        <v>968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181</v>
      </c>
      <c r="AU233" s="20" t="s">
        <v>90</v>
      </c>
    </row>
    <row r="234" s="12" customFormat="1" ht="22.8" customHeight="1">
      <c r="A234" s="12"/>
      <c r="B234" s="192"/>
      <c r="C234" s="193"/>
      <c r="D234" s="194" t="s">
        <v>79</v>
      </c>
      <c r="E234" s="206" t="s">
        <v>969</v>
      </c>
      <c r="F234" s="206" t="s">
        <v>970</v>
      </c>
      <c r="G234" s="193"/>
      <c r="H234" s="193"/>
      <c r="I234" s="196"/>
      <c r="J234" s="207">
        <f>BK234</f>
        <v>0</v>
      </c>
      <c r="K234" s="193"/>
      <c r="L234" s="198"/>
      <c r="M234" s="199"/>
      <c r="N234" s="200"/>
      <c r="O234" s="200"/>
      <c r="P234" s="201">
        <f>SUM(P235:P267)</f>
        <v>0</v>
      </c>
      <c r="Q234" s="200"/>
      <c r="R234" s="201">
        <f>SUM(R235:R267)</f>
        <v>0.01439475</v>
      </c>
      <c r="S234" s="200"/>
      <c r="T234" s="202">
        <f>SUM(T235:T267)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3" t="s">
        <v>90</v>
      </c>
      <c r="AT234" s="204" t="s">
        <v>79</v>
      </c>
      <c r="AU234" s="204" t="s">
        <v>88</v>
      </c>
      <c r="AY234" s="203" t="s">
        <v>171</v>
      </c>
      <c r="BK234" s="205">
        <f>SUM(BK235:BK267)</f>
        <v>0</v>
      </c>
    </row>
    <row r="235" s="2" customFormat="1" ht="16.5" customHeight="1">
      <c r="A235" s="42"/>
      <c r="B235" s="43"/>
      <c r="C235" s="208" t="s">
        <v>453</v>
      </c>
      <c r="D235" s="208" t="s">
        <v>174</v>
      </c>
      <c r="E235" s="209" t="s">
        <v>972</v>
      </c>
      <c r="F235" s="210" t="s">
        <v>973</v>
      </c>
      <c r="G235" s="211" t="s">
        <v>202</v>
      </c>
      <c r="H235" s="212">
        <v>112.90000000000001</v>
      </c>
      <c r="I235" s="213"/>
      <c r="J235" s="214">
        <f>ROUND(I235*H235,2)</f>
        <v>0</v>
      </c>
      <c r="K235" s="210" t="s">
        <v>178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1374</v>
      </c>
    </row>
    <row r="236" s="2" customFormat="1">
      <c r="A236" s="42"/>
      <c r="B236" s="43"/>
      <c r="C236" s="44"/>
      <c r="D236" s="221" t="s">
        <v>181</v>
      </c>
      <c r="E236" s="44"/>
      <c r="F236" s="222" t="s">
        <v>975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181</v>
      </c>
      <c r="AU236" s="20" t="s">
        <v>90</v>
      </c>
    </row>
    <row r="237" s="13" customFormat="1">
      <c r="A237" s="13"/>
      <c r="B237" s="226"/>
      <c r="C237" s="227"/>
      <c r="D237" s="228" t="s">
        <v>183</v>
      </c>
      <c r="E237" s="229" t="s">
        <v>41</v>
      </c>
      <c r="F237" s="230" t="s">
        <v>1375</v>
      </c>
      <c r="G237" s="227"/>
      <c r="H237" s="229" t="s">
        <v>41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183</v>
      </c>
      <c r="AU237" s="236" t="s">
        <v>90</v>
      </c>
      <c r="AV237" s="13" t="s">
        <v>88</v>
      </c>
      <c r="AW237" s="13" t="s">
        <v>42</v>
      </c>
      <c r="AX237" s="13" t="s">
        <v>80</v>
      </c>
      <c r="AY237" s="236" t="s">
        <v>171</v>
      </c>
    </row>
    <row r="238" s="14" customFormat="1">
      <c r="A238" s="14"/>
      <c r="B238" s="237"/>
      <c r="C238" s="238"/>
      <c r="D238" s="228" t="s">
        <v>183</v>
      </c>
      <c r="E238" s="239" t="s">
        <v>41</v>
      </c>
      <c r="F238" s="240" t="s">
        <v>1599</v>
      </c>
      <c r="G238" s="238"/>
      <c r="H238" s="241">
        <v>96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183</v>
      </c>
      <c r="AU238" s="247" t="s">
        <v>90</v>
      </c>
      <c r="AV238" s="14" t="s">
        <v>90</v>
      </c>
      <c r="AW238" s="14" t="s">
        <v>42</v>
      </c>
      <c r="AX238" s="14" t="s">
        <v>80</v>
      </c>
      <c r="AY238" s="247" t="s">
        <v>171</v>
      </c>
    </row>
    <row r="239" s="16" customFormat="1">
      <c r="A239" s="16"/>
      <c r="B239" s="259"/>
      <c r="C239" s="260"/>
      <c r="D239" s="228" t="s">
        <v>183</v>
      </c>
      <c r="E239" s="261" t="s">
        <v>41</v>
      </c>
      <c r="F239" s="262" t="s">
        <v>230</v>
      </c>
      <c r="G239" s="260"/>
      <c r="H239" s="263">
        <v>96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69" t="s">
        <v>183</v>
      </c>
      <c r="AU239" s="269" t="s">
        <v>90</v>
      </c>
      <c r="AV239" s="16" t="s">
        <v>199</v>
      </c>
      <c r="AW239" s="16" t="s">
        <v>42</v>
      </c>
      <c r="AX239" s="16" t="s">
        <v>80</v>
      </c>
      <c r="AY239" s="269" t="s">
        <v>171</v>
      </c>
    </row>
    <row r="240" s="13" customFormat="1">
      <c r="A240" s="13"/>
      <c r="B240" s="226"/>
      <c r="C240" s="227"/>
      <c r="D240" s="228" t="s">
        <v>183</v>
      </c>
      <c r="E240" s="229" t="s">
        <v>41</v>
      </c>
      <c r="F240" s="230" t="s">
        <v>1710</v>
      </c>
      <c r="G240" s="227"/>
      <c r="H240" s="229" t="s">
        <v>41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183</v>
      </c>
      <c r="AU240" s="236" t="s">
        <v>90</v>
      </c>
      <c r="AV240" s="13" t="s">
        <v>88</v>
      </c>
      <c r="AW240" s="13" t="s">
        <v>42</v>
      </c>
      <c r="AX240" s="13" t="s">
        <v>80</v>
      </c>
      <c r="AY240" s="236" t="s">
        <v>171</v>
      </c>
    </row>
    <row r="241" s="14" customFormat="1">
      <c r="A241" s="14"/>
      <c r="B241" s="237"/>
      <c r="C241" s="238"/>
      <c r="D241" s="228" t="s">
        <v>183</v>
      </c>
      <c r="E241" s="239" t="s">
        <v>41</v>
      </c>
      <c r="F241" s="240" t="s">
        <v>2067</v>
      </c>
      <c r="G241" s="238"/>
      <c r="H241" s="241">
        <v>16.899999999999999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42</v>
      </c>
      <c r="AX241" s="14" t="s">
        <v>80</v>
      </c>
      <c r="AY241" s="247" t="s">
        <v>171</v>
      </c>
    </row>
    <row r="242" s="15" customFormat="1">
      <c r="A242" s="15"/>
      <c r="B242" s="248"/>
      <c r="C242" s="249"/>
      <c r="D242" s="228" t="s">
        <v>183</v>
      </c>
      <c r="E242" s="250" t="s">
        <v>41</v>
      </c>
      <c r="F242" s="251" t="s">
        <v>189</v>
      </c>
      <c r="G242" s="249"/>
      <c r="H242" s="252">
        <v>112.90000000000001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183</v>
      </c>
      <c r="AU242" s="258" t="s">
        <v>90</v>
      </c>
      <c r="AV242" s="15" t="s">
        <v>179</v>
      </c>
      <c r="AW242" s="15" t="s">
        <v>42</v>
      </c>
      <c r="AX242" s="15" t="s">
        <v>88</v>
      </c>
      <c r="AY242" s="258" t="s">
        <v>171</v>
      </c>
    </row>
    <row r="243" s="2" customFormat="1" ht="21.75" customHeight="1">
      <c r="A243" s="42"/>
      <c r="B243" s="43"/>
      <c r="C243" s="270" t="s">
        <v>460</v>
      </c>
      <c r="D243" s="270" t="s">
        <v>403</v>
      </c>
      <c r="E243" s="271" t="s">
        <v>1001</v>
      </c>
      <c r="F243" s="272" t="s">
        <v>1002</v>
      </c>
      <c r="G243" s="273" t="s">
        <v>202</v>
      </c>
      <c r="H243" s="274">
        <v>118.545</v>
      </c>
      <c r="I243" s="275"/>
      <c r="J243" s="276">
        <f>ROUND(I243*H243,2)</f>
        <v>0</v>
      </c>
      <c r="K243" s="272" t="s">
        <v>178</v>
      </c>
      <c r="L243" s="277"/>
      <c r="M243" s="278" t="s">
        <v>41</v>
      </c>
      <c r="N243" s="279" t="s">
        <v>51</v>
      </c>
      <c r="O243" s="88"/>
      <c r="P243" s="217">
        <f>O243*H243</f>
        <v>0</v>
      </c>
      <c r="Q243" s="217">
        <v>3.0000000000000001E-05</v>
      </c>
      <c r="R243" s="217">
        <f>Q243*H243</f>
        <v>0.0035563500000000002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406</v>
      </c>
      <c r="AT243" s="219" t="s">
        <v>403</v>
      </c>
      <c r="AU243" s="219" t="s">
        <v>90</v>
      </c>
      <c r="AY243" s="20" t="s">
        <v>171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88</v>
      </c>
      <c r="BK243" s="220">
        <f>ROUND(I243*H243,2)</f>
        <v>0</v>
      </c>
      <c r="BL243" s="20" t="s">
        <v>295</v>
      </c>
      <c r="BM243" s="219" t="s">
        <v>1380</v>
      </c>
    </row>
    <row r="244" s="14" customFormat="1">
      <c r="A244" s="14"/>
      <c r="B244" s="237"/>
      <c r="C244" s="238"/>
      <c r="D244" s="228" t="s">
        <v>183</v>
      </c>
      <c r="E244" s="238"/>
      <c r="F244" s="240" t="s">
        <v>2068</v>
      </c>
      <c r="G244" s="238"/>
      <c r="H244" s="241">
        <v>118.545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183</v>
      </c>
      <c r="AU244" s="247" t="s">
        <v>90</v>
      </c>
      <c r="AV244" s="14" t="s">
        <v>90</v>
      </c>
      <c r="AW244" s="14" t="s">
        <v>4</v>
      </c>
      <c r="AX244" s="14" t="s">
        <v>88</v>
      </c>
      <c r="AY244" s="247" t="s">
        <v>171</v>
      </c>
    </row>
    <row r="245" s="2" customFormat="1" ht="24.15" customHeight="1">
      <c r="A245" s="42"/>
      <c r="B245" s="43"/>
      <c r="C245" s="208" t="s">
        <v>467</v>
      </c>
      <c r="D245" s="208" t="s">
        <v>174</v>
      </c>
      <c r="E245" s="209" t="s">
        <v>1907</v>
      </c>
      <c r="F245" s="210" t="s">
        <v>879</v>
      </c>
      <c r="G245" s="211" t="s">
        <v>764</v>
      </c>
      <c r="H245" s="212">
        <v>1</v>
      </c>
      <c r="I245" s="213"/>
      <c r="J245" s="214">
        <f>ROUND(I245*H245,2)</f>
        <v>0</v>
      </c>
      <c r="K245" s="210" t="s">
        <v>41</v>
      </c>
      <c r="L245" s="48"/>
      <c r="M245" s="215" t="s">
        <v>41</v>
      </c>
      <c r="N245" s="216" t="s">
        <v>51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295</v>
      </c>
      <c r="AT245" s="219" t="s">
        <v>174</v>
      </c>
      <c r="AU245" s="219" t="s">
        <v>90</v>
      </c>
      <c r="AY245" s="20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88</v>
      </c>
      <c r="BK245" s="220">
        <f>ROUND(I245*H245,2)</f>
        <v>0</v>
      </c>
      <c r="BL245" s="20" t="s">
        <v>295</v>
      </c>
      <c r="BM245" s="219" t="s">
        <v>1714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1009</v>
      </c>
      <c r="F246" s="210" t="s">
        <v>1383</v>
      </c>
      <c r="G246" s="211" t="s">
        <v>202</v>
      </c>
      <c r="H246" s="212">
        <v>112.90000000000001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1384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1012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3" customFormat="1">
      <c r="A248" s="13"/>
      <c r="B248" s="226"/>
      <c r="C248" s="227"/>
      <c r="D248" s="228" t="s">
        <v>183</v>
      </c>
      <c r="E248" s="229" t="s">
        <v>41</v>
      </c>
      <c r="F248" s="230" t="s">
        <v>1375</v>
      </c>
      <c r="G248" s="227"/>
      <c r="H248" s="229" t="s">
        <v>41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183</v>
      </c>
      <c r="AU248" s="236" t="s">
        <v>90</v>
      </c>
      <c r="AV248" s="13" t="s">
        <v>88</v>
      </c>
      <c r="AW248" s="13" t="s">
        <v>42</v>
      </c>
      <c r="AX248" s="13" t="s">
        <v>80</v>
      </c>
      <c r="AY248" s="236" t="s">
        <v>171</v>
      </c>
    </row>
    <row r="249" s="14" customFormat="1">
      <c r="A249" s="14"/>
      <c r="B249" s="237"/>
      <c r="C249" s="238"/>
      <c r="D249" s="228" t="s">
        <v>183</v>
      </c>
      <c r="E249" s="239" t="s">
        <v>41</v>
      </c>
      <c r="F249" s="240" t="s">
        <v>1599</v>
      </c>
      <c r="G249" s="238"/>
      <c r="H249" s="241">
        <v>96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183</v>
      </c>
      <c r="AU249" s="247" t="s">
        <v>90</v>
      </c>
      <c r="AV249" s="14" t="s">
        <v>90</v>
      </c>
      <c r="AW249" s="14" t="s">
        <v>42</v>
      </c>
      <c r="AX249" s="14" t="s">
        <v>80</v>
      </c>
      <c r="AY249" s="247" t="s">
        <v>171</v>
      </c>
    </row>
    <row r="250" s="16" customFormat="1">
      <c r="A250" s="16"/>
      <c r="B250" s="259"/>
      <c r="C250" s="260"/>
      <c r="D250" s="228" t="s">
        <v>183</v>
      </c>
      <c r="E250" s="261" t="s">
        <v>41</v>
      </c>
      <c r="F250" s="262" t="s">
        <v>230</v>
      </c>
      <c r="G250" s="260"/>
      <c r="H250" s="263">
        <v>96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69" t="s">
        <v>183</v>
      </c>
      <c r="AU250" s="269" t="s">
        <v>90</v>
      </c>
      <c r="AV250" s="16" t="s">
        <v>199</v>
      </c>
      <c r="AW250" s="16" t="s">
        <v>42</v>
      </c>
      <c r="AX250" s="16" t="s">
        <v>80</v>
      </c>
      <c r="AY250" s="269" t="s">
        <v>171</v>
      </c>
    </row>
    <row r="251" s="13" customFormat="1">
      <c r="A251" s="13"/>
      <c r="B251" s="226"/>
      <c r="C251" s="227"/>
      <c r="D251" s="228" t="s">
        <v>183</v>
      </c>
      <c r="E251" s="229" t="s">
        <v>41</v>
      </c>
      <c r="F251" s="230" t="s">
        <v>1710</v>
      </c>
      <c r="G251" s="227"/>
      <c r="H251" s="229" t="s">
        <v>41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183</v>
      </c>
      <c r="AU251" s="236" t="s">
        <v>90</v>
      </c>
      <c r="AV251" s="13" t="s">
        <v>88</v>
      </c>
      <c r="AW251" s="13" t="s">
        <v>42</v>
      </c>
      <c r="AX251" s="13" t="s">
        <v>80</v>
      </c>
      <c r="AY251" s="236" t="s">
        <v>171</v>
      </c>
    </row>
    <row r="252" s="14" customFormat="1">
      <c r="A252" s="14"/>
      <c r="B252" s="237"/>
      <c r="C252" s="238"/>
      <c r="D252" s="228" t="s">
        <v>183</v>
      </c>
      <c r="E252" s="239" t="s">
        <v>41</v>
      </c>
      <c r="F252" s="240" t="s">
        <v>2067</v>
      </c>
      <c r="G252" s="238"/>
      <c r="H252" s="241">
        <v>16.899999999999999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183</v>
      </c>
      <c r="AU252" s="247" t="s">
        <v>90</v>
      </c>
      <c r="AV252" s="14" t="s">
        <v>90</v>
      </c>
      <c r="AW252" s="14" t="s">
        <v>42</v>
      </c>
      <c r="AX252" s="14" t="s">
        <v>80</v>
      </c>
      <c r="AY252" s="247" t="s">
        <v>171</v>
      </c>
    </row>
    <row r="253" s="15" customFormat="1">
      <c r="A253" s="15"/>
      <c r="B253" s="248"/>
      <c r="C253" s="249"/>
      <c r="D253" s="228" t="s">
        <v>183</v>
      </c>
      <c r="E253" s="250" t="s">
        <v>41</v>
      </c>
      <c r="F253" s="251" t="s">
        <v>189</v>
      </c>
      <c r="G253" s="249"/>
      <c r="H253" s="252">
        <v>112.90000000000001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8" t="s">
        <v>183</v>
      </c>
      <c r="AU253" s="258" t="s">
        <v>90</v>
      </c>
      <c r="AV253" s="15" t="s">
        <v>179</v>
      </c>
      <c r="AW253" s="15" t="s">
        <v>42</v>
      </c>
      <c r="AX253" s="15" t="s">
        <v>88</v>
      </c>
      <c r="AY253" s="258" t="s">
        <v>171</v>
      </c>
    </row>
    <row r="254" s="2" customFormat="1" ht="16.5" customHeight="1">
      <c r="A254" s="42"/>
      <c r="B254" s="43"/>
      <c r="C254" s="270" t="s">
        <v>476</v>
      </c>
      <c r="D254" s="270" t="s">
        <v>403</v>
      </c>
      <c r="E254" s="271" t="s">
        <v>1014</v>
      </c>
      <c r="F254" s="272" t="s">
        <v>1015</v>
      </c>
      <c r="G254" s="273" t="s">
        <v>202</v>
      </c>
      <c r="H254" s="274">
        <v>135.47999999999999</v>
      </c>
      <c r="I254" s="275"/>
      <c r="J254" s="276">
        <f>ROUND(I254*H254,2)</f>
        <v>0</v>
      </c>
      <c r="K254" s="272" t="s">
        <v>41</v>
      </c>
      <c r="L254" s="277"/>
      <c r="M254" s="278" t="s">
        <v>41</v>
      </c>
      <c r="N254" s="279" t="s">
        <v>51</v>
      </c>
      <c r="O254" s="88"/>
      <c r="P254" s="217">
        <f>O254*H254</f>
        <v>0</v>
      </c>
      <c r="Q254" s="217">
        <v>8.0000000000000007E-05</v>
      </c>
      <c r="R254" s="217">
        <f>Q254*H254</f>
        <v>0.0108384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406</v>
      </c>
      <c r="AT254" s="219" t="s">
        <v>403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1385</v>
      </c>
    </row>
    <row r="255" s="14" customFormat="1">
      <c r="A255" s="14"/>
      <c r="B255" s="237"/>
      <c r="C255" s="238"/>
      <c r="D255" s="228" t="s">
        <v>183</v>
      </c>
      <c r="E255" s="238"/>
      <c r="F255" s="240" t="s">
        <v>2069</v>
      </c>
      <c r="G255" s="238"/>
      <c r="H255" s="241">
        <v>135.47999999999999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183</v>
      </c>
      <c r="AU255" s="247" t="s">
        <v>90</v>
      </c>
      <c r="AV255" s="14" t="s">
        <v>90</v>
      </c>
      <c r="AW255" s="14" t="s">
        <v>4</v>
      </c>
      <c r="AX255" s="14" t="s">
        <v>88</v>
      </c>
      <c r="AY255" s="247" t="s">
        <v>171</v>
      </c>
    </row>
    <row r="256" s="2" customFormat="1" ht="16.5" customHeight="1">
      <c r="A256" s="42"/>
      <c r="B256" s="43"/>
      <c r="C256" s="208" t="s">
        <v>481</v>
      </c>
      <c r="D256" s="208" t="s">
        <v>174</v>
      </c>
      <c r="E256" s="209" t="s">
        <v>1019</v>
      </c>
      <c r="F256" s="210" t="s">
        <v>1020</v>
      </c>
      <c r="G256" s="211" t="s">
        <v>202</v>
      </c>
      <c r="H256" s="212">
        <v>112.90000000000001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1387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1022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4" customFormat="1">
      <c r="A258" s="14"/>
      <c r="B258" s="237"/>
      <c r="C258" s="238"/>
      <c r="D258" s="228" t="s">
        <v>183</v>
      </c>
      <c r="E258" s="239" t="s">
        <v>41</v>
      </c>
      <c r="F258" s="240" t="s">
        <v>2070</v>
      </c>
      <c r="G258" s="238"/>
      <c r="H258" s="241">
        <v>112.90000000000001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183</v>
      </c>
      <c r="AU258" s="247" t="s">
        <v>90</v>
      </c>
      <c r="AV258" s="14" t="s">
        <v>90</v>
      </c>
      <c r="AW258" s="14" t="s">
        <v>42</v>
      </c>
      <c r="AX258" s="14" t="s">
        <v>80</v>
      </c>
      <c r="AY258" s="247" t="s">
        <v>171</v>
      </c>
    </row>
    <row r="259" s="15" customFormat="1">
      <c r="A259" s="15"/>
      <c r="B259" s="248"/>
      <c r="C259" s="249"/>
      <c r="D259" s="228" t="s">
        <v>183</v>
      </c>
      <c r="E259" s="250" t="s">
        <v>41</v>
      </c>
      <c r="F259" s="251" t="s">
        <v>189</v>
      </c>
      <c r="G259" s="249"/>
      <c r="H259" s="252">
        <v>112.90000000000001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8" t="s">
        <v>183</v>
      </c>
      <c r="AU259" s="258" t="s">
        <v>90</v>
      </c>
      <c r="AV259" s="15" t="s">
        <v>179</v>
      </c>
      <c r="AW259" s="15" t="s">
        <v>42</v>
      </c>
      <c r="AX259" s="15" t="s">
        <v>88</v>
      </c>
      <c r="AY259" s="258" t="s">
        <v>171</v>
      </c>
    </row>
    <row r="260" s="2" customFormat="1" ht="24.15" customHeight="1">
      <c r="A260" s="42"/>
      <c r="B260" s="43"/>
      <c r="C260" s="208" t="s">
        <v>486</v>
      </c>
      <c r="D260" s="208" t="s">
        <v>174</v>
      </c>
      <c r="E260" s="209" t="s">
        <v>1388</v>
      </c>
      <c r="F260" s="210" t="s">
        <v>1389</v>
      </c>
      <c r="G260" s="211" t="s">
        <v>264</v>
      </c>
      <c r="H260" s="212">
        <v>0.014</v>
      </c>
      <c r="I260" s="213"/>
      <c r="J260" s="214">
        <f>ROUND(I260*H260,2)</f>
        <v>0</v>
      </c>
      <c r="K260" s="210" t="s">
        <v>178</v>
      </c>
      <c r="L260" s="48"/>
      <c r="M260" s="215" t="s">
        <v>41</v>
      </c>
      <c r="N260" s="216" t="s">
        <v>51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295</v>
      </c>
      <c r="AT260" s="219" t="s">
        <v>174</v>
      </c>
      <c r="AU260" s="219" t="s">
        <v>90</v>
      </c>
      <c r="AY260" s="20" t="s">
        <v>171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88</v>
      </c>
      <c r="BK260" s="220">
        <f>ROUND(I260*H260,2)</f>
        <v>0</v>
      </c>
      <c r="BL260" s="20" t="s">
        <v>295</v>
      </c>
      <c r="BM260" s="219" t="s">
        <v>1390</v>
      </c>
    </row>
    <row r="261" s="2" customFormat="1">
      <c r="A261" s="42"/>
      <c r="B261" s="43"/>
      <c r="C261" s="44"/>
      <c r="D261" s="221" t="s">
        <v>181</v>
      </c>
      <c r="E261" s="44"/>
      <c r="F261" s="222" t="s">
        <v>1391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181</v>
      </c>
      <c r="AU261" s="20" t="s">
        <v>90</v>
      </c>
    </row>
    <row r="262" s="2" customFormat="1" ht="37.8" customHeight="1">
      <c r="A262" s="42"/>
      <c r="B262" s="43"/>
      <c r="C262" s="208" t="s">
        <v>493</v>
      </c>
      <c r="D262" s="208" t="s">
        <v>174</v>
      </c>
      <c r="E262" s="209" t="s">
        <v>1029</v>
      </c>
      <c r="F262" s="210" t="s">
        <v>1030</v>
      </c>
      <c r="G262" s="211" t="s">
        <v>264</v>
      </c>
      <c r="H262" s="212">
        <v>0.014</v>
      </c>
      <c r="I262" s="213"/>
      <c r="J262" s="214">
        <f>ROUND(I262*H262,2)</f>
        <v>0</v>
      </c>
      <c r="K262" s="210" t="s">
        <v>178</v>
      </c>
      <c r="L262" s="48"/>
      <c r="M262" s="215" t="s">
        <v>41</v>
      </c>
      <c r="N262" s="216" t="s">
        <v>51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295</v>
      </c>
      <c r="AT262" s="219" t="s">
        <v>174</v>
      </c>
      <c r="AU262" s="219" t="s">
        <v>90</v>
      </c>
      <c r="AY262" s="20" t="s">
        <v>171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88</v>
      </c>
      <c r="BK262" s="220">
        <f>ROUND(I262*H262,2)</f>
        <v>0</v>
      </c>
      <c r="BL262" s="20" t="s">
        <v>295</v>
      </c>
      <c r="BM262" s="219" t="s">
        <v>1392</v>
      </c>
    </row>
    <row r="263" s="2" customFormat="1">
      <c r="A263" s="42"/>
      <c r="B263" s="43"/>
      <c r="C263" s="44"/>
      <c r="D263" s="221" t="s">
        <v>181</v>
      </c>
      <c r="E263" s="44"/>
      <c r="F263" s="222" t="s">
        <v>1032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181</v>
      </c>
      <c r="AU263" s="20" t="s">
        <v>90</v>
      </c>
    </row>
    <row r="264" s="2" customFormat="1" ht="33" customHeight="1">
      <c r="A264" s="42"/>
      <c r="B264" s="43"/>
      <c r="C264" s="208" t="s">
        <v>503</v>
      </c>
      <c r="D264" s="208" t="s">
        <v>174</v>
      </c>
      <c r="E264" s="209" t="s">
        <v>1034</v>
      </c>
      <c r="F264" s="210" t="s">
        <v>1035</v>
      </c>
      <c r="G264" s="211" t="s">
        <v>264</v>
      </c>
      <c r="H264" s="212">
        <v>0.014</v>
      </c>
      <c r="I264" s="213"/>
      <c r="J264" s="214">
        <f>ROUND(I264*H264,2)</f>
        <v>0</v>
      </c>
      <c r="K264" s="210" t="s">
        <v>178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295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295</v>
      </c>
      <c r="BM264" s="219" t="s">
        <v>1393</v>
      </c>
    </row>
    <row r="265" s="2" customFormat="1">
      <c r="A265" s="42"/>
      <c r="B265" s="43"/>
      <c r="C265" s="44"/>
      <c r="D265" s="221" t="s">
        <v>181</v>
      </c>
      <c r="E265" s="44"/>
      <c r="F265" s="222" t="s">
        <v>1037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181</v>
      </c>
      <c r="AU265" s="20" t="s">
        <v>90</v>
      </c>
    </row>
    <row r="266" s="2" customFormat="1" ht="37.8" customHeight="1">
      <c r="A266" s="42"/>
      <c r="B266" s="43"/>
      <c r="C266" s="208" t="s">
        <v>520</v>
      </c>
      <c r="D266" s="208" t="s">
        <v>174</v>
      </c>
      <c r="E266" s="209" t="s">
        <v>1039</v>
      </c>
      <c r="F266" s="210" t="s">
        <v>1040</v>
      </c>
      <c r="G266" s="211" t="s">
        <v>264</v>
      </c>
      <c r="H266" s="212">
        <v>0.014</v>
      </c>
      <c r="I266" s="213"/>
      <c r="J266" s="214">
        <f>ROUND(I266*H266,2)</f>
        <v>0</v>
      </c>
      <c r="K266" s="210" t="s">
        <v>178</v>
      </c>
      <c r="L266" s="48"/>
      <c r="M266" s="215" t="s">
        <v>41</v>
      </c>
      <c r="N266" s="216" t="s">
        <v>51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295</v>
      </c>
      <c r="AT266" s="219" t="s">
        <v>174</v>
      </c>
      <c r="AU266" s="219" t="s">
        <v>90</v>
      </c>
      <c r="AY266" s="20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88</v>
      </c>
      <c r="BK266" s="220">
        <f>ROUND(I266*H266,2)</f>
        <v>0</v>
      </c>
      <c r="BL266" s="20" t="s">
        <v>295</v>
      </c>
      <c r="BM266" s="219" t="s">
        <v>1394</v>
      </c>
    </row>
    <row r="267" s="2" customFormat="1">
      <c r="A267" s="42"/>
      <c r="B267" s="43"/>
      <c r="C267" s="44"/>
      <c r="D267" s="221" t="s">
        <v>181</v>
      </c>
      <c r="E267" s="44"/>
      <c r="F267" s="222" t="s">
        <v>1042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181</v>
      </c>
      <c r="AU267" s="20" t="s">
        <v>90</v>
      </c>
    </row>
    <row r="268" s="12" customFormat="1" ht="22.8" customHeight="1">
      <c r="A268" s="12"/>
      <c r="B268" s="192"/>
      <c r="C268" s="193"/>
      <c r="D268" s="194" t="s">
        <v>79</v>
      </c>
      <c r="E268" s="206" t="s">
        <v>1045</v>
      </c>
      <c r="F268" s="206" t="s">
        <v>1046</v>
      </c>
      <c r="G268" s="193"/>
      <c r="H268" s="193"/>
      <c r="I268" s="196"/>
      <c r="J268" s="207">
        <f>BK268</f>
        <v>0</v>
      </c>
      <c r="K268" s="193"/>
      <c r="L268" s="198"/>
      <c r="M268" s="199"/>
      <c r="N268" s="200"/>
      <c r="O268" s="200"/>
      <c r="P268" s="201">
        <f>SUM(P269:P465)</f>
        <v>0</v>
      </c>
      <c r="Q268" s="200"/>
      <c r="R268" s="201">
        <f>SUM(R269:R465)</f>
        <v>0.65350085000000002</v>
      </c>
      <c r="S268" s="200"/>
      <c r="T268" s="202">
        <f>SUM(T269:T465)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3" t="s">
        <v>90</v>
      </c>
      <c r="AT268" s="204" t="s">
        <v>79</v>
      </c>
      <c r="AU268" s="204" t="s">
        <v>88</v>
      </c>
      <c r="AY268" s="203" t="s">
        <v>171</v>
      </c>
      <c r="BK268" s="205">
        <f>SUM(BK269:BK465)</f>
        <v>0</v>
      </c>
    </row>
    <row r="269" s="2" customFormat="1" ht="33" customHeight="1">
      <c r="A269" s="42"/>
      <c r="B269" s="43"/>
      <c r="C269" s="208" t="s">
        <v>536</v>
      </c>
      <c r="D269" s="208" t="s">
        <v>174</v>
      </c>
      <c r="E269" s="209" t="s">
        <v>1395</v>
      </c>
      <c r="F269" s="210" t="s">
        <v>1396</v>
      </c>
      <c r="G269" s="211" t="s">
        <v>194</v>
      </c>
      <c r="H269" s="212">
        <v>10</v>
      </c>
      <c r="I269" s="213"/>
      <c r="J269" s="214">
        <f>ROUND(I269*H269,2)</f>
        <v>0</v>
      </c>
      <c r="K269" s="210" t="s">
        <v>178</v>
      </c>
      <c r="L269" s="48"/>
      <c r="M269" s="215" t="s">
        <v>41</v>
      </c>
      <c r="N269" s="216" t="s">
        <v>51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295</v>
      </c>
      <c r="AT269" s="219" t="s">
        <v>174</v>
      </c>
      <c r="AU269" s="219" t="s">
        <v>90</v>
      </c>
      <c r="AY269" s="20" t="s">
        <v>171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88</v>
      </c>
      <c r="BK269" s="220">
        <f>ROUND(I269*H269,2)</f>
        <v>0</v>
      </c>
      <c r="BL269" s="20" t="s">
        <v>295</v>
      </c>
      <c r="BM269" s="219" t="s">
        <v>1397</v>
      </c>
    </row>
    <row r="270" s="2" customFormat="1">
      <c r="A270" s="42"/>
      <c r="B270" s="43"/>
      <c r="C270" s="44"/>
      <c r="D270" s="221" t="s">
        <v>181</v>
      </c>
      <c r="E270" s="44"/>
      <c r="F270" s="222" t="s">
        <v>1398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181</v>
      </c>
      <c r="AU270" s="20" t="s">
        <v>90</v>
      </c>
    </row>
    <row r="271" s="13" customFormat="1">
      <c r="A271" s="13"/>
      <c r="B271" s="226"/>
      <c r="C271" s="227"/>
      <c r="D271" s="228" t="s">
        <v>183</v>
      </c>
      <c r="E271" s="229" t="s">
        <v>41</v>
      </c>
      <c r="F271" s="230" t="s">
        <v>1399</v>
      </c>
      <c r="G271" s="227"/>
      <c r="H271" s="229" t="s">
        <v>41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183</v>
      </c>
      <c r="AU271" s="236" t="s">
        <v>90</v>
      </c>
      <c r="AV271" s="13" t="s">
        <v>88</v>
      </c>
      <c r="AW271" s="13" t="s">
        <v>42</v>
      </c>
      <c r="AX271" s="13" t="s">
        <v>80</v>
      </c>
      <c r="AY271" s="236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2071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2072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2073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2074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2075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88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2076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88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2077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4" customFormat="1">
      <c r="A285" s="14"/>
      <c r="B285" s="237"/>
      <c r="C285" s="238"/>
      <c r="D285" s="228" t="s">
        <v>183</v>
      </c>
      <c r="E285" s="239" t="s">
        <v>41</v>
      </c>
      <c r="F285" s="240" t="s">
        <v>88</v>
      </c>
      <c r="G285" s="238"/>
      <c r="H285" s="241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183</v>
      </c>
      <c r="AU285" s="247" t="s">
        <v>90</v>
      </c>
      <c r="AV285" s="14" t="s">
        <v>90</v>
      </c>
      <c r="AW285" s="14" t="s">
        <v>42</v>
      </c>
      <c r="AX285" s="14" t="s">
        <v>80</v>
      </c>
      <c r="AY285" s="247" t="s">
        <v>171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2078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88</v>
      </c>
      <c r="G287" s="238"/>
      <c r="H287" s="241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3" customFormat="1">
      <c r="A288" s="13"/>
      <c r="B288" s="226"/>
      <c r="C288" s="227"/>
      <c r="D288" s="228" t="s">
        <v>183</v>
      </c>
      <c r="E288" s="229" t="s">
        <v>41</v>
      </c>
      <c r="F288" s="230" t="s">
        <v>2079</v>
      </c>
      <c r="G288" s="227"/>
      <c r="H288" s="229" t="s">
        <v>41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183</v>
      </c>
      <c r="AU288" s="236" t="s">
        <v>90</v>
      </c>
      <c r="AV288" s="13" t="s">
        <v>88</v>
      </c>
      <c r="AW288" s="13" t="s">
        <v>42</v>
      </c>
      <c r="AX288" s="13" t="s">
        <v>80</v>
      </c>
      <c r="AY288" s="236" t="s">
        <v>171</v>
      </c>
    </row>
    <row r="289" s="14" customFormat="1">
      <c r="A289" s="14"/>
      <c r="B289" s="237"/>
      <c r="C289" s="238"/>
      <c r="D289" s="228" t="s">
        <v>183</v>
      </c>
      <c r="E289" s="239" t="s">
        <v>41</v>
      </c>
      <c r="F289" s="240" t="s">
        <v>88</v>
      </c>
      <c r="G289" s="238"/>
      <c r="H289" s="241">
        <v>1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183</v>
      </c>
      <c r="AU289" s="247" t="s">
        <v>90</v>
      </c>
      <c r="AV289" s="14" t="s">
        <v>90</v>
      </c>
      <c r="AW289" s="14" t="s">
        <v>42</v>
      </c>
      <c r="AX289" s="14" t="s">
        <v>80</v>
      </c>
      <c r="AY289" s="247" t="s">
        <v>171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2080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4" customFormat="1">
      <c r="A291" s="14"/>
      <c r="B291" s="237"/>
      <c r="C291" s="238"/>
      <c r="D291" s="228" t="s">
        <v>183</v>
      </c>
      <c r="E291" s="239" t="s">
        <v>41</v>
      </c>
      <c r="F291" s="240" t="s">
        <v>88</v>
      </c>
      <c r="G291" s="238"/>
      <c r="H291" s="241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183</v>
      </c>
      <c r="AU291" s="247" t="s">
        <v>90</v>
      </c>
      <c r="AV291" s="14" t="s">
        <v>90</v>
      </c>
      <c r="AW291" s="14" t="s">
        <v>42</v>
      </c>
      <c r="AX291" s="14" t="s">
        <v>80</v>
      </c>
      <c r="AY291" s="247" t="s">
        <v>171</v>
      </c>
    </row>
    <row r="292" s="15" customFormat="1">
      <c r="A292" s="15"/>
      <c r="B292" s="248"/>
      <c r="C292" s="249"/>
      <c r="D292" s="228" t="s">
        <v>183</v>
      </c>
      <c r="E292" s="250" t="s">
        <v>41</v>
      </c>
      <c r="F292" s="251" t="s">
        <v>189</v>
      </c>
      <c r="G292" s="249"/>
      <c r="H292" s="252">
        <v>10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8" t="s">
        <v>183</v>
      </c>
      <c r="AU292" s="258" t="s">
        <v>90</v>
      </c>
      <c r="AV292" s="15" t="s">
        <v>179</v>
      </c>
      <c r="AW292" s="15" t="s">
        <v>42</v>
      </c>
      <c r="AX292" s="15" t="s">
        <v>88</v>
      </c>
      <c r="AY292" s="258" t="s">
        <v>171</v>
      </c>
    </row>
    <row r="293" s="2" customFormat="1" ht="24.15" customHeight="1">
      <c r="A293" s="42"/>
      <c r="B293" s="43"/>
      <c r="C293" s="270" t="s">
        <v>541</v>
      </c>
      <c r="D293" s="270" t="s">
        <v>403</v>
      </c>
      <c r="E293" s="271" t="s">
        <v>1406</v>
      </c>
      <c r="F293" s="272" t="s">
        <v>1407</v>
      </c>
      <c r="G293" s="273" t="s">
        <v>194</v>
      </c>
      <c r="H293" s="274">
        <v>10</v>
      </c>
      <c r="I293" s="275"/>
      <c r="J293" s="276">
        <f>ROUND(I293*H293,2)</f>
        <v>0</v>
      </c>
      <c r="K293" s="272" t="s">
        <v>178</v>
      </c>
      <c r="L293" s="277"/>
      <c r="M293" s="278" t="s">
        <v>41</v>
      </c>
      <c r="N293" s="279" t="s">
        <v>51</v>
      </c>
      <c r="O293" s="88"/>
      <c r="P293" s="217">
        <f>O293*H293</f>
        <v>0</v>
      </c>
      <c r="Q293" s="217">
        <v>0.029000000000000001</v>
      </c>
      <c r="R293" s="217">
        <f>Q293*H293</f>
        <v>0.29000000000000004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406</v>
      </c>
      <c r="AT293" s="219" t="s">
        <v>403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295</v>
      </c>
      <c r="BM293" s="219" t="s">
        <v>1408</v>
      </c>
    </row>
    <row r="294" s="13" customFormat="1">
      <c r="A294" s="13"/>
      <c r="B294" s="226"/>
      <c r="C294" s="227"/>
      <c r="D294" s="228" t="s">
        <v>183</v>
      </c>
      <c r="E294" s="229" t="s">
        <v>41</v>
      </c>
      <c r="F294" s="230" t="s">
        <v>1409</v>
      </c>
      <c r="G294" s="227"/>
      <c r="H294" s="229" t="s">
        <v>41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183</v>
      </c>
      <c r="AU294" s="236" t="s">
        <v>90</v>
      </c>
      <c r="AV294" s="13" t="s">
        <v>88</v>
      </c>
      <c r="AW294" s="13" t="s">
        <v>42</v>
      </c>
      <c r="AX294" s="13" t="s">
        <v>80</v>
      </c>
      <c r="AY294" s="236" t="s">
        <v>171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2081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88</v>
      </c>
      <c r="G296" s="238"/>
      <c r="H296" s="241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2082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3" customFormat="1">
      <c r="A299" s="13"/>
      <c r="B299" s="226"/>
      <c r="C299" s="227"/>
      <c r="D299" s="228" t="s">
        <v>183</v>
      </c>
      <c r="E299" s="229" t="s">
        <v>41</v>
      </c>
      <c r="F299" s="230" t="s">
        <v>2083</v>
      </c>
      <c r="G299" s="227"/>
      <c r="H299" s="229" t="s">
        <v>41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183</v>
      </c>
      <c r="AU299" s="236" t="s">
        <v>90</v>
      </c>
      <c r="AV299" s="13" t="s">
        <v>88</v>
      </c>
      <c r="AW299" s="13" t="s">
        <v>42</v>
      </c>
      <c r="AX299" s="13" t="s">
        <v>80</v>
      </c>
      <c r="AY299" s="236" t="s">
        <v>171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88</v>
      </c>
      <c r="G300" s="238"/>
      <c r="H300" s="241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2084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88</v>
      </c>
      <c r="G302" s="238"/>
      <c r="H302" s="241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2085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3" customFormat="1">
      <c r="A305" s="13"/>
      <c r="B305" s="226"/>
      <c r="C305" s="227"/>
      <c r="D305" s="228" t="s">
        <v>183</v>
      </c>
      <c r="E305" s="229" t="s">
        <v>41</v>
      </c>
      <c r="F305" s="230" t="s">
        <v>2086</v>
      </c>
      <c r="G305" s="227"/>
      <c r="H305" s="229" t="s">
        <v>41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183</v>
      </c>
      <c r="AU305" s="236" t="s">
        <v>90</v>
      </c>
      <c r="AV305" s="13" t="s">
        <v>88</v>
      </c>
      <c r="AW305" s="13" t="s">
        <v>42</v>
      </c>
      <c r="AX305" s="13" t="s">
        <v>80</v>
      </c>
      <c r="AY305" s="236" t="s">
        <v>171</v>
      </c>
    </row>
    <row r="306" s="14" customFormat="1">
      <c r="A306" s="14"/>
      <c r="B306" s="237"/>
      <c r="C306" s="238"/>
      <c r="D306" s="228" t="s">
        <v>183</v>
      </c>
      <c r="E306" s="239" t="s">
        <v>41</v>
      </c>
      <c r="F306" s="240" t="s">
        <v>88</v>
      </c>
      <c r="G306" s="238"/>
      <c r="H306" s="241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42</v>
      </c>
      <c r="AX306" s="14" t="s">
        <v>80</v>
      </c>
      <c r="AY306" s="247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2087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2088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3" customFormat="1">
      <c r="A311" s="13"/>
      <c r="B311" s="226"/>
      <c r="C311" s="227"/>
      <c r="D311" s="228" t="s">
        <v>183</v>
      </c>
      <c r="E311" s="229" t="s">
        <v>41</v>
      </c>
      <c r="F311" s="230" t="s">
        <v>2089</v>
      </c>
      <c r="G311" s="227"/>
      <c r="H311" s="229" t="s">
        <v>41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183</v>
      </c>
      <c r="AU311" s="236" t="s">
        <v>90</v>
      </c>
      <c r="AV311" s="13" t="s">
        <v>88</v>
      </c>
      <c r="AW311" s="13" t="s">
        <v>42</v>
      </c>
      <c r="AX311" s="13" t="s">
        <v>80</v>
      </c>
      <c r="AY311" s="236" t="s">
        <v>171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88</v>
      </c>
      <c r="G312" s="238"/>
      <c r="H312" s="241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3" customFormat="1">
      <c r="A313" s="13"/>
      <c r="B313" s="226"/>
      <c r="C313" s="227"/>
      <c r="D313" s="228" t="s">
        <v>183</v>
      </c>
      <c r="E313" s="229" t="s">
        <v>41</v>
      </c>
      <c r="F313" s="230" t="s">
        <v>2090</v>
      </c>
      <c r="G313" s="227"/>
      <c r="H313" s="229" t="s">
        <v>41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183</v>
      </c>
      <c r="AU313" s="236" t="s">
        <v>90</v>
      </c>
      <c r="AV313" s="13" t="s">
        <v>88</v>
      </c>
      <c r="AW313" s="13" t="s">
        <v>42</v>
      </c>
      <c r="AX313" s="13" t="s">
        <v>80</v>
      </c>
      <c r="AY313" s="236" t="s">
        <v>171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88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10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08" t="s">
        <v>560</v>
      </c>
      <c r="D316" s="208" t="s">
        <v>174</v>
      </c>
      <c r="E316" s="209" t="s">
        <v>1416</v>
      </c>
      <c r="F316" s="210" t="s">
        <v>1417</v>
      </c>
      <c r="G316" s="211" t="s">
        <v>194</v>
      </c>
      <c r="H316" s="212">
        <v>10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295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1418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1419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4" customFormat="1">
      <c r="A318" s="14"/>
      <c r="B318" s="237"/>
      <c r="C318" s="238"/>
      <c r="D318" s="228" t="s">
        <v>183</v>
      </c>
      <c r="E318" s="239" t="s">
        <v>41</v>
      </c>
      <c r="F318" s="240" t="s">
        <v>121</v>
      </c>
      <c r="G318" s="238"/>
      <c r="H318" s="241">
        <v>10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183</v>
      </c>
      <c r="AU318" s="247" t="s">
        <v>90</v>
      </c>
      <c r="AV318" s="14" t="s">
        <v>90</v>
      </c>
      <c r="AW318" s="14" t="s">
        <v>42</v>
      </c>
      <c r="AX318" s="14" t="s">
        <v>80</v>
      </c>
      <c r="AY318" s="247" t="s">
        <v>171</v>
      </c>
    </row>
    <row r="319" s="15" customFormat="1">
      <c r="A319" s="15"/>
      <c r="B319" s="248"/>
      <c r="C319" s="249"/>
      <c r="D319" s="228" t="s">
        <v>183</v>
      </c>
      <c r="E319" s="250" t="s">
        <v>41</v>
      </c>
      <c r="F319" s="251" t="s">
        <v>189</v>
      </c>
      <c r="G319" s="249"/>
      <c r="H319" s="252">
        <v>10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183</v>
      </c>
      <c r="AU319" s="258" t="s">
        <v>90</v>
      </c>
      <c r="AV319" s="15" t="s">
        <v>179</v>
      </c>
      <c r="AW319" s="15" t="s">
        <v>42</v>
      </c>
      <c r="AX319" s="15" t="s">
        <v>88</v>
      </c>
      <c r="AY319" s="258" t="s">
        <v>171</v>
      </c>
    </row>
    <row r="320" s="2" customFormat="1" ht="16.5" customHeight="1">
      <c r="A320" s="42"/>
      <c r="B320" s="43"/>
      <c r="C320" s="208" t="s">
        <v>565</v>
      </c>
      <c r="D320" s="208" t="s">
        <v>174</v>
      </c>
      <c r="E320" s="209" t="s">
        <v>1420</v>
      </c>
      <c r="F320" s="210" t="s">
        <v>1421</v>
      </c>
      <c r="G320" s="211" t="s">
        <v>194</v>
      </c>
      <c r="H320" s="212">
        <v>10</v>
      </c>
      <c r="I320" s="213"/>
      <c r="J320" s="214">
        <f>ROUND(I320*H320,2)</f>
        <v>0</v>
      </c>
      <c r="K320" s="210" t="s">
        <v>178</v>
      </c>
      <c r="L320" s="48"/>
      <c r="M320" s="215" t="s">
        <v>41</v>
      </c>
      <c r="N320" s="216" t="s">
        <v>51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295</v>
      </c>
      <c r="AT320" s="219" t="s">
        <v>174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295</v>
      </c>
      <c r="BM320" s="219" t="s">
        <v>1422</v>
      </c>
    </row>
    <row r="321" s="2" customFormat="1">
      <c r="A321" s="42"/>
      <c r="B321" s="43"/>
      <c r="C321" s="44"/>
      <c r="D321" s="221" t="s">
        <v>181</v>
      </c>
      <c r="E321" s="44"/>
      <c r="F321" s="222" t="s">
        <v>1423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181</v>
      </c>
      <c r="AU321" s="20" t="s">
        <v>90</v>
      </c>
    </row>
    <row r="322" s="14" customFormat="1">
      <c r="A322" s="14"/>
      <c r="B322" s="237"/>
      <c r="C322" s="238"/>
      <c r="D322" s="228" t="s">
        <v>183</v>
      </c>
      <c r="E322" s="239" t="s">
        <v>41</v>
      </c>
      <c r="F322" s="240" t="s">
        <v>121</v>
      </c>
      <c r="G322" s="238"/>
      <c r="H322" s="241">
        <v>10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42</v>
      </c>
      <c r="AX322" s="14" t="s">
        <v>80</v>
      </c>
      <c r="AY322" s="247" t="s">
        <v>171</v>
      </c>
    </row>
    <row r="323" s="15" customFormat="1">
      <c r="A323" s="15"/>
      <c r="B323" s="248"/>
      <c r="C323" s="249"/>
      <c r="D323" s="228" t="s">
        <v>183</v>
      </c>
      <c r="E323" s="250" t="s">
        <v>41</v>
      </c>
      <c r="F323" s="251" t="s">
        <v>189</v>
      </c>
      <c r="G323" s="249"/>
      <c r="H323" s="252">
        <v>10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183</v>
      </c>
      <c r="AU323" s="258" t="s">
        <v>90</v>
      </c>
      <c r="AV323" s="15" t="s">
        <v>179</v>
      </c>
      <c r="AW323" s="15" t="s">
        <v>42</v>
      </c>
      <c r="AX323" s="15" t="s">
        <v>88</v>
      </c>
      <c r="AY323" s="258" t="s">
        <v>171</v>
      </c>
    </row>
    <row r="324" s="2" customFormat="1" ht="24.15" customHeight="1">
      <c r="A324" s="42"/>
      <c r="B324" s="43"/>
      <c r="C324" s="208" t="s">
        <v>573</v>
      </c>
      <c r="D324" s="208" t="s">
        <v>174</v>
      </c>
      <c r="E324" s="209" t="s">
        <v>1424</v>
      </c>
      <c r="F324" s="210" t="s">
        <v>1425</v>
      </c>
      <c r="G324" s="211" t="s">
        <v>194</v>
      </c>
      <c r="H324" s="212">
        <v>1</v>
      </c>
      <c r="I324" s="213"/>
      <c r="J324" s="214">
        <f>ROUND(I324*H324,2)</f>
        <v>0</v>
      </c>
      <c r="K324" s="210" t="s">
        <v>41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295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1426</v>
      </c>
    </row>
    <row r="325" s="13" customFormat="1">
      <c r="A325" s="13"/>
      <c r="B325" s="226"/>
      <c r="C325" s="227"/>
      <c r="D325" s="228" t="s">
        <v>183</v>
      </c>
      <c r="E325" s="229" t="s">
        <v>41</v>
      </c>
      <c r="F325" s="230" t="s">
        <v>1427</v>
      </c>
      <c r="G325" s="227"/>
      <c r="H325" s="229" t="s">
        <v>41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183</v>
      </c>
      <c r="AU325" s="236" t="s">
        <v>90</v>
      </c>
      <c r="AV325" s="13" t="s">
        <v>88</v>
      </c>
      <c r="AW325" s="13" t="s">
        <v>42</v>
      </c>
      <c r="AX325" s="13" t="s">
        <v>80</v>
      </c>
      <c r="AY325" s="236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2091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88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5" customFormat="1">
      <c r="A328" s="15"/>
      <c r="B328" s="248"/>
      <c r="C328" s="249"/>
      <c r="D328" s="228" t="s">
        <v>183</v>
      </c>
      <c r="E328" s="250" t="s">
        <v>41</v>
      </c>
      <c r="F328" s="251" t="s">
        <v>189</v>
      </c>
      <c r="G328" s="249"/>
      <c r="H328" s="252">
        <v>1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8" t="s">
        <v>183</v>
      </c>
      <c r="AU328" s="258" t="s">
        <v>90</v>
      </c>
      <c r="AV328" s="15" t="s">
        <v>179</v>
      </c>
      <c r="AW328" s="15" t="s">
        <v>42</v>
      </c>
      <c r="AX328" s="15" t="s">
        <v>88</v>
      </c>
      <c r="AY328" s="258" t="s">
        <v>171</v>
      </c>
    </row>
    <row r="329" s="2" customFormat="1" ht="24.15" customHeight="1">
      <c r="A329" s="42"/>
      <c r="B329" s="43"/>
      <c r="C329" s="270" t="s">
        <v>582</v>
      </c>
      <c r="D329" s="270" t="s">
        <v>403</v>
      </c>
      <c r="E329" s="271" t="s">
        <v>1429</v>
      </c>
      <c r="F329" s="272" t="s">
        <v>1430</v>
      </c>
      <c r="G329" s="273" t="s">
        <v>194</v>
      </c>
      <c r="H329" s="274">
        <v>1</v>
      </c>
      <c r="I329" s="275"/>
      <c r="J329" s="276">
        <f>ROUND(I329*H329,2)</f>
        <v>0</v>
      </c>
      <c r="K329" s="272" t="s">
        <v>41</v>
      </c>
      <c r="L329" s="277"/>
      <c r="M329" s="278" t="s">
        <v>41</v>
      </c>
      <c r="N329" s="279" t="s">
        <v>51</v>
      </c>
      <c r="O329" s="88"/>
      <c r="P329" s="217">
        <f>O329*H329</f>
        <v>0</v>
      </c>
      <c r="Q329" s="217">
        <v>0.14699999999999999</v>
      </c>
      <c r="R329" s="217">
        <f>Q329*H329</f>
        <v>0.14699999999999999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406</v>
      </c>
      <c r="AT329" s="219" t="s">
        <v>403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295</v>
      </c>
      <c r="BM329" s="219" t="s">
        <v>1431</v>
      </c>
    </row>
    <row r="330" s="13" customFormat="1">
      <c r="A330" s="13"/>
      <c r="B330" s="226"/>
      <c r="C330" s="227"/>
      <c r="D330" s="228" t="s">
        <v>183</v>
      </c>
      <c r="E330" s="229" t="s">
        <v>41</v>
      </c>
      <c r="F330" s="230" t="s">
        <v>1409</v>
      </c>
      <c r="G330" s="227"/>
      <c r="H330" s="229" t="s">
        <v>41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183</v>
      </c>
      <c r="AU330" s="236" t="s">
        <v>90</v>
      </c>
      <c r="AV330" s="13" t="s">
        <v>88</v>
      </c>
      <c r="AW330" s="13" t="s">
        <v>42</v>
      </c>
      <c r="AX330" s="13" t="s">
        <v>80</v>
      </c>
      <c r="AY330" s="236" t="s">
        <v>171</v>
      </c>
    </row>
    <row r="331" s="13" customFormat="1">
      <c r="A331" s="13"/>
      <c r="B331" s="226"/>
      <c r="C331" s="227"/>
      <c r="D331" s="228" t="s">
        <v>183</v>
      </c>
      <c r="E331" s="229" t="s">
        <v>41</v>
      </c>
      <c r="F331" s="230" t="s">
        <v>2092</v>
      </c>
      <c r="G331" s="227"/>
      <c r="H331" s="229" t="s">
        <v>41</v>
      </c>
      <c r="I331" s="231"/>
      <c r="J331" s="227"/>
      <c r="K331" s="227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183</v>
      </c>
      <c r="AU331" s="236" t="s">
        <v>90</v>
      </c>
      <c r="AV331" s="13" t="s">
        <v>88</v>
      </c>
      <c r="AW331" s="13" t="s">
        <v>42</v>
      </c>
      <c r="AX331" s="13" t="s">
        <v>80</v>
      </c>
      <c r="AY331" s="236" t="s">
        <v>171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88</v>
      </c>
      <c r="G332" s="238"/>
      <c r="H332" s="241">
        <v>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1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08" t="s">
        <v>593</v>
      </c>
      <c r="D334" s="208" t="s">
        <v>174</v>
      </c>
      <c r="E334" s="209" t="s">
        <v>1433</v>
      </c>
      <c r="F334" s="210" t="s">
        <v>1434</v>
      </c>
      <c r="G334" s="211" t="s">
        <v>202</v>
      </c>
      <c r="H334" s="212">
        <v>62.479999999999997</v>
      </c>
      <c r="I334" s="213"/>
      <c r="J334" s="214">
        <f>ROUND(I334*H334,2)</f>
        <v>0</v>
      </c>
      <c r="K334" s="210" t="s">
        <v>178</v>
      </c>
      <c r="L334" s="48"/>
      <c r="M334" s="215" t="s">
        <v>41</v>
      </c>
      <c r="N334" s="216" t="s">
        <v>51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295</v>
      </c>
      <c r="AT334" s="219" t="s">
        <v>174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1435</v>
      </c>
    </row>
    <row r="335" s="2" customFormat="1">
      <c r="A335" s="42"/>
      <c r="B335" s="43"/>
      <c r="C335" s="44"/>
      <c r="D335" s="221" t="s">
        <v>181</v>
      </c>
      <c r="E335" s="44"/>
      <c r="F335" s="222" t="s">
        <v>1436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181</v>
      </c>
      <c r="AU335" s="20" t="s">
        <v>90</v>
      </c>
    </row>
    <row r="336" s="14" customFormat="1">
      <c r="A336" s="14"/>
      <c r="B336" s="237"/>
      <c r="C336" s="238"/>
      <c r="D336" s="228" t="s">
        <v>183</v>
      </c>
      <c r="E336" s="239" t="s">
        <v>41</v>
      </c>
      <c r="F336" s="240" t="s">
        <v>2093</v>
      </c>
      <c r="G336" s="238"/>
      <c r="H336" s="241">
        <v>62.479999999999997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183</v>
      </c>
      <c r="AU336" s="247" t="s">
        <v>90</v>
      </c>
      <c r="AV336" s="14" t="s">
        <v>90</v>
      </c>
      <c r="AW336" s="14" t="s">
        <v>42</v>
      </c>
      <c r="AX336" s="14" t="s">
        <v>80</v>
      </c>
      <c r="AY336" s="247" t="s">
        <v>171</v>
      </c>
    </row>
    <row r="337" s="15" customFormat="1">
      <c r="A337" s="15"/>
      <c r="B337" s="248"/>
      <c r="C337" s="249"/>
      <c r="D337" s="228" t="s">
        <v>183</v>
      </c>
      <c r="E337" s="250" t="s">
        <v>41</v>
      </c>
      <c r="F337" s="251" t="s">
        <v>189</v>
      </c>
      <c r="G337" s="249"/>
      <c r="H337" s="252">
        <v>62.479999999999997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183</v>
      </c>
      <c r="AU337" s="258" t="s">
        <v>90</v>
      </c>
      <c r="AV337" s="15" t="s">
        <v>179</v>
      </c>
      <c r="AW337" s="15" t="s">
        <v>42</v>
      </c>
      <c r="AX337" s="15" t="s">
        <v>88</v>
      </c>
      <c r="AY337" s="258" t="s">
        <v>171</v>
      </c>
    </row>
    <row r="338" s="2" customFormat="1" ht="16.5" customHeight="1">
      <c r="A338" s="42"/>
      <c r="B338" s="43"/>
      <c r="C338" s="270" t="s">
        <v>891</v>
      </c>
      <c r="D338" s="270" t="s">
        <v>403</v>
      </c>
      <c r="E338" s="271" t="s">
        <v>1438</v>
      </c>
      <c r="F338" s="272" t="s">
        <v>1439</v>
      </c>
      <c r="G338" s="273" t="s">
        <v>202</v>
      </c>
      <c r="H338" s="274">
        <v>64.353999999999999</v>
      </c>
      <c r="I338" s="275"/>
      <c r="J338" s="276">
        <f>ROUND(I338*H338,2)</f>
        <v>0</v>
      </c>
      <c r="K338" s="272" t="s">
        <v>178</v>
      </c>
      <c r="L338" s="277"/>
      <c r="M338" s="278" t="s">
        <v>41</v>
      </c>
      <c r="N338" s="279" t="s">
        <v>51</v>
      </c>
      <c r="O338" s="88"/>
      <c r="P338" s="217">
        <f>O338*H338</f>
        <v>0</v>
      </c>
      <c r="Q338" s="217">
        <v>0.00040000000000000002</v>
      </c>
      <c r="R338" s="217">
        <f>Q338*H338</f>
        <v>0.0257416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406</v>
      </c>
      <c r="AT338" s="219" t="s">
        <v>403</v>
      </c>
      <c r="AU338" s="219" t="s">
        <v>90</v>
      </c>
      <c r="AY338" s="20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88</v>
      </c>
      <c r="BK338" s="220">
        <f>ROUND(I338*H338,2)</f>
        <v>0</v>
      </c>
      <c r="BL338" s="20" t="s">
        <v>295</v>
      </c>
      <c r="BM338" s="219" t="s">
        <v>1440</v>
      </c>
    </row>
    <row r="339" s="14" customFormat="1">
      <c r="A339" s="14"/>
      <c r="B339" s="237"/>
      <c r="C339" s="238"/>
      <c r="D339" s="228" t="s">
        <v>183</v>
      </c>
      <c r="E339" s="238"/>
      <c r="F339" s="240" t="s">
        <v>2094</v>
      </c>
      <c r="G339" s="238"/>
      <c r="H339" s="241">
        <v>64.353999999999999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</v>
      </c>
      <c r="AX339" s="14" t="s">
        <v>88</v>
      </c>
      <c r="AY339" s="247" t="s">
        <v>171</v>
      </c>
    </row>
    <row r="340" s="2" customFormat="1" ht="16.5" customHeight="1">
      <c r="A340" s="42"/>
      <c r="B340" s="43"/>
      <c r="C340" s="208" t="s">
        <v>897</v>
      </c>
      <c r="D340" s="208" t="s">
        <v>174</v>
      </c>
      <c r="E340" s="209" t="s">
        <v>1047</v>
      </c>
      <c r="F340" s="210" t="s">
        <v>1048</v>
      </c>
      <c r="G340" s="211" t="s">
        <v>202</v>
      </c>
      <c r="H340" s="212">
        <v>98.700000000000003</v>
      </c>
      <c r="I340" s="213"/>
      <c r="J340" s="214">
        <f>ROUND(I340*H340,2)</f>
        <v>0</v>
      </c>
      <c r="K340" s="210" t="s">
        <v>178</v>
      </c>
      <c r="L340" s="48"/>
      <c r="M340" s="215" t="s">
        <v>41</v>
      </c>
      <c r="N340" s="216" t="s">
        <v>51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295</v>
      </c>
      <c r="AT340" s="219" t="s">
        <v>174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295</v>
      </c>
      <c r="BM340" s="219" t="s">
        <v>1442</v>
      </c>
    </row>
    <row r="341" s="2" customFormat="1">
      <c r="A341" s="42"/>
      <c r="B341" s="43"/>
      <c r="C341" s="44"/>
      <c r="D341" s="221" t="s">
        <v>181</v>
      </c>
      <c r="E341" s="44"/>
      <c r="F341" s="222" t="s">
        <v>1050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181</v>
      </c>
      <c r="AU341" s="20" t="s">
        <v>90</v>
      </c>
    </row>
    <row r="342" s="14" customFormat="1">
      <c r="A342" s="14"/>
      <c r="B342" s="237"/>
      <c r="C342" s="238"/>
      <c r="D342" s="228" t="s">
        <v>183</v>
      </c>
      <c r="E342" s="239" t="s">
        <v>41</v>
      </c>
      <c r="F342" s="240" t="s">
        <v>2095</v>
      </c>
      <c r="G342" s="238"/>
      <c r="H342" s="241">
        <v>98.700000000000003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183</v>
      </c>
      <c r="AU342" s="247" t="s">
        <v>90</v>
      </c>
      <c r="AV342" s="14" t="s">
        <v>90</v>
      </c>
      <c r="AW342" s="14" t="s">
        <v>42</v>
      </c>
      <c r="AX342" s="14" t="s">
        <v>80</v>
      </c>
      <c r="AY342" s="247" t="s">
        <v>171</v>
      </c>
    </row>
    <row r="343" s="15" customFormat="1">
      <c r="A343" s="15"/>
      <c r="B343" s="248"/>
      <c r="C343" s="249"/>
      <c r="D343" s="228" t="s">
        <v>183</v>
      </c>
      <c r="E343" s="250" t="s">
        <v>41</v>
      </c>
      <c r="F343" s="251" t="s">
        <v>189</v>
      </c>
      <c r="G343" s="249"/>
      <c r="H343" s="252">
        <v>98.700000000000003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90</v>
      </c>
      <c r="AV343" s="15" t="s">
        <v>179</v>
      </c>
      <c r="AW343" s="15" t="s">
        <v>42</v>
      </c>
      <c r="AX343" s="15" t="s">
        <v>88</v>
      </c>
      <c r="AY343" s="258" t="s">
        <v>171</v>
      </c>
    </row>
    <row r="344" s="2" customFormat="1" ht="16.5" customHeight="1">
      <c r="A344" s="42"/>
      <c r="B344" s="43"/>
      <c r="C344" s="270" t="s">
        <v>901</v>
      </c>
      <c r="D344" s="270" t="s">
        <v>403</v>
      </c>
      <c r="E344" s="271" t="s">
        <v>1075</v>
      </c>
      <c r="F344" s="272" t="s">
        <v>1076</v>
      </c>
      <c r="G344" s="273" t="s">
        <v>202</v>
      </c>
      <c r="H344" s="274">
        <v>101.661</v>
      </c>
      <c r="I344" s="275"/>
      <c r="J344" s="276">
        <f>ROUND(I344*H344,2)</f>
        <v>0</v>
      </c>
      <c r="K344" s="272" t="s">
        <v>178</v>
      </c>
      <c r="L344" s="277"/>
      <c r="M344" s="278" t="s">
        <v>41</v>
      </c>
      <c r="N344" s="279" t="s">
        <v>51</v>
      </c>
      <c r="O344" s="88"/>
      <c r="P344" s="217">
        <f>O344*H344</f>
        <v>0</v>
      </c>
      <c r="Q344" s="217">
        <v>0.00069999999999999999</v>
      </c>
      <c r="R344" s="217">
        <f>Q344*H344</f>
        <v>0.071162699999999995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406</v>
      </c>
      <c r="AT344" s="219" t="s">
        <v>403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295</v>
      </c>
      <c r="BM344" s="219" t="s">
        <v>1444</v>
      </c>
    </row>
    <row r="345" s="14" customFormat="1">
      <c r="A345" s="14"/>
      <c r="B345" s="237"/>
      <c r="C345" s="238"/>
      <c r="D345" s="228" t="s">
        <v>183</v>
      </c>
      <c r="E345" s="238"/>
      <c r="F345" s="240" t="s">
        <v>2096</v>
      </c>
      <c r="G345" s="238"/>
      <c r="H345" s="241">
        <v>101.661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183</v>
      </c>
      <c r="AU345" s="247" t="s">
        <v>90</v>
      </c>
      <c r="AV345" s="14" t="s">
        <v>90</v>
      </c>
      <c r="AW345" s="14" t="s">
        <v>4</v>
      </c>
      <c r="AX345" s="14" t="s">
        <v>88</v>
      </c>
      <c r="AY345" s="247" t="s">
        <v>171</v>
      </c>
    </row>
    <row r="346" s="2" customFormat="1" ht="16.5" customHeight="1">
      <c r="A346" s="42"/>
      <c r="B346" s="43"/>
      <c r="C346" s="208" t="s">
        <v>906</v>
      </c>
      <c r="D346" s="208" t="s">
        <v>174</v>
      </c>
      <c r="E346" s="209" t="s">
        <v>1446</v>
      </c>
      <c r="F346" s="210" t="s">
        <v>1447</v>
      </c>
      <c r="G346" s="211" t="s">
        <v>202</v>
      </c>
      <c r="H346" s="212">
        <v>12.74</v>
      </c>
      <c r="I346" s="213"/>
      <c r="J346" s="214">
        <f>ROUND(I346*H346,2)</f>
        <v>0</v>
      </c>
      <c r="K346" s="210" t="s">
        <v>178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295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295</v>
      </c>
      <c r="BM346" s="219" t="s">
        <v>1448</v>
      </c>
    </row>
    <row r="347" s="2" customFormat="1">
      <c r="A347" s="42"/>
      <c r="B347" s="43"/>
      <c r="C347" s="44"/>
      <c r="D347" s="221" t="s">
        <v>181</v>
      </c>
      <c r="E347" s="44"/>
      <c r="F347" s="222" t="s">
        <v>1449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181</v>
      </c>
      <c r="AU347" s="20" t="s">
        <v>90</v>
      </c>
    </row>
    <row r="348" s="14" customFormat="1">
      <c r="A348" s="14"/>
      <c r="B348" s="237"/>
      <c r="C348" s="238"/>
      <c r="D348" s="228" t="s">
        <v>183</v>
      </c>
      <c r="E348" s="239" t="s">
        <v>41</v>
      </c>
      <c r="F348" s="240" t="s">
        <v>2097</v>
      </c>
      <c r="G348" s="238"/>
      <c r="H348" s="241">
        <v>12.74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183</v>
      </c>
      <c r="AU348" s="247" t="s">
        <v>90</v>
      </c>
      <c r="AV348" s="14" t="s">
        <v>90</v>
      </c>
      <c r="AW348" s="14" t="s">
        <v>42</v>
      </c>
      <c r="AX348" s="14" t="s">
        <v>80</v>
      </c>
      <c r="AY348" s="247" t="s">
        <v>171</v>
      </c>
    </row>
    <row r="349" s="15" customFormat="1">
      <c r="A349" s="15"/>
      <c r="B349" s="248"/>
      <c r="C349" s="249"/>
      <c r="D349" s="228" t="s">
        <v>183</v>
      </c>
      <c r="E349" s="250" t="s">
        <v>41</v>
      </c>
      <c r="F349" s="251" t="s">
        <v>189</v>
      </c>
      <c r="G349" s="249"/>
      <c r="H349" s="252">
        <v>12.74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183</v>
      </c>
      <c r="AU349" s="258" t="s">
        <v>90</v>
      </c>
      <c r="AV349" s="15" t="s">
        <v>179</v>
      </c>
      <c r="AW349" s="15" t="s">
        <v>42</v>
      </c>
      <c r="AX349" s="15" t="s">
        <v>88</v>
      </c>
      <c r="AY349" s="258" t="s">
        <v>171</v>
      </c>
    </row>
    <row r="350" s="2" customFormat="1" ht="16.5" customHeight="1">
      <c r="A350" s="42"/>
      <c r="B350" s="43"/>
      <c r="C350" s="270" t="s">
        <v>912</v>
      </c>
      <c r="D350" s="270" t="s">
        <v>403</v>
      </c>
      <c r="E350" s="271" t="s">
        <v>1450</v>
      </c>
      <c r="F350" s="272" t="s">
        <v>1451</v>
      </c>
      <c r="G350" s="273" t="s">
        <v>202</v>
      </c>
      <c r="H350" s="274">
        <v>13.122</v>
      </c>
      <c r="I350" s="275"/>
      <c r="J350" s="276">
        <f>ROUND(I350*H350,2)</f>
        <v>0</v>
      </c>
      <c r="K350" s="272" t="s">
        <v>178</v>
      </c>
      <c r="L350" s="277"/>
      <c r="M350" s="278" t="s">
        <v>41</v>
      </c>
      <c r="N350" s="279" t="s">
        <v>51</v>
      </c>
      <c r="O350" s="88"/>
      <c r="P350" s="217">
        <f>O350*H350</f>
        <v>0</v>
      </c>
      <c r="Q350" s="217">
        <v>0.001</v>
      </c>
      <c r="R350" s="217">
        <f>Q350*H350</f>
        <v>0.013122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406</v>
      </c>
      <c r="AT350" s="219" t="s">
        <v>403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295</v>
      </c>
      <c r="BM350" s="219" t="s">
        <v>1452</v>
      </c>
    </row>
    <row r="351" s="14" customFormat="1">
      <c r="A351" s="14"/>
      <c r="B351" s="237"/>
      <c r="C351" s="238"/>
      <c r="D351" s="228" t="s">
        <v>183</v>
      </c>
      <c r="E351" s="238"/>
      <c r="F351" s="240" t="s">
        <v>2098</v>
      </c>
      <c r="G351" s="238"/>
      <c r="H351" s="241">
        <v>13.122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183</v>
      </c>
      <c r="AU351" s="247" t="s">
        <v>90</v>
      </c>
      <c r="AV351" s="14" t="s">
        <v>90</v>
      </c>
      <c r="AW351" s="14" t="s">
        <v>4</v>
      </c>
      <c r="AX351" s="14" t="s">
        <v>88</v>
      </c>
      <c r="AY351" s="247" t="s">
        <v>171</v>
      </c>
    </row>
    <row r="352" s="2" customFormat="1" ht="16.5" customHeight="1">
      <c r="A352" s="42"/>
      <c r="B352" s="43"/>
      <c r="C352" s="208" t="s">
        <v>918</v>
      </c>
      <c r="D352" s="208" t="s">
        <v>174</v>
      </c>
      <c r="E352" s="209" t="s">
        <v>1454</v>
      </c>
      <c r="F352" s="210" t="s">
        <v>1455</v>
      </c>
      <c r="G352" s="211" t="s">
        <v>202</v>
      </c>
      <c r="H352" s="212">
        <v>13.289999999999999</v>
      </c>
      <c r="I352" s="213"/>
      <c r="J352" s="214">
        <f>ROUND(I352*H352,2)</f>
        <v>0</v>
      </c>
      <c r="K352" s="210" t="s">
        <v>178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295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1456</v>
      </c>
    </row>
    <row r="353" s="2" customFormat="1">
      <c r="A353" s="42"/>
      <c r="B353" s="43"/>
      <c r="C353" s="44"/>
      <c r="D353" s="221" t="s">
        <v>181</v>
      </c>
      <c r="E353" s="44"/>
      <c r="F353" s="222" t="s">
        <v>1457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181</v>
      </c>
      <c r="AU353" s="20" t="s">
        <v>90</v>
      </c>
    </row>
    <row r="354" s="14" customFormat="1">
      <c r="A354" s="14"/>
      <c r="B354" s="237"/>
      <c r="C354" s="238"/>
      <c r="D354" s="228" t="s">
        <v>183</v>
      </c>
      <c r="E354" s="239" t="s">
        <v>41</v>
      </c>
      <c r="F354" s="240" t="s">
        <v>2099</v>
      </c>
      <c r="G354" s="238"/>
      <c r="H354" s="241">
        <v>13.289999999999999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183</v>
      </c>
      <c r="AU354" s="247" t="s">
        <v>90</v>
      </c>
      <c r="AV354" s="14" t="s">
        <v>90</v>
      </c>
      <c r="AW354" s="14" t="s">
        <v>42</v>
      </c>
      <c r="AX354" s="14" t="s">
        <v>80</v>
      </c>
      <c r="AY354" s="247" t="s">
        <v>171</v>
      </c>
    </row>
    <row r="355" s="15" customFormat="1">
      <c r="A355" s="15"/>
      <c r="B355" s="248"/>
      <c r="C355" s="249"/>
      <c r="D355" s="228" t="s">
        <v>183</v>
      </c>
      <c r="E355" s="250" t="s">
        <v>41</v>
      </c>
      <c r="F355" s="251" t="s">
        <v>189</v>
      </c>
      <c r="G355" s="249"/>
      <c r="H355" s="252">
        <v>13.289999999999999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183</v>
      </c>
      <c r="AU355" s="258" t="s">
        <v>90</v>
      </c>
      <c r="AV355" s="15" t="s">
        <v>179</v>
      </c>
      <c r="AW355" s="15" t="s">
        <v>42</v>
      </c>
      <c r="AX355" s="15" t="s">
        <v>88</v>
      </c>
      <c r="AY355" s="258" t="s">
        <v>171</v>
      </c>
    </row>
    <row r="356" s="2" customFormat="1" ht="16.5" customHeight="1">
      <c r="A356" s="42"/>
      <c r="B356" s="43"/>
      <c r="C356" s="270" t="s">
        <v>924</v>
      </c>
      <c r="D356" s="270" t="s">
        <v>403</v>
      </c>
      <c r="E356" s="271" t="s">
        <v>1458</v>
      </c>
      <c r="F356" s="272" t="s">
        <v>1459</v>
      </c>
      <c r="G356" s="273" t="s">
        <v>202</v>
      </c>
      <c r="H356" s="274">
        <v>13.689</v>
      </c>
      <c r="I356" s="275"/>
      <c r="J356" s="276">
        <f>ROUND(I356*H356,2)</f>
        <v>0</v>
      </c>
      <c r="K356" s="272" t="s">
        <v>178</v>
      </c>
      <c r="L356" s="277"/>
      <c r="M356" s="278" t="s">
        <v>41</v>
      </c>
      <c r="N356" s="279" t="s">
        <v>51</v>
      </c>
      <c r="O356" s="88"/>
      <c r="P356" s="217">
        <f>O356*H356</f>
        <v>0</v>
      </c>
      <c r="Q356" s="217">
        <v>0.0014</v>
      </c>
      <c r="R356" s="217">
        <f>Q356*H356</f>
        <v>0.0191646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406</v>
      </c>
      <c r="AT356" s="219" t="s">
        <v>403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1460</v>
      </c>
    </row>
    <row r="357" s="14" customFormat="1">
      <c r="A357" s="14"/>
      <c r="B357" s="237"/>
      <c r="C357" s="238"/>
      <c r="D357" s="228" t="s">
        <v>183</v>
      </c>
      <c r="E357" s="238"/>
      <c r="F357" s="240" t="s">
        <v>2100</v>
      </c>
      <c r="G357" s="238"/>
      <c r="H357" s="241">
        <v>13.689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183</v>
      </c>
      <c r="AU357" s="247" t="s">
        <v>90</v>
      </c>
      <c r="AV357" s="14" t="s">
        <v>90</v>
      </c>
      <c r="AW357" s="14" t="s">
        <v>4</v>
      </c>
      <c r="AX357" s="14" t="s">
        <v>88</v>
      </c>
      <c r="AY357" s="247" t="s">
        <v>171</v>
      </c>
    </row>
    <row r="358" s="2" customFormat="1" ht="16.5" customHeight="1">
      <c r="A358" s="42"/>
      <c r="B358" s="43"/>
      <c r="C358" s="208" t="s">
        <v>929</v>
      </c>
      <c r="D358" s="208" t="s">
        <v>174</v>
      </c>
      <c r="E358" s="209" t="s">
        <v>1088</v>
      </c>
      <c r="F358" s="210" t="s">
        <v>1089</v>
      </c>
      <c r="G358" s="211" t="s">
        <v>202</v>
      </c>
      <c r="H358" s="212">
        <v>13.449999999999999</v>
      </c>
      <c r="I358" s="213"/>
      <c r="J358" s="214">
        <f>ROUND(I358*H358,2)</f>
        <v>0</v>
      </c>
      <c r="K358" s="210" t="s">
        <v>178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295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295</v>
      </c>
      <c r="BM358" s="219" t="s">
        <v>2023</v>
      </c>
    </row>
    <row r="359" s="2" customFormat="1">
      <c r="A359" s="42"/>
      <c r="B359" s="43"/>
      <c r="C359" s="44"/>
      <c r="D359" s="221" t="s">
        <v>181</v>
      </c>
      <c r="E359" s="44"/>
      <c r="F359" s="222" t="s">
        <v>1091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181</v>
      </c>
      <c r="AU359" s="20" t="s">
        <v>90</v>
      </c>
    </row>
    <row r="360" s="14" customFormat="1">
      <c r="A360" s="14"/>
      <c r="B360" s="237"/>
      <c r="C360" s="238"/>
      <c r="D360" s="228" t="s">
        <v>183</v>
      </c>
      <c r="E360" s="239" t="s">
        <v>41</v>
      </c>
      <c r="F360" s="240" t="s">
        <v>2101</v>
      </c>
      <c r="G360" s="238"/>
      <c r="H360" s="241">
        <v>13.449999999999999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42</v>
      </c>
      <c r="AX360" s="14" t="s">
        <v>80</v>
      </c>
      <c r="AY360" s="247" t="s">
        <v>171</v>
      </c>
    </row>
    <row r="361" s="15" customFormat="1">
      <c r="A361" s="15"/>
      <c r="B361" s="248"/>
      <c r="C361" s="249"/>
      <c r="D361" s="228" t="s">
        <v>183</v>
      </c>
      <c r="E361" s="250" t="s">
        <v>41</v>
      </c>
      <c r="F361" s="251" t="s">
        <v>189</v>
      </c>
      <c r="G361" s="249"/>
      <c r="H361" s="252">
        <v>13.449999999999999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183</v>
      </c>
      <c r="AU361" s="258" t="s">
        <v>90</v>
      </c>
      <c r="AV361" s="15" t="s">
        <v>179</v>
      </c>
      <c r="AW361" s="15" t="s">
        <v>42</v>
      </c>
      <c r="AX361" s="15" t="s">
        <v>88</v>
      </c>
      <c r="AY361" s="258" t="s">
        <v>171</v>
      </c>
    </row>
    <row r="362" s="2" customFormat="1" ht="16.5" customHeight="1">
      <c r="A362" s="42"/>
      <c r="B362" s="43"/>
      <c r="C362" s="270" t="s">
        <v>933</v>
      </c>
      <c r="D362" s="270" t="s">
        <v>403</v>
      </c>
      <c r="E362" s="271" t="s">
        <v>1093</v>
      </c>
      <c r="F362" s="272" t="s">
        <v>1094</v>
      </c>
      <c r="G362" s="273" t="s">
        <v>202</v>
      </c>
      <c r="H362" s="274">
        <v>13.853999999999999</v>
      </c>
      <c r="I362" s="275"/>
      <c r="J362" s="276">
        <f>ROUND(I362*H362,2)</f>
        <v>0</v>
      </c>
      <c r="K362" s="272" t="s">
        <v>178</v>
      </c>
      <c r="L362" s="277"/>
      <c r="M362" s="278" t="s">
        <v>41</v>
      </c>
      <c r="N362" s="279" t="s">
        <v>51</v>
      </c>
      <c r="O362" s="88"/>
      <c r="P362" s="217">
        <f>O362*H362</f>
        <v>0</v>
      </c>
      <c r="Q362" s="217">
        <v>0.0020999999999999999</v>
      </c>
      <c r="R362" s="217">
        <f>Q362*H362</f>
        <v>0.029093399999999995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406</v>
      </c>
      <c r="AT362" s="219" t="s">
        <v>403</v>
      </c>
      <c r="AU362" s="219" t="s">
        <v>90</v>
      </c>
      <c r="AY362" s="20" t="s">
        <v>171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88</v>
      </c>
      <c r="BK362" s="220">
        <f>ROUND(I362*H362,2)</f>
        <v>0</v>
      </c>
      <c r="BL362" s="20" t="s">
        <v>295</v>
      </c>
      <c r="BM362" s="219" t="s">
        <v>2025</v>
      </c>
    </row>
    <row r="363" s="14" customFormat="1">
      <c r="A363" s="14"/>
      <c r="B363" s="237"/>
      <c r="C363" s="238"/>
      <c r="D363" s="228" t="s">
        <v>183</v>
      </c>
      <c r="E363" s="238"/>
      <c r="F363" s="240" t="s">
        <v>2102</v>
      </c>
      <c r="G363" s="238"/>
      <c r="H363" s="241">
        <v>13.853999999999999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90</v>
      </c>
      <c r="AV363" s="14" t="s">
        <v>90</v>
      </c>
      <c r="AW363" s="14" t="s">
        <v>4</v>
      </c>
      <c r="AX363" s="14" t="s">
        <v>88</v>
      </c>
      <c r="AY363" s="247" t="s">
        <v>171</v>
      </c>
    </row>
    <row r="364" s="2" customFormat="1" ht="16.5" customHeight="1">
      <c r="A364" s="42"/>
      <c r="B364" s="43"/>
      <c r="C364" s="208" t="s">
        <v>936</v>
      </c>
      <c r="D364" s="208" t="s">
        <v>174</v>
      </c>
      <c r="E364" s="209" t="s">
        <v>1466</v>
      </c>
      <c r="F364" s="210" t="s">
        <v>1467</v>
      </c>
      <c r="G364" s="211" t="s">
        <v>194</v>
      </c>
      <c r="H364" s="212">
        <v>35</v>
      </c>
      <c r="I364" s="213"/>
      <c r="J364" s="214">
        <f>ROUND(I364*H364,2)</f>
        <v>0</v>
      </c>
      <c r="K364" s="210" t="s">
        <v>178</v>
      </c>
      <c r="L364" s="48"/>
      <c r="M364" s="215" t="s">
        <v>41</v>
      </c>
      <c r="N364" s="216" t="s">
        <v>51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295</v>
      </c>
      <c r="AT364" s="219" t="s">
        <v>174</v>
      </c>
      <c r="AU364" s="219" t="s">
        <v>90</v>
      </c>
      <c r="AY364" s="20" t="s">
        <v>171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88</v>
      </c>
      <c r="BK364" s="220">
        <f>ROUND(I364*H364,2)</f>
        <v>0</v>
      </c>
      <c r="BL364" s="20" t="s">
        <v>295</v>
      </c>
      <c r="BM364" s="219" t="s">
        <v>1468</v>
      </c>
    </row>
    <row r="365" s="2" customFormat="1">
      <c r="A365" s="42"/>
      <c r="B365" s="43"/>
      <c r="C365" s="44"/>
      <c r="D365" s="221" t="s">
        <v>181</v>
      </c>
      <c r="E365" s="44"/>
      <c r="F365" s="222" t="s">
        <v>1469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181</v>
      </c>
      <c r="AU365" s="20" t="s">
        <v>90</v>
      </c>
    </row>
    <row r="366" s="14" customFormat="1">
      <c r="A366" s="14"/>
      <c r="B366" s="237"/>
      <c r="C366" s="238"/>
      <c r="D366" s="228" t="s">
        <v>183</v>
      </c>
      <c r="E366" s="239" t="s">
        <v>41</v>
      </c>
      <c r="F366" s="240" t="s">
        <v>2103</v>
      </c>
      <c r="G366" s="238"/>
      <c r="H366" s="241">
        <v>35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42</v>
      </c>
      <c r="AX366" s="14" t="s">
        <v>80</v>
      </c>
      <c r="AY366" s="247" t="s">
        <v>171</v>
      </c>
    </row>
    <row r="367" s="15" customFormat="1">
      <c r="A367" s="15"/>
      <c r="B367" s="248"/>
      <c r="C367" s="249"/>
      <c r="D367" s="228" t="s">
        <v>183</v>
      </c>
      <c r="E367" s="250" t="s">
        <v>41</v>
      </c>
      <c r="F367" s="251" t="s">
        <v>189</v>
      </c>
      <c r="G367" s="249"/>
      <c r="H367" s="252">
        <v>35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183</v>
      </c>
      <c r="AU367" s="258" t="s">
        <v>90</v>
      </c>
      <c r="AV367" s="15" t="s">
        <v>179</v>
      </c>
      <c r="AW367" s="15" t="s">
        <v>42</v>
      </c>
      <c r="AX367" s="15" t="s">
        <v>88</v>
      </c>
      <c r="AY367" s="258" t="s">
        <v>171</v>
      </c>
    </row>
    <row r="368" s="2" customFormat="1" ht="16.5" customHeight="1">
      <c r="A368" s="42"/>
      <c r="B368" s="43"/>
      <c r="C368" s="208" t="s">
        <v>940</v>
      </c>
      <c r="D368" s="208" t="s">
        <v>174</v>
      </c>
      <c r="E368" s="209" t="s">
        <v>1097</v>
      </c>
      <c r="F368" s="210" t="s">
        <v>1470</v>
      </c>
      <c r="G368" s="211" t="s">
        <v>194</v>
      </c>
      <c r="H368" s="212">
        <v>39</v>
      </c>
      <c r="I368" s="213"/>
      <c r="J368" s="214">
        <f>ROUND(I368*H368,2)</f>
        <v>0</v>
      </c>
      <c r="K368" s="210" t="s">
        <v>178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295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295</v>
      </c>
      <c r="BM368" s="219" t="s">
        <v>1471</v>
      </c>
    </row>
    <row r="369" s="2" customFormat="1">
      <c r="A369" s="42"/>
      <c r="B369" s="43"/>
      <c r="C369" s="44"/>
      <c r="D369" s="221" t="s">
        <v>181</v>
      </c>
      <c r="E369" s="44"/>
      <c r="F369" s="222" t="s">
        <v>1100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181</v>
      </c>
      <c r="AU369" s="20" t="s">
        <v>90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2104</v>
      </c>
      <c r="G370" s="238"/>
      <c r="H370" s="241">
        <v>39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5" customFormat="1">
      <c r="A371" s="15"/>
      <c r="B371" s="248"/>
      <c r="C371" s="249"/>
      <c r="D371" s="228" t="s">
        <v>183</v>
      </c>
      <c r="E371" s="250" t="s">
        <v>41</v>
      </c>
      <c r="F371" s="251" t="s">
        <v>189</v>
      </c>
      <c r="G371" s="249"/>
      <c r="H371" s="252">
        <v>39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90</v>
      </c>
      <c r="AV371" s="15" t="s">
        <v>179</v>
      </c>
      <c r="AW371" s="15" t="s">
        <v>42</v>
      </c>
      <c r="AX371" s="15" t="s">
        <v>88</v>
      </c>
      <c r="AY371" s="258" t="s">
        <v>171</v>
      </c>
    </row>
    <row r="372" s="2" customFormat="1" ht="24.15" customHeight="1">
      <c r="A372" s="42"/>
      <c r="B372" s="43"/>
      <c r="C372" s="208" t="s">
        <v>945</v>
      </c>
      <c r="D372" s="208" t="s">
        <v>174</v>
      </c>
      <c r="E372" s="209" t="s">
        <v>2105</v>
      </c>
      <c r="F372" s="210" t="s">
        <v>1734</v>
      </c>
      <c r="G372" s="211" t="s">
        <v>194</v>
      </c>
      <c r="H372" s="212">
        <v>2</v>
      </c>
      <c r="I372" s="213"/>
      <c r="J372" s="214">
        <f>ROUND(I372*H372,2)</f>
        <v>0</v>
      </c>
      <c r="K372" s="210" t="s">
        <v>41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295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2030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90</v>
      </c>
      <c r="G373" s="238"/>
      <c r="H373" s="241">
        <v>2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80</v>
      </c>
      <c r="AY373" s="247" t="s">
        <v>171</v>
      </c>
    </row>
    <row r="374" s="15" customFormat="1">
      <c r="A374" s="15"/>
      <c r="B374" s="248"/>
      <c r="C374" s="249"/>
      <c r="D374" s="228" t="s">
        <v>183</v>
      </c>
      <c r="E374" s="250" t="s">
        <v>41</v>
      </c>
      <c r="F374" s="251" t="s">
        <v>189</v>
      </c>
      <c r="G374" s="249"/>
      <c r="H374" s="252">
        <v>2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183</v>
      </c>
      <c r="AU374" s="258" t="s">
        <v>90</v>
      </c>
      <c r="AV374" s="15" t="s">
        <v>179</v>
      </c>
      <c r="AW374" s="15" t="s">
        <v>42</v>
      </c>
      <c r="AX374" s="15" t="s">
        <v>88</v>
      </c>
      <c r="AY374" s="258" t="s">
        <v>171</v>
      </c>
    </row>
    <row r="375" s="2" customFormat="1" ht="16.5" customHeight="1">
      <c r="A375" s="42"/>
      <c r="B375" s="43"/>
      <c r="C375" s="208" t="s">
        <v>949</v>
      </c>
      <c r="D375" s="208" t="s">
        <v>174</v>
      </c>
      <c r="E375" s="209" t="s">
        <v>1840</v>
      </c>
      <c r="F375" s="210" t="s">
        <v>1841</v>
      </c>
      <c r="G375" s="211" t="s">
        <v>194</v>
      </c>
      <c r="H375" s="212">
        <v>1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1937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1843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2" customFormat="1" ht="16.5" customHeight="1">
      <c r="A377" s="42"/>
      <c r="B377" s="43"/>
      <c r="C377" s="270" t="s">
        <v>954</v>
      </c>
      <c r="D377" s="270" t="s">
        <v>403</v>
      </c>
      <c r="E377" s="271" t="s">
        <v>1844</v>
      </c>
      <c r="F377" s="272" t="s">
        <v>1845</v>
      </c>
      <c r="G377" s="273" t="s">
        <v>194</v>
      </c>
      <c r="H377" s="274">
        <v>1</v>
      </c>
      <c r="I377" s="275"/>
      <c r="J377" s="276">
        <f>ROUND(I377*H377,2)</f>
        <v>0</v>
      </c>
      <c r="K377" s="272" t="s">
        <v>178</v>
      </c>
      <c r="L377" s="277"/>
      <c r="M377" s="278" t="s">
        <v>41</v>
      </c>
      <c r="N377" s="279" t="s">
        <v>51</v>
      </c>
      <c r="O377" s="88"/>
      <c r="P377" s="217">
        <f>O377*H377</f>
        <v>0</v>
      </c>
      <c r="Q377" s="217">
        <v>5.0000000000000002E-05</v>
      </c>
      <c r="R377" s="217">
        <f>Q377*H377</f>
        <v>5.0000000000000002E-05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406</v>
      </c>
      <c r="AT377" s="219" t="s">
        <v>403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295</v>
      </c>
      <c r="BM377" s="219" t="s">
        <v>1938</v>
      </c>
    </row>
    <row r="378" s="2" customFormat="1" ht="24.15" customHeight="1">
      <c r="A378" s="42"/>
      <c r="B378" s="43"/>
      <c r="C378" s="208" t="s">
        <v>959</v>
      </c>
      <c r="D378" s="208" t="s">
        <v>174</v>
      </c>
      <c r="E378" s="209" t="s">
        <v>2106</v>
      </c>
      <c r="F378" s="210" t="s">
        <v>2032</v>
      </c>
      <c r="G378" s="211" t="s">
        <v>194</v>
      </c>
      <c r="H378" s="212">
        <v>1</v>
      </c>
      <c r="I378" s="213"/>
      <c r="J378" s="214">
        <f>ROUND(I378*H378,2)</f>
        <v>0</v>
      </c>
      <c r="K378" s="210" t="s">
        <v>41</v>
      </c>
      <c r="L378" s="48"/>
      <c r="M378" s="215" t="s">
        <v>41</v>
      </c>
      <c r="N378" s="216" t="s">
        <v>51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295</v>
      </c>
      <c r="AT378" s="219" t="s">
        <v>174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1939</v>
      </c>
    </row>
    <row r="379" s="2" customFormat="1" ht="16.5" customHeight="1">
      <c r="A379" s="42"/>
      <c r="B379" s="43"/>
      <c r="C379" s="270" t="s">
        <v>964</v>
      </c>
      <c r="D379" s="270" t="s">
        <v>403</v>
      </c>
      <c r="E379" s="271" t="s">
        <v>797</v>
      </c>
      <c r="F379" s="272" t="s">
        <v>1850</v>
      </c>
      <c r="G379" s="273" t="s">
        <v>194</v>
      </c>
      <c r="H379" s="274">
        <v>1</v>
      </c>
      <c r="I379" s="275"/>
      <c r="J379" s="276">
        <f>ROUND(I379*H379,2)</f>
        <v>0</v>
      </c>
      <c r="K379" s="272" t="s">
        <v>41</v>
      </c>
      <c r="L379" s="277"/>
      <c r="M379" s="278" t="s">
        <v>41</v>
      </c>
      <c r="N379" s="279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406</v>
      </c>
      <c r="AT379" s="219" t="s">
        <v>403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1940</v>
      </c>
    </row>
    <row r="380" s="2" customFormat="1" ht="24.15" customHeight="1">
      <c r="A380" s="42"/>
      <c r="B380" s="43"/>
      <c r="C380" s="208" t="s">
        <v>971</v>
      </c>
      <c r="D380" s="208" t="s">
        <v>174</v>
      </c>
      <c r="E380" s="209" t="s">
        <v>1476</v>
      </c>
      <c r="F380" s="210" t="s">
        <v>1477</v>
      </c>
      <c r="G380" s="211" t="s">
        <v>194</v>
      </c>
      <c r="H380" s="212">
        <v>3</v>
      </c>
      <c r="I380" s="213"/>
      <c r="J380" s="214">
        <f>ROUND(I380*H380,2)</f>
        <v>0</v>
      </c>
      <c r="K380" s="210" t="s">
        <v>41</v>
      </c>
      <c r="L380" s="48"/>
      <c r="M380" s="215" t="s">
        <v>41</v>
      </c>
      <c r="N380" s="216" t="s">
        <v>51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295</v>
      </c>
      <c r="AT380" s="219" t="s">
        <v>174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295</v>
      </c>
      <c r="BM380" s="219" t="s">
        <v>1478</v>
      </c>
    </row>
    <row r="381" s="13" customFormat="1">
      <c r="A381" s="13"/>
      <c r="B381" s="226"/>
      <c r="C381" s="227"/>
      <c r="D381" s="228" t="s">
        <v>183</v>
      </c>
      <c r="E381" s="229" t="s">
        <v>41</v>
      </c>
      <c r="F381" s="230" t="s">
        <v>1479</v>
      </c>
      <c r="G381" s="227"/>
      <c r="H381" s="229" t="s">
        <v>41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183</v>
      </c>
      <c r="AU381" s="236" t="s">
        <v>90</v>
      </c>
      <c r="AV381" s="13" t="s">
        <v>88</v>
      </c>
      <c r="AW381" s="13" t="s">
        <v>42</v>
      </c>
      <c r="AX381" s="13" t="s">
        <v>80</v>
      </c>
      <c r="AY381" s="236" t="s">
        <v>171</v>
      </c>
    </row>
    <row r="382" s="13" customFormat="1">
      <c r="A382" s="13"/>
      <c r="B382" s="226"/>
      <c r="C382" s="227"/>
      <c r="D382" s="228" t="s">
        <v>183</v>
      </c>
      <c r="E382" s="229" t="s">
        <v>41</v>
      </c>
      <c r="F382" s="230" t="s">
        <v>1480</v>
      </c>
      <c r="G382" s="227"/>
      <c r="H382" s="229" t="s">
        <v>41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183</v>
      </c>
      <c r="AU382" s="236" t="s">
        <v>90</v>
      </c>
      <c r="AV382" s="13" t="s">
        <v>88</v>
      </c>
      <c r="AW382" s="13" t="s">
        <v>42</v>
      </c>
      <c r="AX382" s="13" t="s">
        <v>80</v>
      </c>
      <c r="AY382" s="236" t="s">
        <v>171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199</v>
      </c>
      <c r="G383" s="238"/>
      <c r="H383" s="241">
        <v>3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3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24.15" customHeight="1">
      <c r="A385" s="42"/>
      <c r="B385" s="43"/>
      <c r="C385" s="208" t="s">
        <v>1000</v>
      </c>
      <c r="D385" s="208" t="s">
        <v>174</v>
      </c>
      <c r="E385" s="209" t="s">
        <v>1481</v>
      </c>
      <c r="F385" s="210" t="s">
        <v>1477</v>
      </c>
      <c r="G385" s="211" t="s">
        <v>194</v>
      </c>
      <c r="H385" s="212">
        <v>9</v>
      </c>
      <c r="I385" s="213"/>
      <c r="J385" s="214">
        <f>ROUND(I385*H385,2)</f>
        <v>0</v>
      </c>
      <c r="K385" s="210" t="s">
        <v>41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295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1482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1479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1483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190</v>
      </c>
      <c r="G388" s="238"/>
      <c r="H388" s="241">
        <v>9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9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24.15" customHeight="1">
      <c r="A390" s="42"/>
      <c r="B390" s="43"/>
      <c r="C390" s="208" t="s">
        <v>1005</v>
      </c>
      <c r="D390" s="208" t="s">
        <v>174</v>
      </c>
      <c r="E390" s="209" t="s">
        <v>1484</v>
      </c>
      <c r="F390" s="210" t="s">
        <v>1485</v>
      </c>
      <c r="G390" s="211" t="s">
        <v>194</v>
      </c>
      <c r="H390" s="212">
        <v>10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295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1486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1487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121</v>
      </c>
      <c r="G392" s="238"/>
      <c r="H392" s="241">
        <v>10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10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1008</v>
      </c>
      <c r="D394" s="270" t="s">
        <v>403</v>
      </c>
      <c r="E394" s="271" t="s">
        <v>1488</v>
      </c>
      <c r="F394" s="272" t="s">
        <v>1489</v>
      </c>
      <c r="G394" s="273" t="s">
        <v>194</v>
      </c>
      <c r="H394" s="274">
        <v>10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2.0000000000000002E-05</v>
      </c>
      <c r="R394" s="217">
        <f>Q394*H394</f>
        <v>0.00020000000000000001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406</v>
      </c>
      <c r="AT394" s="219" t="s">
        <v>403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1490</v>
      </c>
    </row>
    <row r="395" s="2" customFormat="1" ht="24.15" customHeight="1">
      <c r="A395" s="42"/>
      <c r="B395" s="43"/>
      <c r="C395" s="208" t="s">
        <v>1013</v>
      </c>
      <c r="D395" s="208" t="s">
        <v>174</v>
      </c>
      <c r="E395" s="209" t="s">
        <v>1491</v>
      </c>
      <c r="F395" s="210" t="s">
        <v>1492</v>
      </c>
      <c r="G395" s="211" t="s">
        <v>194</v>
      </c>
      <c r="H395" s="212">
        <v>3</v>
      </c>
      <c r="I395" s="213"/>
      <c r="J395" s="214">
        <f>ROUND(I395*H395,2)</f>
        <v>0</v>
      </c>
      <c r="K395" s="210" t="s">
        <v>41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295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2107</v>
      </c>
    </row>
    <row r="396" s="14" customFormat="1">
      <c r="A396" s="14"/>
      <c r="B396" s="237"/>
      <c r="C396" s="238"/>
      <c r="D396" s="228" t="s">
        <v>183</v>
      </c>
      <c r="E396" s="239" t="s">
        <v>41</v>
      </c>
      <c r="F396" s="240" t="s">
        <v>199</v>
      </c>
      <c r="G396" s="238"/>
      <c r="H396" s="241">
        <v>3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183</v>
      </c>
      <c r="AU396" s="247" t="s">
        <v>90</v>
      </c>
      <c r="AV396" s="14" t="s">
        <v>90</v>
      </c>
      <c r="AW396" s="14" t="s">
        <v>42</v>
      </c>
      <c r="AX396" s="14" t="s">
        <v>80</v>
      </c>
      <c r="AY396" s="247" t="s">
        <v>171</v>
      </c>
    </row>
    <row r="397" s="15" customFormat="1">
      <c r="A397" s="15"/>
      <c r="B397" s="248"/>
      <c r="C397" s="249"/>
      <c r="D397" s="228" t="s">
        <v>183</v>
      </c>
      <c r="E397" s="250" t="s">
        <v>41</v>
      </c>
      <c r="F397" s="251" t="s">
        <v>189</v>
      </c>
      <c r="G397" s="249"/>
      <c r="H397" s="252">
        <v>3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183</v>
      </c>
      <c r="AU397" s="258" t="s">
        <v>90</v>
      </c>
      <c r="AV397" s="15" t="s">
        <v>179</v>
      </c>
      <c r="AW397" s="15" t="s">
        <v>42</v>
      </c>
      <c r="AX397" s="15" t="s">
        <v>88</v>
      </c>
      <c r="AY397" s="258" t="s">
        <v>171</v>
      </c>
    </row>
    <row r="398" s="2" customFormat="1" ht="24.15" customHeight="1">
      <c r="A398" s="42"/>
      <c r="B398" s="43"/>
      <c r="C398" s="208" t="s">
        <v>1018</v>
      </c>
      <c r="D398" s="208" t="s">
        <v>174</v>
      </c>
      <c r="E398" s="209" t="s">
        <v>1494</v>
      </c>
      <c r="F398" s="210" t="s">
        <v>1495</v>
      </c>
      <c r="G398" s="211" t="s">
        <v>194</v>
      </c>
      <c r="H398" s="212">
        <v>11</v>
      </c>
      <c r="I398" s="213"/>
      <c r="J398" s="214">
        <f>ROUND(I398*H398,2)</f>
        <v>0</v>
      </c>
      <c r="K398" s="210" t="s">
        <v>178</v>
      </c>
      <c r="L398" s="48"/>
      <c r="M398" s="215" t="s">
        <v>41</v>
      </c>
      <c r="N398" s="216" t="s">
        <v>51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295</v>
      </c>
      <c r="AT398" s="219" t="s">
        <v>174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295</v>
      </c>
      <c r="BM398" s="219" t="s">
        <v>1496</v>
      </c>
    </row>
    <row r="399" s="2" customFormat="1">
      <c r="A399" s="42"/>
      <c r="B399" s="43"/>
      <c r="C399" s="44"/>
      <c r="D399" s="221" t="s">
        <v>181</v>
      </c>
      <c r="E399" s="44"/>
      <c r="F399" s="222" t="s">
        <v>1497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181</v>
      </c>
      <c r="AU399" s="20" t="s">
        <v>90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124</v>
      </c>
      <c r="G400" s="238"/>
      <c r="H400" s="241">
        <v>11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5" customFormat="1">
      <c r="A401" s="15"/>
      <c r="B401" s="248"/>
      <c r="C401" s="249"/>
      <c r="D401" s="228" t="s">
        <v>183</v>
      </c>
      <c r="E401" s="250" t="s">
        <v>41</v>
      </c>
      <c r="F401" s="251" t="s">
        <v>189</v>
      </c>
      <c r="G401" s="249"/>
      <c r="H401" s="252">
        <v>11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8" t="s">
        <v>183</v>
      </c>
      <c r="AU401" s="258" t="s">
        <v>90</v>
      </c>
      <c r="AV401" s="15" t="s">
        <v>179</v>
      </c>
      <c r="AW401" s="15" t="s">
        <v>42</v>
      </c>
      <c r="AX401" s="15" t="s">
        <v>88</v>
      </c>
      <c r="AY401" s="258" t="s">
        <v>171</v>
      </c>
    </row>
    <row r="402" s="2" customFormat="1" ht="16.5" customHeight="1">
      <c r="A402" s="42"/>
      <c r="B402" s="43"/>
      <c r="C402" s="270" t="s">
        <v>1023</v>
      </c>
      <c r="D402" s="270" t="s">
        <v>403</v>
      </c>
      <c r="E402" s="271" t="s">
        <v>1498</v>
      </c>
      <c r="F402" s="272" t="s">
        <v>1499</v>
      </c>
      <c r="G402" s="273" t="s">
        <v>194</v>
      </c>
      <c r="H402" s="274">
        <v>11</v>
      </c>
      <c r="I402" s="275"/>
      <c r="J402" s="276">
        <f>ROUND(I402*H402,2)</f>
        <v>0</v>
      </c>
      <c r="K402" s="272" t="s">
        <v>178</v>
      </c>
      <c r="L402" s="277"/>
      <c r="M402" s="278" t="s">
        <v>41</v>
      </c>
      <c r="N402" s="279" t="s">
        <v>51</v>
      </c>
      <c r="O402" s="88"/>
      <c r="P402" s="217">
        <f>O402*H402</f>
        <v>0</v>
      </c>
      <c r="Q402" s="217">
        <v>3.0000000000000001E-05</v>
      </c>
      <c r="R402" s="217">
        <f>Q402*H402</f>
        <v>0.00033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406</v>
      </c>
      <c r="AT402" s="219" t="s">
        <v>403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295</v>
      </c>
      <c r="BM402" s="219" t="s">
        <v>1500</v>
      </c>
    </row>
    <row r="403" s="2" customFormat="1" ht="24.15" customHeight="1">
      <c r="A403" s="42"/>
      <c r="B403" s="43"/>
      <c r="C403" s="208" t="s">
        <v>1028</v>
      </c>
      <c r="D403" s="208" t="s">
        <v>174</v>
      </c>
      <c r="E403" s="209" t="s">
        <v>1501</v>
      </c>
      <c r="F403" s="210" t="s">
        <v>1110</v>
      </c>
      <c r="G403" s="211" t="s">
        <v>194</v>
      </c>
      <c r="H403" s="212">
        <v>3</v>
      </c>
      <c r="I403" s="213"/>
      <c r="J403" s="214">
        <f>ROUND(I403*H403,2)</f>
        <v>0</v>
      </c>
      <c r="K403" s="210" t="s">
        <v>41</v>
      </c>
      <c r="L403" s="48"/>
      <c r="M403" s="215" t="s">
        <v>41</v>
      </c>
      <c r="N403" s="216" t="s">
        <v>51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295</v>
      </c>
      <c r="AT403" s="219" t="s">
        <v>174</v>
      </c>
      <c r="AU403" s="219" t="s">
        <v>90</v>
      </c>
      <c r="AY403" s="20" t="s">
        <v>171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88</v>
      </c>
      <c r="BK403" s="220">
        <f>ROUND(I403*H403,2)</f>
        <v>0</v>
      </c>
      <c r="BL403" s="20" t="s">
        <v>295</v>
      </c>
      <c r="BM403" s="219" t="s">
        <v>2108</v>
      </c>
    </row>
    <row r="404" s="14" customFormat="1">
      <c r="A404" s="14"/>
      <c r="B404" s="237"/>
      <c r="C404" s="238"/>
      <c r="D404" s="228" t="s">
        <v>183</v>
      </c>
      <c r="E404" s="239" t="s">
        <v>41</v>
      </c>
      <c r="F404" s="240" t="s">
        <v>199</v>
      </c>
      <c r="G404" s="238"/>
      <c r="H404" s="241">
        <v>3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183</v>
      </c>
      <c r="AU404" s="247" t="s">
        <v>90</v>
      </c>
      <c r="AV404" s="14" t="s">
        <v>90</v>
      </c>
      <c r="AW404" s="14" t="s">
        <v>42</v>
      </c>
      <c r="AX404" s="14" t="s">
        <v>80</v>
      </c>
      <c r="AY404" s="247" t="s">
        <v>171</v>
      </c>
    </row>
    <row r="405" s="15" customFormat="1">
      <c r="A405" s="15"/>
      <c r="B405" s="248"/>
      <c r="C405" s="249"/>
      <c r="D405" s="228" t="s">
        <v>183</v>
      </c>
      <c r="E405" s="250" t="s">
        <v>41</v>
      </c>
      <c r="F405" s="251" t="s">
        <v>189</v>
      </c>
      <c r="G405" s="249"/>
      <c r="H405" s="252">
        <v>3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8" t="s">
        <v>183</v>
      </c>
      <c r="AU405" s="258" t="s">
        <v>90</v>
      </c>
      <c r="AV405" s="15" t="s">
        <v>179</v>
      </c>
      <c r="AW405" s="15" t="s">
        <v>42</v>
      </c>
      <c r="AX405" s="15" t="s">
        <v>88</v>
      </c>
      <c r="AY405" s="258" t="s">
        <v>171</v>
      </c>
    </row>
    <row r="406" s="2" customFormat="1" ht="24.15" customHeight="1">
      <c r="A406" s="42"/>
      <c r="B406" s="43"/>
      <c r="C406" s="208" t="s">
        <v>1033</v>
      </c>
      <c r="D406" s="208" t="s">
        <v>174</v>
      </c>
      <c r="E406" s="209" t="s">
        <v>1503</v>
      </c>
      <c r="F406" s="210" t="s">
        <v>1504</v>
      </c>
      <c r="G406" s="211" t="s">
        <v>194</v>
      </c>
      <c r="H406" s="212">
        <v>1</v>
      </c>
      <c r="I406" s="213"/>
      <c r="J406" s="214">
        <f>ROUND(I406*H406,2)</f>
        <v>0</v>
      </c>
      <c r="K406" s="210" t="s">
        <v>178</v>
      </c>
      <c r="L406" s="48"/>
      <c r="M406" s="215" t="s">
        <v>41</v>
      </c>
      <c r="N406" s="216" t="s">
        <v>51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295</v>
      </c>
      <c r="AT406" s="219" t="s">
        <v>174</v>
      </c>
      <c r="AU406" s="219" t="s">
        <v>90</v>
      </c>
      <c r="AY406" s="20" t="s">
        <v>171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88</v>
      </c>
      <c r="BK406" s="220">
        <f>ROUND(I406*H406,2)</f>
        <v>0</v>
      </c>
      <c r="BL406" s="20" t="s">
        <v>295</v>
      </c>
      <c r="BM406" s="219" t="s">
        <v>2033</v>
      </c>
    </row>
    <row r="407" s="2" customFormat="1">
      <c r="A407" s="42"/>
      <c r="B407" s="43"/>
      <c r="C407" s="44"/>
      <c r="D407" s="221" t="s">
        <v>181</v>
      </c>
      <c r="E407" s="44"/>
      <c r="F407" s="222" t="s">
        <v>1506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181</v>
      </c>
      <c r="AU407" s="20" t="s">
        <v>90</v>
      </c>
    </row>
    <row r="408" s="2" customFormat="1" ht="16.5" customHeight="1">
      <c r="A408" s="42"/>
      <c r="B408" s="43"/>
      <c r="C408" s="208" t="s">
        <v>1038</v>
      </c>
      <c r="D408" s="208" t="s">
        <v>174</v>
      </c>
      <c r="E408" s="209" t="s">
        <v>1507</v>
      </c>
      <c r="F408" s="210" t="s">
        <v>1508</v>
      </c>
      <c r="G408" s="211" t="s">
        <v>202</v>
      </c>
      <c r="H408" s="212">
        <v>12</v>
      </c>
      <c r="I408" s="213"/>
      <c r="J408" s="214">
        <f>ROUND(I408*H408,2)</f>
        <v>0</v>
      </c>
      <c r="K408" s="210" t="s">
        <v>178</v>
      </c>
      <c r="L408" s="48"/>
      <c r="M408" s="215" t="s">
        <v>41</v>
      </c>
      <c r="N408" s="216" t="s">
        <v>51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295</v>
      </c>
      <c r="AT408" s="219" t="s">
        <v>174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295</v>
      </c>
      <c r="BM408" s="219" t="s">
        <v>1509</v>
      </c>
    </row>
    <row r="409" s="2" customFormat="1">
      <c r="A409" s="42"/>
      <c r="B409" s="43"/>
      <c r="C409" s="44"/>
      <c r="D409" s="221" t="s">
        <v>181</v>
      </c>
      <c r="E409" s="44"/>
      <c r="F409" s="222" t="s">
        <v>1510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181</v>
      </c>
      <c r="AU409" s="20" t="s">
        <v>90</v>
      </c>
    </row>
    <row r="410" s="13" customFormat="1">
      <c r="A410" s="13"/>
      <c r="B410" s="226"/>
      <c r="C410" s="227"/>
      <c r="D410" s="228" t="s">
        <v>183</v>
      </c>
      <c r="E410" s="229" t="s">
        <v>41</v>
      </c>
      <c r="F410" s="230" t="s">
        <v>1511</v>
      </c>
      <c r="G410" s="227"/>
      <c r="H410" s="229" t="s">
        <v>41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183</v>
      </c>
      <c r="AU410" s="236" t="s">
        <v>90</v>
      </c>
      <c r="AV410" s="13" t="s">
        <v>88</v>
      </c>
      <c r="AW410" s="13" t="s">
        <v>42</v>
      </c>
      <c r="AX410" s="13" t="s">
        <v>80</v>
      </c>
      <c r="AY410" s="236" t="s">
        <v>171</v>
      </c>
    </row>
    <row r="411" s="14" customFormat="1">
      <c r="A411" s="14"/>
      <c r="B411" s="237"/>
      <c r="C411" s="238"/>
      <c r="D411" s="228" t="s">
        <v>183</v>
      </c>
      <c r="E411" s="239" t="s">
        <v>41</v>
      </c>
      <c r="F411" s="240" t="s">
        <v>2109</v>
      </c>
      <c r="G411" s="238"/>
      <c r="H411" s="241">
        <v>12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183</v>
      </c>
      <c r="AU411" s="247" t="s">
        <v>90</v>
      </c>
      <c r="AV411" s="14" t="s">
        <v>90</v>
      </c>
      <c r="AW411" s="14" t="s">
        <v>42</v>
      </c>
      <c r="AX411" s="14" t="s">
        <v>80</v>
      </c>
      <c r="AY411" s="247" t="s">
        <v>171</v>
      </c>
    </row>
    <row r="412" s="15" customFormat="1">
      <c r="A412" s="15"/>
      <c r="B412" s="248"/>
      <c r="C412" s="249"/>
      <c r="D412" s="228" t="s">
        <v>183</v>
      </c>
      <c r="E412" s="250" t="s">
        <v>41</v>
      </c>
      <c r="F412" s="251" t="s">
        <v>189</v>
      </c>
      <c r="G412" s="249"/>
      <c r="H412" s="252">
        <v>12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8" t="s">
        <v>183</v>
      </c>
      <c r="AU412" s="258" t="s">
        <v>90</v>
      </c>
      <c r="AV412" s="15" t="s">
        <v>179</v>
      </c>
      <c r="AW412" s="15" t="s">
        <v>42</v>
      </c>
      <c r="AX412" s="15" t="s">
        <v>88</v>
      </c>
      <c r="AY412" s="258" t="s">
        <v>171</v>
      </c>
    </row>
    <row r="413" s="2" customFormat="1" ht="16.5" customHeight="1">
      <c r="A413" s="42"/>
      <c r="B413" s="43"/>
      <c r="C413" s="270" t="s">
        <v>1532</v>
      </c>
      <c r="D413" s="270" t="s">
        <v>403</v>
      </c>
      <c r="E413" s="271" t="s">
        <v>1513</v>
      </c>
      <c r="F413" s="272" t="s">
        <v>1514</v>
      </c>
      <c r="G413" s="273" t="s">
        <v>202</v>
      </c>
      <c r="H413" s="274">
        <v>12</v>
      </c>
      <c r="I413" s="275"/>
      <c r="J413" s="276">
        <f>ROUND(I413*H413,2)</f>
        <v>0</v>
      </c>
      <c r="K413" s="272" t="s">
        <v>178</v>
      </c>
      <c r="L413" s="277"/>
      <c r="M413" s="278" t="s">
        <v>41</v>
      </c>
      <c r="N413" s="279" t="s">
        <v>51</v>
      </c>
      <c r="O413" s="88"/>
      <c r="P413" s="217">
        <f>O413*H413</f>
        <v>0</v>
      </c>
      <c r="Q413" s="217">
        <v>0.00020000000000000001</v>
      </c>
      <c r="R413" s="217">
        <f>Q413*H413</f>
        <v>0.0024000000000000002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406</v>
      </c>
      <c r="AT413" s="219" t="s">
        <v>403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295</v>
      </c>
      <c r="BM413" s="219" t="s">
        <v>1515</v>
      </c>
    </row>
    <row r="414" s="2" customFormat="1" ht="16.5" customHeight="1">
      <c r="A414" s="42"/>
      <c r="B414" s="43"/>
      <c r="C414" s="208" t="s">
        <v>1534</v>
      </c>
      <c r="D414" s="208" t="s">
        <v>174</v>
      </c>
      <c r="E414" s="209" t="s">
        <v>1518</v>
      </c>
      <c r="F414" s="210" t="s">
        <v>1519</v>
      </c>
      <c r="G414" s="211" t="s">
        <v>194</v>
      </c>
      <c r="H414" s="212">
        <v>50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295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1520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1521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2110</v>
      </c>
      <c r="G416" s="238"/>
      <c r="H416" s="241">
        <v>50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5" customFormat="1">
      <c r="A417" s="15"/>
      <c r="B417" s="248"/>
      <c r="C417" s="249"/>
      <c r="D417" s="228" t="s">
        <v>183</v>
      </c>
      <c r="E417" s="250" t="s">
        <v>41</v>
      </c>
      <c r="F417" s="251" t="s">
        <v>189</v>
      </c>
      <c r="G417" s="249"/>
      <c r="H417" s="252">
        <v>50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8" t="s">
        <v>183</v>
      </c>
      <c r="AU417" s="258" t="s">
        <v>90</v>
      </c>
      <c r="AV417" s="15" t="s">
        <v>179</v>
      </c>
      <c r="AW417" s="15" t="s">
        <v>42</v>
      </c>
      <c r="AX417" s="15" t="s">
        <v>88</v>
      </c>
      <c r="AY417" s="258" t="s">
        <v>171</v>
      </c>
    </row>
    <row r="418" s="2" customFormat="1" ht="16.5" customHeight="1">
      <c r="A418" s="42"/>
      <c r="B418" s="43"/>
      <c r="C418" s="270" t="s">
        <v>1536</v>
      </c>
      <c r="D418" s="270" t="s">
        <v>403</v>
      </c>
      <c r="E418" s="271" t="s">
        <v>1523</v>
      </c>
      <c r="F418" s="272" t="s">
        <v>1524</v>
      </c>
      <c r="G418" s="273" t="s">
        <v>194</v>
      </c>
      <c r="H418" s="274">
        <v>10</v>
      </c>
      <c r="I418" s="275"/>
      <c r="J418" s="276">
        <f>ROUND(I418*H418,2)</f>
        <v>0</v>
      </c>
      <c r="K418" s="272" t="s">
        <v>178</v>
      </c>
      <c r="L418" s="277"/>
      <c r="M418" s="278" t="s">
        <v>41</v>
      </c>
      <c r="N418" s="279" t="s">
        <v>51</v>
      </c>
      <c r="O418" s="88"/>
      <c r="P418" s="217">
        <f>O418*H418</f>
        <v>0</v>
      </c>
      <c r="Q418" s="217">
        <v>5.0000000000000002E-05</v>
      </c>
      <c r="R418" s="217">
        <f>Q418*H418</f>
        <v>0.00050000000000000001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406</v>
      </c>
      <c r="AT418" s="219" t="s">
        <v>403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295</v>
      </c>
      <c r="BM418" s="219" t="s">
        <v>1525</v>
      </c>
    </row>
    <row r="419" s="2" customFormat="1" ht="16.5" customHeight="1">
      <c r="A419" s="42"/>
      <c r="B419" s="43"/>
      <c r="C419" s="270" t="s">
        <v>1541</v>
      </c>
      <c r="D419" s="270" t="s">
        <v>403</v>
      </c>
      <c r="E419" s="271" t="s">
        <v>1526</v>
      </c>
      <c r="F419" s="272" t="s">
        <v>1527</v>
      </c>
      <c r="G419" s="273" t="s">
        <v>194</v>
      </c>
      <c r="H419" s="274">
        <v>10</v>
      </c>
      <c r="I419" s="275"/>
      <c r="J419" s="276">
        <f>ROUND(I419*H419,2)</f>
        <v>0</v>
      </c>
      <c r="K419" s="272" t="s">
        <v>178</v>
      </c>
      <c r="L419" s="277"/>
      <c r="M419" s="278" t="s">
        <v>41</v>
      </c>
      <c r="N419" s="279" t="s">
        <v>51</v>
      </c>
      <c r="O419" s="88"/>
      <c r="P419" s="217">
        <f>O419*H419</f>
        <v>0</v>
      </c>
      <c r="Q419" s="217">
        <v>5.0000000000000002E-05</v>
      </c>
      <c r="R419" s="217">
        <f>Q419*H419</f>
        <v>0.00050000000000000001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406</v>
      </c>
      <c r="AT419" s="219" t="s">
        <v>403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1528</v>
      </c>
    </row>
    <row r="420" s="2" customFormat="1" ht="16.5" customHeight="1">
      <c r="A420" s="42"/>
      <c r="B420" s="43"/>
      <c r="C420" s="270" t="s">
        <v>1546</v>
      </c>
      <c r="D420" s="270" t="s">
        <v>403</v>
      </c>
      <c r="E420" s="271" t="s">
        <v>1529</v>
      </c>
      <c r="F420" s="272" t="s">
        <v>1530</v>
      </c>
      <c r="G420" s="273" t="s">
        <v>194</v>
      </c>
      <c r="H420" s="274">
        <v>30</v>
      </c>
      <c r="I420" s="275"/>
      <c r="J420" s="276">
        <f>ROUND(I420*H420,2)</f>
        <v>0</v>
      </c>
      <c r="K420" s="272" t="s">
        <v>178</v>
      </c>
      <c r="L420" s="277"/>
      <c r="M420" s="278" t="s">
        <v>41</v>
      </c>
      <c r="N420" s="279" t="s">
        <v>51</v>
      </c>
      <c r="O420" s="88"/>
      <c r="P420" s="217">
        <f>O420*H420</f>
        <v>0</v>
      </c>
      <c r="Q420" s="217">
        <v>3.0000000000000001E-05</v>
      </c>
      <c r="R420" s="217">
        <f>Q420*H420</f>
        <v>0.00089999999999999998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406</v>
      </c>
      <c r="AT420" s="219" t="s">
        <v>403</v>
      </c>
      <c r="AU420" s="219" t="s">
        <v>90</v>
      </c>
      <c r="AY420" s="20" t="s">
        <v>171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88</v>
      </c>
      <c r="BK420" s="220">
        <f>ROUND(I420*H420,2)</f>
        <v>0</v>
      </c>
      <c r="BL420" s="20" t="s">
        <v>295</v>
      </c>
      <c r="BM420" s="219" t="s">
        <v>1531</v>
      </c>
    </row>
    <row r="421" s="2" customFormat="1" ht="16.5" customHeight="1">
      <c r="A421" s="42"/>
      <c r="B421" s="43"/>
      <c r="C421" s="208" t="s">
        <v>1551</v>
      </c>
      <c r="D421" s="208" t="s">
        <v>174</v>
      </c>
      <c r="E421" s="209" t="s">
        <v>1167</v>
      </c>
      <c r="F421" s="210" t="s">
        <v>1168</v>
      </c>
      <c r="G421" s="211" t="s">
        <v>1169</v>
      </c>
      <c r="H421" s="212">
        <v>3</v>
      </c>
      <c r="I421" s="213"/>
      <c r="J421" s="214">
        <f>ROUND(I421*H421,2)</f>
        <v>0</v>
      </c>
      <c r="K421" s="210" t="s">
        <v>178</v>
      </c>
      <c r="L421" s="48"/>
      <c r="M421" s="215" t="s">
        <v>41</v>
      </c>
      <c r="N421" s="216" t="s">
        <v>51</v>
      </c>
      <c r="O421" s="88"/>
      <c r="P421" s="217">
        <f>O421*H421</f>
        <v>0</v>
      </c>
      <c r="Q421" s="217">
        <v>0</v>
      </c>
      <c r="R421" s="217">
        <f>Q421*H421</f>
        <v>0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295</v>
      </c>
      <c r="AT421" s="219" t="s">
        <v>174</v>
      </c>
      <c r="AU421" s="219" t="s">
        <v>90</v>
      </c>
      <c r="AY421" s="20" t="s">
        <v>171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88</v>
      </c>
      <c r="BK421" s="220">
        <f>ROUND(I421*H421,2)</f>
        <v>0</v>
      </c>
      <c r="BL421" s="20" t="s">
        <v>295</v>
      </c>
      <c r="BM421" s="219" t="s">
        <v>1533</v>
      </c>
    </row>
    <row r="422" s="2" customFormat="1">
      <c r="A422" s="42"/>
      <c r="B422" s="43"/>
      <c r="C422" s="44"/>
      <c r="D422" s="221" t="s">
        <v>181</v>
      </c>
      <c r="E422" s="44"/>
      <c r="F422" s="222" t="s">
        <v>1171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181</v>
      </c>
      <c r="AU422" s="20" t="s">
        <v>90</v>
      </c>
    </row>
    <row r="423" s="13" customFormat="1">
      <c r="A423" s="13"/>
      <c r="B423" s="226"/>
      <c r="C423" s="227"/>
      <c r="D423" s="228" t="s">
        <v>183</v>
      </c>
      <c r="E423" s="229" t="s">
        <v>41</v>
      </c>
      <c r="F423" s="230" t="s">
        <v>1172</v>
      </c>
      <c r="G423" s="227"/>
      <c r="H423" s="229" t="s">
        <v>41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183</v>
      </c>
      <c r="AU423" s="236" t="s">
        <v>90</v>
      </c>
      <c r="AV423" s="13" t="s">
        <v>88</v>
      </c>
      <c r="AW423" s="13" t="s">
        <v>42</v>
      </c>
      <c r="AX423" s="13" t="s">
        <v>80</v>
      </c>
      <c r="AY423" s="236" t="s">
        <v>171</v>
      </c>
    </row>
    <row r="424" s="14" customFormat="1">
      <c r="A424" s="14"/>
      <c r="B424" s="237"/>
      <c r="C424" s="238"/>
      <c r="D424" s="228" t="s">
        <v>183</v>
      </c>
      <c r="E424" s="239" t="s">
        <v>41</v>
      </c>
      <c r="F424" s="240" t="s">
        <v>90</v>
      </c>
      <c r="G424" s="238"/>
      <c r="H424" s="241">
        <v>2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183</v>
      </c>
      <c r="AU424" s="247" t="s">
        <v>90</v>
      </c>
      <c r="AV424" s="14" t="s">
        <v>90</v>
      </c>
      <c r="AW424" s="14" t="s">
        <v>42</v>
      </c>
      <c r="AX424" s="14" t="s">
        <v>80</v>
      </c>
      <c r="AY424" s="247" t="s">
        <v>171</v>
      </c>
    </row>
    <row r="425" s="13" customFormat="1">
      <c r="A425" s="13"/>
      <c r="B425" s="226"/>
      <c r="C425" s="227"/>
      <c r="D425" s="228" t="s">
        <v>183</v>
      </c>
      <c r="E425" s="229" t="s">
        <v>41</v>
      </c>
      <c r="F425" s="230" t="s">
        <v>1173</v>
      </c>
      <c r="G425" s="227"/>
      <c r="H425" s="229" t="s">
        <v>41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183</v>
      </c>
      <c r="AU425" s="236" t="s">
        <v>90</v>
      </c>
      <c r="AV425" s="13" t="s">
        <v>88</v>
      </c>
      <c r="AW425" s="13" t="s">
        <v>42</v>
      </c>
      <c r="AX425" s="13" t="s">
        <v>80</v>
      </c>
      <c r="AY425" s="236" t="s">
        <v>171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88</v>
      </c>
      <c r="G426" s="238"/>
      <c r="H426" s="241">
        <v>1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80</v>
      </c>
      <c r="AY426" s="247" t="s">
        <v>171</v>
      </c>
    </row>
    <row r="427" s="15" customFormat="1">
      <c r="A427" s="15"/>
      <c r="B427" s="248"/>
      <c r="C427" s="249"/>
      <c r="D427" s="228" t="s">
        <v>183</v>
      </c>
      <c r="E427" s="250" t="s">
        <v>41</v>
      </c>
      <c r="F427" s="251" t="s">
        <v>189</v>
      </c>
      <c r="G427" s="249"/>
      <c r="H427" s="252">
        <v>3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183</v>
      </c>
      <c r="AU427" s="258" t="s">
        <v>90</v>
      </c>
      <c r="AV427" s="15" t="s">
        <v>179</v>
      </c>
      <c r="AW427" s="15" t="s">
        <v>42</v>
      </c>
      <c r="AX427" s="15" t="s">
        <v>88</v>
      </c>
      <c r="AY427" s="258" t="s">
        <v>171</v>
      </c>
    </row>
    <row r="428" s="2" customFormat="1" ht="16.5" customHeight="1">
      <c r="A428" s="42"/>
      <c r="B428" s="43"/>
      <c r="C428" s="208" t="s">
        <v>1555</v>
      </c>
      <c r="D428" s="208" t="s">
        <v>174</v>
      </c>
      <c r="E428" s="209" t="s">
        <v>1174</v>
      </c>
      <c r="F428" s="210" t="s">
        <v>1175</v>
      </c>
      <c r="G428" s="211" t="s">
        <v>1169</v>
      </c>
      <c r="H428" s="212">
        <v>4.5</v>
      </c>
      <c r="I428" s="213"/>
      <c r="J428" s="214">
        <f>ROUND(I428*H428,2)</f>
        <v>0</v>
      </c>
      <c r="K428" s="210" t="s">
        <v>178</v>
      </c>
      <c r="L428" s="48"/>
      <c r="M428" s="215" t="s">
        <v>41</v>
      </c>
      <c r="N428" s="216" t="s">
        <v>51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295</v>
      </c>
      <c r="AT428" s="219" t="s">
        <v>174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295</v>
      </c>
      <c r="BM428" s="219" t="s">
        <v>1535</v>
      </c>
    </row>
    <row r="429" s="2" customFormat="1">
      <c r="A429" s="42"/>
      <c r="B429" s="43"/>
      <c r="C429" s="44"/>
      <c r="D429" s="221" t="s">
        <v>181</v>
      </c>
      <c r="E429" s="44"/>
      <c r="F429" s="222" t="s">
        <v>1177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181</v>
      </c>
      <c r="AU429" s="20" t="s">
        <v>90</v>
      </c>
    </row>
    <row r="430" s="13" customFormat="1">
      <c r="A430" s="13"/>
      <c r="B430" s="226"/>
      <c r="C430" s="227"/>
      <c r="D430" s="228" t="s">
        <v>183</v>
      </c>
      <c r="E430" s="229" t="s">
        <v>41</v>
      </c>
      <c r="F430" s="230" t="s">
        <v>1178</v>
      </c>
      <c r="G430" s="227"/>
      <c r="H430" s="229" t="s">
        <v>41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183</v>
      </c>
      <c r="AU430" s="236" t="s">
        <v>90</v>
      </c>
      <c r="AV430" s="13" t="s">
        <v>88</v>
      </c>
      <c r="AW430" s="13" t="s">
        <v>42</v>
      </c>
      <c r="AX430" s="13" t="s">
        <v>80</v>
      </c>
      <c r="AY430" s="236" t="s">
        <v>171</v>
      </c>
    </row>
    <row r="431" s="14" customFormat="1">
      <c r="A431" s="14"/>
      <c r="B431" s="237"/>
      <c r="C431" s="238"/>
      <c r="D431" s="228" t="s">
        <v>183</v>
      </c>
      <c r="E431" s="239" t="s">
        <v>41</v>
      </c>
      <c r="F431" s="240" t="s">
        <v>90</v>
      </c>
      <c r="G431" s="238"/>
      <c r="H431" s="241">
        <v>2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183</v>
      </c>
      <c r="AU431" s="247" t="s">
        <v>90</v>
      </c>
      <c r="AV431" s="14" t="s">
        <v>90</v>
      </c>
      <c r="AW431" s="14" t="s">
        <v>42</v>
      </c>
      <c r="AX431" s="14" t="s">
        <v>80</v>
      </c>
      <c r="AY431" s="247" t="s">
        <v>171</v>
      </c>
    </row>
    <row r="432" s="13" customFormat="1">
      <c r="A432" s="13"/>
      <c r="B432" s="226"/>
      <c r="C432" s="227"/>
      <c r="D432" s="228" t="s">
        <v>183</v>
      </c>
      <c r="E432" s="229" t="s">
        <v>41</v>
      </c>
      <c r="F432" s="230" t="s">
        <v>1179</v>
      </c>
      <c r="G432" s="227"/>
      <c r="H432" s="229" t="s">
        <v>41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183</v>
      </c>
      <c r="AU432" s="236" t="s">
        <v>90</v>
      </c>
      <c r="AV432" s="13" t="s">
        <v>88</v>
      </c>
      <c r="AW432" s="13" t="s">
        <v>42</v>
      </c>
      <c r="AX432" s="13" t="s">
        <v>80</v>
      </c>
      <c r="AY432" s="236" t="s">
        <v>171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1180</v>
      </c>
      <c r="G433" s="238"/>
      <c r="H433" s="241">
        <v>2.5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5" customFormat="1">
      <c r="A434" s="15"/>
      <c r="B434" s="248"/>
      <c r="C434" s="249"/>
      <c r="D434" s="228" t="s">
        <v>183</v>
      </c>
      <c r="E434" s="250" t="s">
        <v>41</v>
      </c>
      <c r="F434" s="251" t="s">
        <v>189</v>
      </c>
      <c r="G434" s="249"/>
      <c r="H434" s="252">
        <v>4.5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90</v>
      </c>
      <c r="AV434" s="15" t="s">
        <v>179</v>
      </c>
      <c r="AW434" s="15" t="s">
        <v>42</v>
      </c>
      <c r="AX434" s="15" t="s">
        <v>88</v>
      </c>
      <c r="AY434" s="258" t="s">
        <v>171</v>
      </c>
    </row>
    <row r="435" s="2" customFormat="1" ht="16.5" customHeight="1">
      <c r="A435" s="42"/>
      <c r="B435" s="43"/>
      <c r="C435" s="208" t="s">
        <v>1560</v>
      </c>
      <c r="D435" s="208" t="s">
        <v>174</v>
      </c>
      <c r="E435" s="209" t="s">
        <v>1858</v>
      </c>
      <c r="F435" s="210" t="s">
        <v>1859</v>
      </c>
      <c r="G435" s="211" t="s">
        <v>194</v>
      </c>
      <c r="H435" s="212">
        <v>1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295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1943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1861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2" customFormat="1" ht="16.5" customHeight="1">
      <c r="A437" s="42"/>
      <c r="B437" s="43"/>
      <c r="C437" s="270" t="s">
        <v>1564</v>
      </c>
      <c r="D437" s="270" t="s">
        <v>403</v>
      </c>
      <c r="E437" s="271" t="s">
        <v>888</v>
      </c>
      <c r="F437" s="272" t="s">
        <v>1862</v>
      </c>
      <c r="G437" s="273" t="s">
        <v>194</v>
      </c>
      <c r="H437" s="274">
        <v>1</v>
      </c>
      <c r="I437" s="275"/>
      <c r="J437" s="276">
        <f>ROUND(I437*H437,2)</f>
        <v>0</v>
      </c>
      <c r="K437" s="272" t="s">
        <v>41</v>
      </c>
      <c r="L437" s="277"/>
      <c r="M437" s="278" t="s">
        <v>41</v>
      </c>
      <c r="N437" s="279" t="s">
        <v>51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406</v>
      </c>
      <c r="AT437" s="219" t="s">
        <v>403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295</v>
      </c>
      <c r="BM437" s="219" t="s">
        <v>1944</v>
      </c>
    </row>
    <row r="438" s="2" customFormat="1" ht="16.5" customHeight="1">
      <c r="A438" s="42"/>
      <c r="B438" s="43"/>
      <c r="C438" s="208" t="s">
        <v>1568</v>
      </c>
      <c r="D438" s="208" t="s">
        <v>174</v>
      </c>
      <c r="E438" s="209" t="s">
        <v>1547</v>
      </c>
      <c r="F438" s="210" t="s">
        <v>1548</v>
      </c>
      <c r="G438" s="211" t="s">
        <v>194</v>
      </c>
      <c r="H438" s="212">
        <v>10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295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295</v>
      </c>
      <c r="BM438" s="219" t="s">
        <v>1549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1550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121</v>
      </c>
      <c r="G440" s="238"/>
      <c r="H440" s="241">
        <v>10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5" customFormat="1">
      <c r="A441" s="15"/>
      <c r="B441" s="248"/>
      <c r="C441" s="249"/>
      <c r="D441" s="228" t="s">
        <v>183</v>
      </c>
      <c r="E441" s="250" t="s">
        <v>41</v>
      </c>
      <c r="F441" s="251" t="s">
        <v>189</v>
      </c>
      <c r="G441" s="249"/>
      <c r="H441" s="252">
        <v>10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8" t="s">
        <v>183</v>
      </c>
      <c r="AU441" s="258" t="s">
        <v>90</v>
      </c>
      <c r="AV441" s="15" t="s">
        <v>179</v>
      </c>
      <c r="AW441" s="15" t="s">
        <v>42</v>
      </c>
      <c r="AX441" s="15" t="s">
        <v>88</v>
      </c>
      <c r="AY441" s="258" t="s">
        <v>171</v>
      </c>
    </row>
    <row r="442" s="2" customFormat="1" ht="16.5" customHeight="1">
      <c r="A442" s="42"/>
      <c r="B442" s="43"/>
      <c r="C442" s="270" t="s">
        <v>1573</v>
      </c>
      <c r="D442" s="270" t="s">
        <v>403</v>
      </c>
      <c r="E442" s="271" t="s">
        <v>1552</v>
      </c>
      <c r="F442" s="272" t="s">
        <v>1553</v>
      </c>
      <c r="G442" s="273" t="s">
        <v>194</v>
      </c>
      <c r="H442" s="274">
        <v>10</v>
      </c>
      <c r="I442" s="275"/>
      <c r="J442" s="276">
        <f>ROUND(I442*H442,2)</f>
        <v>0</v>
      </c>
      <c r="K442" s="272" t="s">
        <v>178</v>
      </c>
      <c r="L442" s="277"/>
      <c r="M442" s="278" t="s">
        <v>41</v>
      </c>
      <c r="N442" s="279" t="s">
        <v>51</v>
      </c>
      <c r="O442" s="88"/>
      <c r="P442" s="217">
        <f>O442*H442</f>
        <v>0</v>
      </c>
      <c r="Q442" s="217">
        <v>0.001</v>
      </c>
      <c r="R442" s="217">
        <f>Q442*H442</f>
        <v>0.01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406</v>
      </c>
      <c r="AT442" s="219" t="s">
        <v>403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295</v>
      </c>
      <c r="BM442" s="219" t="s">
        <v>1554</v>
      </c>
    </row>
    <row r="443" s="2" customFormat="1" ht="16.5" customHeight="1">
      <c r="A443" s="42"/>
      <c r="B443" s="43"/>
      <c r="C443" s="208" t="s">
        <v>1584</v>
      </c>
      <c r="D443" s="208" t="s">
        <v>174</v>
      </c>
      <c r="E443" s="209" t="s">
        <v>1556</v>
      </c>
      <c r="F443" s="210" t="s">
        <v>1557</v>
      </c>
      <c r="G443" s="211" t="s">
        <v>194</v>
      </c>
      <c r="H443" s="212">
        <v>10</v>
      </c>
      <c r="I443" s="213"/>
      <c r="J443" s="214">
        <f>ROUND(I443*H443,2)</f>
        <v>0</v>
      </c>
      <c r="K443" s="210" t="s">
        <v>178</v>
      </c>
      <c r="L443" s="48"/>
      <c r="M443" s="215" t="s">
        <v>41</v>
      </c>
      <c r="N443" s="216" t="s">
        <v>51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295</v>
      </c>
      <c r="AT443" s="219" t="s">
        <v>174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295</v>
      </c>
      <c r="BM443" s="219" t="s">
        <v>1558</v>
      </c>
    </row>
    <row r="444" s="2" customFormat="1">
      <c r="A444" s="42"/>
      <c r="B444" s="43"/>
      <c r="C444" s="44"/>
      <c r="D444" s="221" t="s">
        <v>181</v>
      </c>
      <c r="E444" s="44"/>
      <c r="F444" s="222" t="s">
        <v>1559</v>
      </c>
      <c r="G444" s="44"/>
      <c r="H444" s="44"/>
      <c r="I444" s="223"/>
      <c r="J444" s="44"/>
      <c r="K444" s="44"/>
      <c r="L444" s="48"/>
      <c r="M444" s="224"/>
      <c r="N444" s="22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181</v>
      </c>
      <c r="AU444" s="20" t="s">
        <v>90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121</v>
      </c>
      <c r="G445" s="238"/>
      <c r="H445" s="241">
        <v>10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5" customFormat="1">
      <c r="A446" s="15"/>
      <c r="B446" s="248"/>
      <c r="C446" s="249"/>
      <c r="D446" s="228" t="s">
        <v>183</v>
      </c>
      <c r="E446" s="250" t="s">
        <v>41</v>
      </c>
      <c r="F446" s="251" t="s">
        <v>189</v>
      </c>
      <c r="G446" s="249"/>
      <c r="H446" s="252">
        <v>10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8" t="s">
        <v>183</v>
      </c>
      <c r="AU446" s="258" t="s">
        <v>90</v>
      </c>
      <c r="AV446" s="15" t="s">
        <v>179</v>
      </c>
      <c r="AW446" s="15" t="s">
        <v>42</v>
      </c>
      <c r="AX446" s="15" t="s">
        <v>88</v>
      </c>
      <c r="AY446" s="258" t="s">
        <v>171</v>
      </c>
    </row>
    <row r="447" s="2" customFormat="1" ht="16.5" customHeight="1">
      <c r="A447" s="42"/>
      <c r="B447" s="43"/>
      <c r="C447" s="270" t="s">
        <v>1589</v>
      </c>
      <c r="D447" s="270" t="s">
        <v>403</v>
      </c>
      <c r="E447" s="271" t="s">
        <v>1561</v>
      </c>
      <c r="F447" s="272" t="s">
        <v>1562</v>
      </c>
      <c r="G447" s="273" t="s">
        <v>194</v>
      </c>
      <c r="H447" s="274">
        <v>10</v>
      </c>
      <c r="I447" s="275"/>
      <c r="J447" s="276">
        <f>ROUND(I447*H447,2)</f>
        <v>0</v>
      </c>
      <c r="K447" s="272" t="s">
        <v>178</v>
      </c>
      <c r="L447" s="277"/>
      <c r="M447" s="278" t="s">
        <v>41</v>
      </c>
      <c r="N447" s="279" t="s">
        <v>51</v>
      </c>
      <c r="O447" s="88"/>
      <c r="P447" s="217">
        <f>O447*H447</f>
        <v>0</v>
      </c>
      <c r="Q447" s="217">
        <v>0.00012</v>
      </c>
      <c r="R447" s="217">
        <f>Q447*H447</f>
        <v>0.0012000000000000001</v>
      </c>
      <c r="S447" s="217">
        <v>0</v>
      </c>
      <c r="T447" s="21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19" t="s">
        <v>406</v>
      </c>
      <c r="AT447" s="219" t="s">
        <v>403</v>
      </c>
      <c r="AU447" s="219" t="s">
        <v>90</v>
      </c>
      <c r="AY447" s="20" t="s">
        <v>171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88</v>
      </c>
      <c r="BK447" s="220">
        <f>ROUND(I447*H447,2)</f>
        <v>0</v>
      </c>
      <c r="BL447" s="20" t="s">
        <v>295</v>
      </c>
      <c r="BM447" s="219" t="s">
        <v>1563</v>
      </c>
    </row>
    <row r="448" s="2" customFormat="1" ht="24.15" customHeight="1">
      <c r="A448" s="42"/>
      <c r="B448" s="43"/>
      <c r="C448" s="208" t="s">
        <v>1593</v>
      </c>
      <c r="D448" s="208" t="s">
        <v>174</v>
      </c>
      <c r="E448" s="209" t="s">
        <v>1565</v>
      </c>
      <c r="F448" s="210" t="s">
        <v>1557</v>
      </c>
      <c r="G448" s="211" t="s">
        <v>194</v>
      </c>
      <c r="H448" s="212">
        <v>12</v>
      </c>
      <c r="I448" s="213"/>
      <c r="J448" s="214">
        <f>ROUND(I448*H448,2)</f>
        <v>0</v>
      </c>
      <c r="K448" s="210" t="s">
        <v>178</v>
      </c>
      <c r="L448" s="48"/>
      <c r="M448" s="215" t="s">
        <v>41</v>
      </c>
      <c r="N448" s="216" t="s">
        <v>51</v>
      </c>
      <c r="O448" s="88"/>
      <c r="P448" s="217">
        <f>O448*H448</f>
        <v>0</v>
      </c>
      <c r="Q448" s="217">
        <v>0</v>
      </c>
      <c r="R448" s="217">
        <f>Q448*H448</f>
        <v>0</v>
      </c>
      <c r="S448" s="217">
        <v>0</v>
      </c>
      <c r="T448" s="21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19" t="s">
        <v>295</v>
      </c>
      <c r="AT448" s="219" t="s">
        <v>174</v>
      </c>
      <c r="AU448" s="219" t="s">
        <v>90</v>
      </c>
      <c r="AY448" s="20" t="s">
        <v>171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20" t="s">
        <v>88</v>
      </c>
      <c r="BK448" s="220">
        <f>ROUND(I448*H448,2)</f>
        <v>0</v>
      </c>
      <c r="BL448" s="20" t="s">
        <v>295</v>
      </c>
      <c r="BM448" s="219" t="s">
        <v>1566</v>
      </c>
    </row>
    <row r="449" s="2" customFormat="1">
      <c r="A449" s="42"/>
      <c r="B449" s="43"/>
      <c r="C449" s="44"/>
      <c r="D449" s="221" t="s">
        <v>181</v>
      </c>
      <c r="E449" s="44"/>
      <c r="F449" s="222" t="s">
        <v>1567</v>
      </c>
      <c r="G449" s="44"/>
      <c r="H449" s="44"/>
      <c r="I449" s="223"/>
      <c r="J449" s="44"/>
      <c r="K449" s="44"/>
      <c r="L449" s="48"/>
      <c r="M449" s="224"/>
      <c r="N449" s="22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181</v>
      </c>
      <c r="AU449" s="20" t="s">
        <v>90</v>
      </c>
    </row>
    <row r="450" s="2" customFormat="1" ht="16.5" customHeight="1">
      <c r="A450" s="42"/>
      <c r="B450" s="43"/>
      <c r="C450" s="208" t="s">
        <v>1597</v>
      </c>
      <c r="D450" s="208" t="s">
        <v>174</v>
      </c>
      <c r="E450" s="209" t="s">
        <v>1569</v>
      </c>
      <c r="F450" s="210" t="s">
        <v>1570</v>
      </c>
      <c r="G450" s="211" t="s">
        <v>194</v>
      </c>
      <c r="H450" s="212">
        <v>13</v>
      </c>
      <c r="I450" s="213"/>
      <c r="J450" s="214">
        <f>ROUND(I450*H450,2)</f>
        <v>0</v>
      </c>
      <c r="K450" s="210" t="s">
        <v>178</v>
      </c>
      <c r="L450" s="48"/>
      <c r="M450" s="215" t="s">
        <v>41</v>
      </c>
      <c r="N450" s="216" t="s">
        <v>51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295</v>
      </c>
      <c r="AT450" s="219" t="s">
        <v>174</v>
      </c>
      <c r="AU450" s="219" t="s">
        <v>90</v>
      </c>
      <c r="AY450" s="20" t="s">
        <v>171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88</v>
      </c>
      <c r="BK450" s="220">
        <f>ROUND(I450*H450,2)</f>
        <v>0</v>
      </c>
      <c r="BL450" s="20" t="s">
        <v>295</v>
      </c>
      <c r="BM450" s="219" t="s">
        <v>1571</v>
      </c>
    </row>
    <row r="451" s="2" customFormat="1">
      <c r="A451" s="42"/>
      <c r="B451" s="43"/>
      <c r="C451" s="44"/>
      <c r="D451" s="221" t="s">
        <v>181</v>
      </c>
      <c r="E451" s="44"/>
      <c r="F451" s="222" t="s">
        <v>1572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181</v>
      </c>
      <c r="AU451" s="20" t="s">
        <v>90</v>
      </c>
    </row>
    <row r="452" s="2" customFormat="1" ht="16.5" customHeight="1">
      <c r="A452" s="42"/>
      <c r="B452" s="43"/>
      <c r="C452" s="270" t="s">
        <v>1599</v>
      </c>
      <c r="D452" s="270" t="s">
        <v>403</v>
      </c>
      <c r="E452" s="271" t="s">
        <v>1574</v>
      </c>
      <c r="F452" s="272" t="s">
        <v>1575</v>
      </c>
      <c r="G452" s="273" t="s">
        <v>202</v>
      </c>
      <c r="H452" s="274">
        <v>83.055000000000007</v>
      </c>
      <c r="I452" s="275"/>
      <c r="J452" s="276">
        <f>ROUND(I452*H452,2)</f>
        <v>0</v>
      </c>
      <c r="K452" s="272" t="s">
        <v>178</v>
      </c>
      <c r="L452" s="277"/>
      <c r="M452" s="278" t="s">
        <v>41</v>
      </c>
      <c r="N452" s="279" t="s">
        <v>51</v>
      </c>
      <c r="O452" s="88"/>
      <c r="P452" s="217">
        <f>O452*H452</f>
        <v>0</v>
      </c>
      <c r="Q452" s="217">
        <v>0.00040999999999999999</v>
      </c>
      <c r="R452" s="217">
        <f>Q452*H452</f>
        <v>0.034052550000000001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406</v>
      </c>
      <c r="AT452" s="219" t="s">
        <v>403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295</v>
      </c>
      <c r="BM452" s="219" t="s">
        <v>1576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2111</v>
      </c>
      <c r="G453" s="238"/>
      <c r="H453" s="241">
        <v>59.600000000000001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2112</v>
      </c>
      <c r="G454" s="238"/>
      <c r="H454" s="241">
        <v>19.5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5" customFormat="1">
      <c r="A455" s="15"/>
      <c r="B455" s="248"/>
      <c r="C455" s="249"/>
      <c r="D455" s="228" t="s">
        <v>183</v>
      </c>
      <c r="E455" s="250" t="s">
        <v>41</v>
      </c>
      <c r="F455" s="251" t="s">
        <v>189</v>
      </c>
      <c r="G455" s="249"/>
      <c r="H455" s="252">
        <v>79.099999999999994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8" t="s">
        <v>183</v>
      </c>
      <c r="AU455" s="258" t="s">
        <v>90</v>
      </c>
      <c r="AV455" s="15" t="s">
        <v>179</v>
      </c>
      <c r="AW455" s="15" t="s">
        <v>42</v>
      </c>
      <c r="AX455" s="15" t="s">
        <v>88</v>
      </c>
      <c r="AY455" s="258" t="s">
        <v>171</v>
      </c>
    </row>
    <row r="456" s="14" customFormat="1">
      <c r="A456" s="14"/>
      <c r="B456" s="237"/>
      <c r="C456" s="238"/>
      <c r="D456" s="228" t="s">
        <v>183</v>
      </c>
      <c r="E456" s="238"/>
      <c r="F456" s="240" t="s">
        <v>2113</v>
      </c>
      <c r="G456" s="238"/>
      <c r="H456" s="241">
        <v>83.055000000000007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</v>
      </c>
      <c r="AX456" s="14" t="s">
        <v>88</v>
      </c>
      <c r="AY456" s="247" t="s">
        <v>171</v>
      </c>
    </row>
    <row r="457" s="2" customFormat="1" ht="16.5" customHeight="1">
      <c r="A457" s="42"/>
      <c r="B457" s="43"/>
      <c r="C457" s="208" t="s">
        <v>1604</v>
      </c>
      <c r="D457" s="208" t="s">
        <v>174</v>
      </c>
      <c r="E457" s="209" t="s">
        <v>1585</v>
      </c>
      <c r="F457" s="210" t="s">
        <v>1586</v>
      </c>
      <c r="G457" s="211" t="s">
        <v>416</v>
      </c>
      <c r="H457" s="212">
        <v>8.0839999999999996</v>
      </c>
      <c r="I457" s="213"/>
      <c r="J457" s="214">
        <f>ROUND(I457*H457,2)</f>
        <v>0</v>
      </c>
      <c r="K457" s="210" t="s">
        <v>178</v>
      </c>
      <c r="L457" s="48"/>
      <c r="M457" s="215" t="s">
        <v>41</v>
      </c>
      <c r="N457" s="216" t="s">
        <v>51</v>
      </c>
      <c r="O457" s="88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295</v>
      </c>
      <c r="AT457" s="219" t="s">
        <v>174</v>
      </c>
      <c r="AU457" s="219" t="s">
        <v>90</v>
      </c>
      <c r="AY457" s="20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88</v>
      </c>
      <c r="BK457" s="220">
        <f>ROUND(I457*H457,2)</f>
        <v>0</v>
      </c>
      <c r="BL457" s="20" t="s">
        <v>295</v>
      </c>
      <c r="BM457" s="219" t="s">
        <v>1587</v>
      </c>
    </row>
    <row r="458" s="2" customFormat="1">
      <c r="A458" s="42"/>
      <c r="B458" s="43"/>
      <c r="C458" s="44"/>
      <c r="D458" s="221" t="s">
        <v>181</v>
      </c>
      <c r="E458" s="44"/>
      <c r="F458" s="222" t="s">
        <v>1588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181</v>
      </c>
      <c r="AU458" s="20" t="s">
        <v>90</v>
      </c>
    </row>
    <row r="459" s="2" customFormat="1" ht="16.5" customHeight="1">
      <c r="A459" s="42"/>
      <c r="B459" s="43"/>
      <c r="C459" s="270" t="s">
        <v>1606</v>
      </c>
      <c r="D459" s="270" t="s">
        <v>403</v>
      </c>
      <c r="E459" s="271" t="s">
        <v>1590</v>
      </c>
      <c r="F459" s="272" t="s">
        <v>1591</v>
      </c>
      <c r="G459" s="273" t="s">
        <v>416</v>
      </c>
      <c r="H459" s="274">
        <v>8.0839999999999996</v>
      </c>
      <c r="I459" s="275"/>
      <c r="J459" s="276">
        <f>ROUND(I459*H459,2)</f>
        <v>0</v>
      </c>
      <c r="K459" s="272" t="s">
        <v>178</v>
      </c>
      <c r="L459" s="277"/>
      <c r="M459" s="278" t="s">
        <v>41</v>
      </c>
      <c r="N459" s="279" t="s">
        <v>51</v>
      </c>
      <c r="O459" s="88"/>
      <c r="P459" s="217">
        <f>O459*H459</f>
        <v>0</v>
      </c>
      <c r="Q459" s="217">
        <v>0.001</v>
      </c>
      <c r="R459" s="217">
        <f>Q459*H459</f>
        <v>0.0080839999999999992</v>
      </c>
      <c r="S459" s="217">
        <v>0</v>
      </c>
      <c r="T459" s="21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19" t="s">
        <v>406</v>
      </c>
      <c r="AT459" s="219" t="s">
        <v>403</v>
      </c>
      <c r="AU459" s="219" t="s">
        <v>90</v>
      </c>
      <c r="AY459" s="20" t="s">
        <v>171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20" t="s">
        <v>88</v>
      </c>
      <c r="BK459" s="220">
        <f>ROUND(I459*H459,2)</f>
        <v>0</v>
      </c>
      <c r="BL459" s="20" t="s">
        <v>295</v>
      </c>
      <c r="BM459" s="219" t="s">
        <v>1592</v>
      </c>
    </row>
    <row r="460" s="2" customFormat="1" ht="24.15" customHeight="1">
      <c r="A460" s="42"/>
      <c r="B460" s="43"/>
      <c r="C460" s="208" t="s">
        <v>1608</v>
      </c>
      <c r="D460" s="208" t="s">
        <v>174</v>
      </c>
      <c r="E460" s="209" t="s">
        <v>1600</v>
      </c>
      <c r="F460" s="210" t="s">
        <v>1601</v>
      </c>
      <c r="G460" s="211" t="s">
        <v>264</v>
      </c>
      <c r="H460" s="212">
        <v>0.65400000000000003</v>
      </c>
      <c r="I460" s="213"/>
      <c r="J460" s="214">
        <f>ROUND(I460*H460,2)</f>
        <v>0</v>
      </c>
      <c r="K460" s="210" t="s">
        <v>178</v>
      </c>
      <c r="L460" s="48"/>
      <c r="M460" s="215" t="s">
        <v>41</v>
      </c>
      <c r="N460" s="216" t="s">
        <v>51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295</v>
      </c>
      <c r="AT460" s="219" t="s">
        <v>174</v>
      </c>
      <c r="AU460" s="219" t="s">
        <v>90</v>
      </c>
      <c r="AY460" s="20" t="s">
        <v>171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0" t="s">
        <v>88</v>
      </c>
      <c r="BK460" s="220">
        <f>ROUND(I460*H460,2)</f>
        <v>0</v>
      </c>
      <c r="BL460" s="20" t="s">
        <v>295</v>
      </c>
      <c r="BM460" s="219" t="s">
        <v>1602</v>
      </c>
    </row>
    <row r="461" s="2" customFormat="1">
      <c r="A461" s="42"/>
      <c r="B461" s="43"/>
      <c r="C461" s="44"/>
      <c r="D461" s="221" t="s">
        <v>181</v>
      </c>
      <c r="E461" s="44"/>
      <c r="F461" s="222" t="s">
        <v>1603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181</v>
      </c>
      <c r="AU461" s="20" t="s">
        <v>90</v>
      </c>
    </row>
    <row r="462" s="2" customFormat="1" ht="37.8" customHeight="1">
      <c r="A462" s="42"/>
      <c r="B462" s="43"/>
      <c r="C462" s="208" t="s">
        <v>1611</v>
      </c>
      <c r="D462" s="208" t="s">
        <v>174</v>
      </c>
      <c r="E462" s="209" t="s">
        <v>1203</v>
      </c>
      <c r="F462" s="210" t="s">
        <v>1204</v>
      </c>
      <c r="G462" s="211" t="s">
        <v>264</v>
      </c>
      <c r="H462" s="212">
        <v>0.65400000000000003</v>
      </c>
      <c r="I462" s="213"/>
      <c r="J462" s="214">
        <f>ROUND(I462*H462,2)</f>
        <v>0</v>
      </c>
      <c r="K462" s="210" t="s">
        <v>178</v>
      </c>
      <c r="L462" s="48"/>
      <c r="M462" s="215" t="s">
        <v>41</v>
      </c>
      <c r="N462" s="216" t="s">
        <v>51</v>
      </c>
      <c r="O462" s="88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295</v>
      </c>
      <c r="AT462" s="219" t="s">
        <v>174</v>
      </c>
      <c r="AU462" s="219" t="s">
        <v>90</v>
      </c>
      <c r="AY462" s="20" t="s">
        <v>171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88</v>
      </c>
      <c r="BK462" s="220">
        <f>ROUND(I462*H462,2)</f>
        <v>0</v>
      </c>
      <c r="BL462" s="20" t="s">
        <v>295</v>
      </c>
      <c r="BM462" s="219" t="s">
        <v>1605</v>
      </c>
    </row>
    <row r="463" s="2" customFormat="1">
      <c r="A463" s="42"/>
      <c r="B463" s="43"/>
      <c r="C463" s="44"/>
      <c r="D463" s="221" t="s">
        <v>181</v>
      </c>
      <c r="E463" s="44"/>
      <c r="F463" s="222" t="s">
        <v>1206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181</v>
      </c>
      <c r="AU463" s="20" t="s">
        <v>90</v>
      </c>
    </row>
    <row r="464" s="2" customFormat="1" ht="37.8" customHeight="1">
      <c r="A464" s="42"/>
      <c r="B464" s="43"/>
      <c r="C464" s="208" t="s">
        <v>1613</v>
      </c>
      <c r="D464" s="208" t="s">
        <v>174</v>
      </c>
      <c r="E464" s="209" t="s">
        <v>1207</v>
      </c>
      <c r="F464" s="210" t="s">
        <v>1208</v>
      </c>
      <c r="G464" s="211" t="s">
        <v>264</v>
      </c>
      <c r="H464" s="212">
        <v>0.65400000000000003</v>
      </c>
      <c r="I464" s="213"/>
      <c r="J464" s="214">
        <f>ROUND(I464*H464,2)</f>
        <v>0</v>
      </c>
      <c r="K464" s="210" t="s">
        <v>178</v>
      </c>
      <c r="L464" s="48"/>
      <c r="M464" s="215" t="s">
        <v>41</v>
      </c>
      <c r="N464" s="216" t="s">
        <v>51</v>
      </c>
      <c r="O464" s="88"/>
      <c r="P464" s="217">
        <f>O464*H464</f>
        <v>0</v>
      </c>
      <c r="Q464" s="217">
        <v>0</v>
      </c>
      <c r="R464" s="217">
        <f>Q464*H464</f>
        <v>0</v>
      </c>
      <c r="S464" s="217">
        <v>0</v>
      </c>
      <c r="T464" s="218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19" t="s">
        <v>295</v>
      </c>
      <c r="AT464" s="219" t="s">
        <v>174</v>
      </c>
      <c r="AU464" s="219" t="s">
        <v>90</v>
      </c>
      <c r="AY464" s="20" t="s">
        <v>171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0" t="s">
        <v>88</v>
      </c>
      <c r="BK464" s="220">
        <f>ROUND(I464*H464,2)</f>
        <v>0</v>
      </c>
      <c r="BL464" s="20" t="s">
        <v>295</v>
      </c>
      <c r="BM464" s="219" t="s">
        <v>1607</v>
      </c>
    </row>
    <row r="465" s="2" customFormat="1">
      <c r="A465" s="42"/>
      <c r="B465" s="43"/>
      <c r="C465" s="44"/>
      <c r="D465" s="221" t="s">
        <v>181</v>
      </c>
      <c r="E465" s="44"/>
      <c r="F465" s="222" t="s">
        <v>1210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181</v>
      </c>
      <c r="AU465" s="20" t="s">
        <v>90</v>
      </c>
    </row>
    <row r="466" s="12" customFormat="1" ht="22.8" customHeight="1">
      <c r="A466" s="12"/>
      <c r="B466" s="192"/>
      <c r="C466" s="193"/>
      <c r="D466" s="194" t="s">
        <v>79</v>
      </c>
      <c r="E466" s="206" t="s">
        <v>291</v>
      </c>
      <c r="F466" s="206" t="s">
        <v>292</v>
      </c>
      <c r="G466" s="193"/>
      <c r="H466" s="193"/>
      <c r="I466" s="196"/>
      <c r="J466" s="207">
        <f>BK466</f>
        <v>0</v>
      </c>
      <c r="K466" s="193"/>
      <c r="L466" s="198"/>
      <c r="M466" s="199"/>
      <c r="N466" s="200"/>
      <c r="O466" s="200"/>
      <c r="P466" s="201">
        <f>SUM(P467:P528)</f>
        <v>0</v>
      </c>
      <c r="Q466" s="200"/>
      <c r="R466" s="201">
        <f>SUM(R467:R528)</f>
        <v>0.079005000000000006</v>
      </c>
      <c r="S466" s="200"/>
      <c r="T466" s="202">
        <f>SUM(T467:T528)</f>
        <v>0.07647683999999999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3" t="s">
        <v>90</v>
      </c>
      <c r="AT466" s="204" t="s">
        <v>79</v>
      </c>
      <c r="AU466" s="204" t="s">
        <v>88</v>
      </c>
      <c r="AY466" s="203" t="s">
        <v>171</v>
      </c>
      <c r="BK466" s="205">
        <f>SUM(BK467:BK528)</f>
        <v>0</v>
      </c>
    </row>
    <row r="467" s="2" customFormat="1" ht="24.15" customHeight="1">
      <c r="A467" s="42"/>
      <c r="B467" s="43"/>
      <c r="C467" s="208" t="s">
        <v>1616</v>
      </c>
      <c r="D467" s="208" t="s">
        <v>174</v>
      </c>
      <c r="E467" s="209" t="s">
        <v>354</v>
      </c>
      <c r="F467" s="210" t="s">
        <v>355</v>
      </c>
      <c r="G467" s="211" t="s">
        <v>177</v>
      </c>
      <c r="H467" s="212">
        <v>63.204000000000001</v>
      </c>
      <c r="I467" s="213"/>
      <c r="J467" s="214">
        <f>ROUND(I467*H467,2)</f>
        <v>0</v>
      </c>
      <c r="K467" s="210" t="s">
        <v>178</v>
      </c>
      <c r="L467" s="48"/>
      <c r="M467" s="215" t="s">
        <v>41</v>
      </c>
      <c r="N467" s="216" t="s">
        <v>51</v>
      </c>
      <c r="O467" s="88"/>
      <c r="P467" s="217">
        <f>O467*H467</f>
        <v>0</v>
      </c>
      <c r="Q467" s="217">
        <v>0.00125</v>
      </c>
      <c r="R467" s="217">
        <f>Q467*H467</f>
        <v>0.079005000000000006</v>
      </c>
      <c r="S467" s="217">
        <v>0</v>
      </c>
      <c r="T467" s="218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19" t="s">
        <v>295</v>
      </c>
      <c r="AT467" s="219" t="s">
        <v>174</v>
      </c>
      <c r="AU467" s="219" t="s">
        <v>90</v>
      </c>
      <c r="AY467" s="20" t="s">
        <v>171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20" t="s">
        <v>88</v>
      </c>
      <c r="BK467" s="220">
        <f>ROUND(I467*H467,2)</f>
        <v>0</v>
      </c>
      <c r="BL467" s="20" t="s">
        <v>295</v>
      </c>
      <c r="BM467" s="219" t="s">
        <v>1624</v>
      </c>
    </row>
    <row r="468" s="2" customFormat="1">
      <c r="A468" s="42"/>
      <c r="B468" s="43"/>
      <c r="C468" s="44"/>
      <c r="D468" s="221" t="s">
        <v>181</v>
      </c>
      <c r="E468" s="44"/>
      <c r="F468" s="222" t="s">
        <v>357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181</v>
      </c>
      <c r="AU468" s="20" t="s">
        <v>90</v>
      </c>
    </row>
    <row r="469" s="13" customFormat="1">
      <c r="A469" s="13"/>
      <c r="B469" s="226"/>
      <c r="C469" s="227"/>
      <c r="D469" s="228" t="s">
        <v>183</v>
      </c>
      <c r="E469" s="229" t="s">
        <v>41</v>
      </c>
      <c r="F469" s="230" t="s">
        <v>1625</v>
      </c>
      <c r="G469" s="227"/>
      <c r="H469" s="229" t="s">
        <v>41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183</v>
      </c>
      <c r="AU469" s="236" t="s">
        <v>90</v>
      </c>
      <c r="AV469" s="13" t="s">
        <v>88</v>
      </c>
      <c r="AW469" s="13" t="s">
        <v>42</v>
      </c>
      <c r="AX469" s="13" t="s">
        <v>80</v>
      </c>
      <c r="AY469" s="236" t="s">
        <v>171</v>
      </c>
    </row>
    <row r="470" s="13" customFormat="1">
      <c r="A470" s="13"/>
      <c r="B470" s="226"/>
      <c r="C470" s="227"/>
      <c r="D470" s="228" t="s">
        <v>183</v>
      </c>
      <c r="E470" s="229" t="s">
        <v>41</v>
      </c>
      <c r="F470" s="230" t="s">
        <v>359</v>
      </c>
      <c r="G470" s="227"/>
      <c r="H470" s="229" t="s">
        <v>41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183</v>
      </c>
      <c r="AU470" s="236" t="s">
        <v>90</v>
      </c>
      <c r="AV470" s="13" t="s">
        <v>88</v>
      </c>
      <c r="AW470" s="13" t="s">
        <v>42</v>
      </c>
      <c r="AX470" s="13" t="s">
        <v>80</v>
      </c>
      <c r="AY470" s="236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2114</v>
      </c>
      <c r="G471" s="238"/>
      <c r="H471" s="241">
        <v>11.220000000000001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1870</v>
      </c>
      <c r="G472" s="238"/>
      <c r="H472" s="241">
        <v>9.9600000000000009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2115</v>
      </c>
      <c r="G473" s="238"/>
      <c r="H473" s="241">
        <v>8.5199999999999996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1636</v>
      </c>
      <c r="G474" s="238"/>
      <c r="H474" s="241">
        <v>1.8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2116</v>
      </c>
      <c r="G475" s="238"/>
      <c r="H475" s="241">
        <v>2.6040000000000001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2117</v>
      </c>
      <c r="G476" s="238"/>
      <c r="H476" s="241">
        <v>2.6400000000000001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2118</v>
      </c>
      <c r="G477" s="238"/>
      <c r="H477" s="241">
        <v>2.8199999999999998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2119</v>
      </c>
      <c r="G478" s="238"/>
      <c r="H478" s="241">
        <v>4.0199999999999996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2120</v>
      </c>
      <c r="G479" s="238"/>
      <c r="H479" s="241">
        <v>1.2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1950</v>
      </c>
      <c r="G480" s="238"/>
      <c r="H480" s="241">
        <v>0.59999999999999998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2121</v>
      </c>
      <c r="G481" s="238"/>
      <c r="H481" s="241">
        <v>1.5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2122</v>
      </c>
      <c r="G482" s="238"/>
      <c r="H482" s="241">
        <v>1.3799999999999999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2122</v>
      </c>
      <c r="G483" s="238"/>
      <c r="H483" s="241">
        <v>1.3799999999999999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2122</v>
      </c>
      <c r="G484" s="238"/>
      <c r="H484" s="241">
        <v>1.3799999999999999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2122</v>
      </c>
      <c r="G485" s="238"/>
      <c r="H485" s="241">
        <v>1.3799999999999999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2122</v>
      </c>
      <c r="G486" s="238"/>
      <c r="H486" s="241">
        <v>1.3799999999999999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2122</v>
      </c>
      <c r="G487" s="238"/>
      <c r="H487" s="241">
        <v>1.3799999999999999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1871</v>
      </c>
      <c r="G488" s="238"/>
      <c r="H488" s="241">
        <v>1.74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2122</v>
      </c>
      <c r="G489" s="238"/>
      <c r="H489" s="241">
        <v>1.3799999999999999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1949</v>
      </c>
      <c r="G490" s="238"/>
      <c r="H490" s="241">
        <v>1.9199999999999999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2121</v>
      </c>
      <c r="G491" s="238"/>
      <c r="H491" s="241">
        <v>1.5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2121</v>
      </c>
      <c r="G492" s="238"/>
      <c r="H492" s="241">
        <v>1.5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5" customFormat="1">
      <c r="A493" s="15"/>
      <c r="B493" s="248"/>
      <c r="C493" s="249"/>
      <c r="D493" s="228" t="s">
        <v>183</v>
      </c>
      <c r="E493" s="250" t="s">
        <v>41</v>
      </c>
      <c r="F493" s="251" t="s">
        <v>189</v>
      </c>
      <c r="G493" s="249"/>
      <c r="H493" s="252">
        <v>63.204000000000029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8" t="s">
        <v>183</v>
      </c>
      <c r="AU493" s="258" t="s">
        <v>90</v>
      </c>
      <c r="AV493" s="15" t="s">
        <v>179</v>
      </c>
      <c r="AW493" s="15" t="s">
        <v>42</v>
      </c>
      <c r="AX493" s="15" t="s">
        <v>88</v>
      </c>
      <c r="AY493" s="258" t="s">
        <v>171</v>
      </c>
    </row>
    <row r="494" s="2" customFormat="1" ht="16.5" customHeight="1">
      <c r="A494" s="42"/>
      <c r="B494" s="43"/>
      <c r="C494" s="208" t="s">
        <v>1619</v>
      </c>
      <c r="D494" s="208" t="s">
        <v>174</v>
      </c>
      <c r="E494" s="209" t="s">
        <v>362</v>
      </c>
      <c r="F494" s="210" t="s">
        <v>363</v>
      </c>
      <c r="G494" s="211" t="s">
        <v>177</v>
      </c>
      <c r="H494" s="212">
        <v>63.204000000000001</v>
      </c>
      <c r="I494" s="213"/>
      <c r="J494" s="214">
        <f>ROUND(I494*H494,2)</f>
        <v>0</v>
      </c>
      <c r="K494" s="210" t="s">
        <v>178</v>
      </c>
      <c r="L494" s="48"/>
      <c r="M494" s="215" t="s">
        <v>41</v>
      </c>
      <c r="N494" s="216" t="s">
        <v>51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0.0012099999999999999</v>
      </c>
      <c r="T494" s="218">
        <f>S494*H494</f>
        <v>0.07647683999999999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295</v>
      </c>
      <c r="AT494" s="219" t="s">
        <v>174</v>
      </c>
      <c r="AU494" s="219" t="s">
        <v>90</v>
      </c>
      <c r="AY494" s="20" t="s">
        <v>171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88</v>
      </c>
      <c r="BK494" s="220">
        <f>ROUND(I494*H494,2)</f>
        <v>0</v>
      </c>
      <c r="BL494" s="20" t="s">
        <v>295</v>
      </c>
      <c r="BM494" s="219" t="s">
        <v>1640</v>
      </c>
    </row>
    <row r="495" s="2" customFormat="1">
      <c r="A495" s="42"/>
      <c r="B495" s="43"/>
      <c r="C495" s="44"/>
      <c r="D495" s="221" t="s">
        <v>181</v>
      </c>
      <c r="E495" s="44"/>
      <c r="F495" s="222" t="s">
        <v>365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181</v>
      </c>
      <c r="AU495" s="20" t="s">
        <v>90</v>
      </c>
    </row>
    <row r="496" s="13" customFormat="1">
      <c r="A496" s="13"/>
      <c r="B496" s="226"/>
      <c r="C496" s="227"/>
      <c r="D496" s="228" t="s">
        <v>183</v>
      </c>
      <c r="E496" s="229" t="s">
        <v>41</v>
      </c>
      <c r="F496" s="230" t="s">
        <v>1625</v>
      </c>
      <c r="G496" s="227"/>
      <c r="H496" s="229" t="s">
        <v>41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183</v>
      </c>
      <c r="AU496" s="236" t="s">
        <v>90</v>
      </c>
      <c r="AV496" s="13" t="s">
        <v>88</v>
      </c>
      <c r="AW496" s="13" t="s">
        <v>42</v>
      </c>
      <c r="AX496" s="13" t="s">
        <v>80</v>
      </c>
      <c r="AY496" s="236" t="s">
        <v>171</v>
      </c>
    </row>
    <row r="497" s="13" customFormat="1">
      <c r="A497" s="13"/>
      <c r="B497" s="226"/>
      <c r="C497" s="227"/>
      <c r="D497" s="228" t="s">
        <v>183</v>
      </c>
      <c r="E497" s="229" t="s">
        <v>41</v>
      </c>
      <c r="F497" s="230" t="s">
        <v>359</v>
      </c>
      <c r="G497" s="227"/>
      <c r="H497" s="229" t="s">
        <v>41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183</v>
      </c>
      <c r="AU497" s="236" t="s">
        <v>90</v>
      </c>
      <c r="AV497" s="13" t="s">
        <v>88</v>
      </c>
      <c r="AW497" s="13" t="s">
        <v>42</v>
      </c>
      <c r="AX497" s="13" t="s">
        <v>80</v>
      </c>
      <c r="AY497" s="236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2114</v>
      </c>
      <c r="G498" s="238"/>
      <c r="H498" s="241">
        <v>11.220000000000001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1870</v>
      </c>
      <c r="G499" s="238"/>
      <c r="H499" s="241">
        <v>9.9600000000000009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2115</v>
      </c>
      <c r="G500" s="238"/>
      <c r="H500" s="241">
        <v>8.5199999999999996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1636</v>
      </c>
      <c r="G501" s="238"/>
      <c r="H501" s="241">
        <v>1.8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2116</v>
      </c>
      <c r="G502" s="238"/>
      <c r="H502" s="241">
        <v>2.6040000000000001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2117</v>
      </c>
      <c r="G503" s="238"/>
      <c r="H503" s="241">
        <v>2.6400000000000001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2118</v>
      </c>
      <c r="G504" s="238"/>
      <c r="H504" s="241">
        <v>2.8199999999999998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2119</v>
      </c>
      <c r="G505" s="238"/>
      <c r="H505" s="241">
        <v>4.0199999999999996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2120</v>
      </c>
      <c r="G506" s="238"/>
      <c r="H506" s="241">
        <v>1.2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1950</v>
      </c>
      <c r="G507" s="238"/>
      <c r="H507" s="241">
        <v>0.59999999999999998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4" customFormat="1">
      <c r="A508" s="14"/>
      <c r="B508" s="237"/>
      <c r="C508" s="238"/>
      <c r="D508" s="228" t="s">
        <v>183</v>
      </c>
      <c r="E508" s="239" t="s">
        <v>41</v>
      </c>
      <c r="F508" s="240" t="s">
        <v>2121</v>
      </c>
      <c r="G508" s="238"/>
      <c r="H508" s="241">
        <v>1.5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183</v>
      </c>
      <c r="AU508" s="247" t="s">
        <v>90</v>
      </c>
      <c r="AV508" s="14" t="s">
        <v>90</v>
      </c>
      <c r="AW508" s="14" t="s">
        <v>42</v>
      </c>
      <c r="AX508" s="14" t="s">
        <v>80</v>
      </c>
      <c r="AY508" s="247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2122</v>
      </c>
      <c r="G509" s="238"/>
      <c r="H509" s="241">
        <v>1.3799999999999999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2122</v>
      </c>
      <c r="G510" s="238"/>
      <c r="H510" s="241">
        <v>1.3799999999999999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4" customFormat="1">
      <c r="A511" s="14"/>
      <c r="B511" s="237"/>
      <c r="C511" s="238"/>
      <c r="D511" s="228" t="s">
        <v>183</v>
      </c>
      <c r="E511" s="239" t="s">
        <v>41</v>
      </c>
      <c r="F511" s="240" t="s">
        <v>2122</v>
      </c>
      <c r="G511" s="238"/>
      <c r="H511" s="241">
        <v>1.3799999999999999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183</v>
      </c>
      <c r="AU511" s="247" t="s">
        <v>90</v>
      </c>
      <c r="AV511" s="14" t="s">
        <v>90</v>
      </c>
      <c r="AW511" s="14" t="s">
        <v>42</v>
      </c>
      <c r="AX511" s="14" t="s">
        <v>80</v>
      </c>
      <c r="AY511" s="247" t="s">
        <v>171</v>
      </c>
    </row>
    <row r="512" s="14" customFormat="1">
      <c r="A512" s="14"/>
      <c r="B512" s="237"/>
      <c r="C512" s="238"/>
      <c r="D512" s="228" t="s">
        <v>183</v>
      </c>
      <c r="E512" s="239" t="s">
        <v>41</v>
      </c>
      <c r="F512" s="240" t="s">
        <v>2122</v>
      </c>
      <c r="G512" s="238"/>
      <c r="H512" s="241">
        <v>1.3799999999999999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183</v>
      </c>
      <c r="AU512" s="247" t="s">
        <v>90</v>
      </c>
      <c r="AV512" s="14" t="s">
        <v>90</v>
      </c>
      <c r="AW512" s="14" t="s">
        <v>42</v>
      </c>
      <c r="AX512" s="14" t="s">
        <v>80</v>
      </c>
      <c r="AY512" s="247" t="s">
        <v>171</v>
      </c>
    </row>
    <row r="513" s="14" customFormat="1">
      <c r="A513" s="14"/>
      <c r="B513" s="237"/>
      <c r="C513" s="238"/>
      <c r="D513" s="228" t="s">
        <v>183</v>
      </c>
      <c r="E513" s="239" t="s">
        <v>41</v>
      </c>
      <c r="F513" s="240" t="s">
        <v>2122</v>
      </c>
      <c r="G513" s="238"/>
      <c r="H513" s="241">
        <v>1.3799999999999999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90</v>
      </c>
      <c r="AV513" s="14" t="s">
        <v>90</v>
      </c>
      <c r="AW513" s="14" t="s">
        <v>42</v>
      </c>
      <c r="AX513" s="14" t="s">
        <v>80</v>
      </c>
      <c r="AY513" s="247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2122</v>
      </c>
      <c r="G514" s="238"/>
      <c r="H514" s="241">
        <v>1.3799999999999999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4" customFormat="1">
      <c r="A515" s="14"/>
      <c r="B515" s="237"/>
      <c r="C515" s="238"/>
      <c r="D515" s="228" t="s">
        <v>183</v>
      </c>
      <c r="E515" s="239" t="s">
        <v>41</v>
      </c>
      <c r="F515" s="240" t="s">
        <v>1871</v>
      </c>
      <c r="G515" s="238"/>
      <c r="H515" s="241">
        <v>1.74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183</v>
      </c>
      <c r="AU515" s="247" t="s">
        <v>90</v>
      </c>
      <c r="AV515" s="14" t="s">
        <v>90</v>
      </c>
      <c r="AW515" s="14" t="s">
        <v>42</v>
      </c>
      <c r="AX515" s="14" t="s">
        <v>80</v>
      </c>
      <c r="AY515" s="247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2122</v>
      </c>
      <c r="G516" s="238"/>
      <c r="H516" s="241">
        <v>1.3799999999999999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4" customFormat="1">
      <c r="A517" s="14"/>
      <c r="B517" s="237"/>
      <c r="C517" s="238"/>
      <c r="D517" s="228" t="s">
        <v>183</v>
      </c>
      <c r="E517" s="239" t="s">
        <v>41</v>
      </c>
      <c r="F517" s="240" t="s">
        <v>1949</v>
      </c>
      <c r="G517" s="238"/>
      <c r="H517" s="241">
        <v>1.9199999999999999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183</v>
      </c>
      <c r="AU517" s="247" t="s">
        <v>90</v>
      </c>
      <c r="AV517" s="14" t="s">
        <v>90</v>
      </c>
      <c r="AW517" s="14" t="s">
        <v>42</v>
      </c>
      <c r="AX517" s="14" t="s">
        <v>80</v>
      </c>
      <c r="AY517" s="247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2121</v>
      </c>
      <c r="G518" s="238"/>
      <c r="H518" s="241">
        <v>1.5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4" customFormat="1">
      <c r="A519" s="14"/>
      <c r="B519" s="237"/>
      <c r="C519" s="238"/>
      <c r="D519" s="228" t="s">
        <v>183</v>
      </c>
      <c r="E519" s="239" t="s">
        <v>41</v>
      </c>
      <c r="F519" s="240" t="s">
        <v>2121</v>
      </c>
      <c r="G519" s="238"/>
      <c r="H519" s="241">
        <v>1.5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42</v>
      </c>
      <c r="AX519" s="14" t="s">
        <v>80</v>
      </c>
      <c r="AY519" s="247" t="s">
        <v>171</v>
      </c>
    </row>
    <row r="520" s="15" customFormat="1">
      <c r="A520" s="15"/>
      <c r="B520" s="248"/>
      <c r="C520" s="249"/>
      <c r="D520" s="228" t="s">
        <v>183</v>
      </c>
      <c r="E520" s="250" t="s">
        <v>41</v>
      </c>
      <c r="F520" s="251" t="s">
        <v>189</v>
      </c>
      <c r="G520" s="249"/>
      <c r="H520" s="252">
        <v>63.204000000000029</v>
      </c>
      <c r="I520" s="253"/>
      <c r="J520" s="249"/>
      <c r="K520" s="249"/>
      <c r="L520" s="254"/>
      <c r="M520" s="255"/>
      <c r="N520" s="256"/>
      <c r="O520" s="256"/>
      <c r="P520" s="256"/>
      <c r="Q520" s="256"/>
      <c r="R520" s="256"/>
      <c r="S520" s="256"/>
      <c r="T520" s="25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8" t="s">
        <v>183</v>
      </c>
      <c r="AU520" s="258" t="s">
        <v>90</v>
      </c>
      <c r="AV520" s="15" t="s">
        <v>179</v>
      </c>
      <c r="AW520" s="15" t="s">
        <v>42</v>
      </c>
      <c r="AX520" s="15" t="s">
        <v>88</v>
      </c>
      <c r="AY520" s="258" t="s">
        <v>171</v>
      </c>
    </row>
    <row r="521" s="2" customFormat="1" ht="37.8" customHeight="1">
      <c r="A521" s="42"/>
      <c r="B521" s="43"/>
      <c r="C521" s="208" t="s">
        <v>1623</v>
      </c>
      <c r="D521" s="208" t="s">
        <v>174</v>
      </c>
      <c r="E521" s="209" t="s">
        <v>1643</v>
      </c>
      <c r="F521" s="210" t="s">
        <v>1644</v>
      </c>
      <c r="G521" s="211" t="s">
        <v>264</v>
      </c>
      <c r="H521" s="212">
        <v>0.079000000000000001</v>
      </c>
      <c r="I521" s="213"/>
      <c r="J521" s="214">
        <f>ROUND(I521*H521,2)</f>
        <v>0</v>
      </c>
      <c r="K521" s="210" t="s">
        <v>178</v>
      </c>
      <c r="L521" s="48"/>
      <c r="M521" s="215" t="s">
        <v>41</v>
      </c>
      <c r="N521" s="216" t="s">
        <v>51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295</v>
      </c>
      <c r="AT521" s="219" t="s">
        <v>174</v>
      </c>
      <c r="AU521" s="219" t="s">
        <v>90</v>
      </c>
      <c r="AY521" s="20" t="s">
        <v>171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88</v>
      </c>
      <c r="BK521" s="220">
        <f>ROUND(I521*H521,2)</f>
        <v>0</v>
      </c>
      <c r="BL521" s="20" t="s">
        <v>295</v>
      </c>
      <c r="BM521" s="219" t="s">
        <v>1645</v>
      </c>
    </row>
    <row r="522" s="2" customFormat="1">
      <c r="A522" s="42"/>
      <c r="B522" s="43"/>
      <c r="C522" s="44"/>
      <c r="D522" s="221" t="s">
        <v>181</v>
      </c>
      <c r="E522" s="44"/>
      <c r="F522" s="222" t="s">
        <v>1646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181</v>
      </c>
      <c r="AU522" s="20" t="s">
        <v>90</v>
      </c>
    </row>
    <row r="523" s="2" customFormat="1" ht="49.05" customHeight="1">
      <c r="A523" s="42"/>
      <c r="B523" s="43"/>
      <c r="C523" s="208" t="s">
        <v>1639</v>
      </c>
      <c r="D523" s="208" t="s">
        <v>174</v>
      </c>
      <c r="E523" s="209" t="s">
        <v>372</v>
      </c>
      <c r="F523" s="210" t="s">
        <v>373</v>
      </c>
      <c r="G523" s="211" t="s">
        <v>264</v>
      </c>
      <c r="H523" s="212">
        <v>0.079000000000000001</v>
      </c>
      <c r="I523" s="213"/>
      <c r="J523" s="214">
        <f>ROUND(I523*H523,2)</f>
        <v>0</v>
      </c>
      <c r="K523" s="210" t="s">
        <v>178</v>
      </c>
      <c r="L523" s="48"/>
      <c r="M523" s="215" t="s">
        <v>41</v>
      </c>
      <c r="N523" s="216" t="s">
        <v>51</v>
      </c>
      <c r="O523" s="88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295</v>
      </c>
      <c r="AT523" s="219" t="s">
        <v>174</v>
      </c>
      <c r="AU523" s="219" t="s">
        <v>90</v>
      </c>
      <c r="AY523" s="20" t="s">
        <v>171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88</v>
      </c>
      <c r="BK523" s="220">
        <f>ROUND(I523*H523,2)</f>
        <v>0</v>
      </c>
      <c r="BL523" s="20" t="s">
        <v>295</v>
      </c>
      <c r="BM523" s="219" t="s">
        <v>1648</v>
      </c>
    </row>
    <row r="524" s="2" customFormat="1">
      <c r="A524" s="42"/>
      <c r="B524" s="43"/>
      <c r="C524" s="44"/>
      <c r="D524" s="221" t="s">
        <v>181</v>
      </c>
      <c r="E524" s="44"/>
      <c r="F524" s="222" t="s">
        <v>375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181</v>
      </c>
      <c r="AU524" s="20" t="s">
        <v>90</v>
      </c>
    </row>
    <row r="525" s="2" customFormat="1" ht="44.25" customHeight="1">
      <c r="A525" s="42"/>
      <c r="B525" s="43"/>
      <c r="C525" s="208" t="s">
        <v>1642</v>
      </c>
      <c r="D525" s="208" t="s">
        <v>174</v>
      </c>
      <c r="E525" s="209" t="s">
        <v>377</v>
      </c>
      <c r="F525" s="210" t="s">
        <v>378</v>
      </c>
      <c r="G525" s="211" t="s">
        <v>264</v>
      </c>
      <c r="H525" s="212">
        <v>0.079000000000000001</v>
      </c>
      <c r="I525" s="213"/>
      <c r="J525" s="214">
        <f>ROUND(I525*H525,2)</f>
        <v>0</v>
      </c>
      <c r="K525" s="210" t="s">
        <v>178</v>
      </c>
      <c r="L525" s="48"/>
      <c r="M525" s="215" t="s">
        <v>41</v>
      </c>
      <c r="N525" s="216" t="s">
        <v>51</v>
      </c>
      <c r="O525" s="88"/>
      <c r="P525" s="217">
        <f>O525*H525</f>
        <v>0</v>
      </c>
      <c r="Q525" s="217">
        <v>0</v>
      </c>
      <c r="R525" s="217">
        <f>Q525*H525</f>
        <v>0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295</v>
      </c>
      <c r="AT525" s="219" t="s">
        <v>174</v>
      </c>
      <c r="AU525" s="219" t="s">
        <v>90</v>
      </c>
      <c r="AY525" s="20" t="s">
        <v>171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88</v>
      </c>
      <c r="BK525" s="220">
        <f>ROUND(I525*H525,2)</f>
        <v>0</v>
      </c>
      <c r="BL525" s="20" t="s">
        <v>295</v>
      </c>
      <c r="BM525" s="219" t="s">
        <v>1650</v>
      </c>
    </row>
    <row r="526" s="2" customFormat="1">
      <c r="A526" s="42"/>
      <c r="B526" s="43"/>
      <c r="C526" s="44"/>
      <c r="D526" s="221" t="s">
        <v>181</v>
      </c>
      <c r="E526" s="44"/>
      <c r="F526" s="222" t="s">
        <v>380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181</v>
      </c>
      <c r="AU526" s="20" t="s">
        <v>90</v>
      </c>
    </row>
    <row r="527" s="2" customFormat="1" ht="49.05" customHeight="1">
      <c r="A527" s="42"/>
      <c r="B527" s="43"/>
      <c r="C527" s="208" t="s">
        <v>1647</v>
      </c>
      <c r="D527" s="208" t="s">
        <v>174</v>
      </c>
      <c r="E527" s="209" t="s">
        <v>382</v>
      </c>
      <c r="F527" s="210" t="s">
        <v>383</v>
      </c>
      <c r="G527" s="211" t="s">
        <v>264</v>
      </c>
      <c r="H527" s="212">
        <v>0.079000000000000001</v>
      </c>
      <c r="I527" s="213"/>
      <c r="J527" s="214">
        <f>ROUND(I527*H527,2)</f>
        <v>0</v>
      </c>
      <c r="K527" s="210" t="s">
        <v>178</v>
      </c>
      <c r="L527" s="48"/>
      <c r="M527" s="215" t="s">
        <v>41</v>
      </c>
      <c r="N527" s="216" t="s">
        <v>51</v>
      </c>
      <c r="O527" s="88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19" t="s">
        <v>295</v>
      </c>
      <c r="AT527" s="219" t="s">
        <v>174</v>
      </c>
      <c r="AU527" s="219" t="s">
        <v>90</v>
      </c>
      <c r="AY527" s="20" t="s">
        <v>171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20" t="s">
        <v>88</v>
      </c>
      <c r="BK527" s="220">
        <f>ROUND(I527*H527,2)</f>
        <v>0</v>
      </c>
      <c r="BL527" s="20" t="s">
        <v>295</v>
      </c>
      <c r="BM527" s="219" t="s">
        <v>1652</v>
      </c>
    </row>
    <row r="528" s="2" customFormat="1">
      <c r="A528" s="42"/>
      <c r="B528" s="43"/>
      <c r="C528" s="44"/>
      <c r="D528" s="221" t="s">
        <v>181</v>
      </c>
      <c r="E528" s="44"/>
      <c r="F528" s="222" t="s">
        <v>385</v>
      </c>
      <c r="G528" s="44"/>
      <c r="H528" s="44"/>
      <c r="I528" s="223"/>
      <c r="J528" s="44"/>
      <c r="K528" s="44"/>
      <c r="L528" s="48"/>
      <c r="M528" s="224"/>
      <c r="N528" s="225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0" t="s">
        <v>181</v>
      </c>
      <c r="AU528" s="20" t="s">
        <v>90</v>
      </c>
    </row>
    <row r="529" s="12" customFormat="1" ht="22.8" customHeight="1">
      <c r="A529" s="12"/>
      <c r="B529" s="192"/>
      <c r="C529" s="193"/>
      <c r="D529" s="194" t="s">
        <v>79</v>
      </c>
      <c r="E529" s="206" t="s">
        <v>458</v>
      </c>
      <c r="F529" s="206" t="s">
        <v>459</v>
      </c>
      <c r="G529" s="193"/>
      <c r="H529" s="193"/>
      <c r="I529" s="196"/>
      <c r="J529" s="207">
        <f>BK529</f>
        <v>0</v>
      </c>
      <c r="K529" s="193"/>
      <c r="L529" s="198"/>
      <c r="M529" s="199"/>
      <c r="N529" s="200"/>
      <c r="O529" s="200"/>
      <c r="P529" s="201">
        <f>SUM(P530:P550)</f>
        <v>0</v>
      </c>
      <c r="Q529" s="200"/>
      <c r="R529" s="201">
        <f>SUM(R530:R550)</f>
        <v>0.0031875000000000002</v>
      </c>
      <c r="S529" s="200"/>
      <c r="T529" s="202">
        <f>SUM(T530:T550)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3" t="s">
        <v>90</v>
      </c>
      <c r="AT529" s="204" t="s">
        <v>79</v>
      </c>
      <c r="AU529" s="204" t="s">
        <v>88</v>
      </c>
      <c r="AY529" s="203" t="s">
        <v>171</v>
      </c>
      <c r="BK529" s="205">
        <f>SUM(BK530:BK550)</f>
        <v>0</v>
      </c>
    </row>
    <row r="530" s="2" customFormat="1" ht="16.5" customHeight="1">
      <c r="A530" s="42"/>
      <c r="B530" s="43"/>
      <c r="C530" s="208" t="s">
        <v>1649</v>
      </c>
      <c r="D530" s="208" t="s">
        <v>174</v>
      </c>
      <c r="E530" s="209" t="s">
        <v>461</v>
      </c>
      <c r="F530" s="210" t="s">
        <v>462</v>
      </c>
      <c r="G530" s="211" t="s">
        <v>177</v>
      </c>
      <c r="H530" s="212">
        <v>0.625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0.00029999999999999997</v>
      </c>
      <c r="R530" s="217">
        <f>Q530*H530</f>
        <v>0.00018749999999999998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295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295</v>
      </c>
      <c r="BM530" s="219" t="s">
        <v>1762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464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13" customFormat="1">
      <c r="A532" s="13"/>
      <c r="B532" s="226"/>
      <c r="C532" s="227"/>
      <c r="D532" s="228" t="s">
        <v>183</v>
      </c>
      <c r="E532" s="229" t="s">
        <v>41</v>
      </c>
      <c r="F532" s="230" t="s">
        <v>1763</v>
      </c>
      <c r="G532" s="227"/>
      <c r="H532" s="229" t="s">
        <v>41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183</v>
      </c>
      <c r="AU532" s="236" t="s">
        <v>90</v>
      </c>
      <c r="AV532" s="13" t="s">
        <v>88</v>
      </c>
      <c r="AW532" s="13" t="s">
        <v>42</v>
      </c>
      <c r="AX532" s="13" t="s">
        <v>80</v>
      </c>
      <c r="AY532" s="236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1876</v>
      </c>
      <c r="G533" s="238"/>
      <c r="H533" s="241">
        <v>0.625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5" customFormat="1">
      <c r="A534" s="15"/>
      <c r="B534" s="248"/>
      <c r="C534" s="249"/>
      <c r="D534" s="228" t="s">
        <v>183</v>
      </c>
      <c r="E534" s="250" t="s">
        <v>41</v>
      </c>
      <c r="F534" s="251" t="s">
        <v>189</v>
      </c>
      <c r="G534" s="249"/>
      <c r="H534" s="252">
        <v>0.625</v>
      </c>
      <c r="I534" s="253"/>
      <c r="J534" s="249"/>
      <c r="K534" s="249"/>
      <c r="L534" s="254"/>
      <c r="M534" s="255"/>
      <c r="N534" s="256"/>
      <c r="O534" s="256"/>
      <c r="P534" s="256"/>
      <c r="Q534" s="256"/>
      <c r="R534" s="256"/>
      <c r="S534" s="256"/>
      <c r="T534" s="25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8" t="s">
        <v>183</v>
      </c>
      <c r="AU534" s="258" t="s">
        <v>90</v>
      </c>
      <c r="AV534" s="15" t="s">
        <v>179</v>
      </c>
      <c r="AW534" s="15" t="s">
        <v>42</v>
      </c>
      <c r="AX534" s="15" t="s">
        <v>88</v>
      </c>
      <c r="AY534" s="258" t="s">
        <v>171</v>
      </c>
    </row>
    <row r="535" s="2" customFormat="1" ht="24.15" customHeight="1">
      <c r="A535" s="42"/>
      <c r="B535" s="43"/>
      <c r="C535" s="208" t="s">
        <v>1651</v>
      </c>
      <c r="D535" s="208" t="s">
        <v>174</v>
      </c>
      <c r="E535" s="209" t="s">
        <v>2123</v>
      </c>
      <c r="F535" s="210" t="s">
        <v>469</v>
      </c>
      <c r="G535" s="211" t="s">
        <v>177</v>
      </c>
      <c r="H535" s="212">
        <v>0.5</v>
      </c>
      <c r="I535" s="213"/>
      <c r="J535" s="214">
        <f>ROUND(I535*H535,2)</f>
        <v>0</v>
      </c>
      <c r="K535" s="210" t="s">
        <v>41</v>
      </c>
      <c r="L535" s="48"/>
      <c r="M535" s="215" t="s">
        <v>41</v>
      </c>
      <c r="N535" s="216" t="s">
        <v>51</v>
      </c>
      <c r="O535" s="88"/>
      <c r="P535" s="217">
        <f>O535*H535</f>
        <v>0</v>
      </c>
      <c r="Q535" s="217">
        <v>0.0060000000000000001</v>
      </c>
      <c r="R535" s="217">
        <f>Q535*H535</f>
        <v>0.0030000000000000001</v>
      </c>
      <c r="S535" s="217">
        <v>0</v>
      </c>
      <c r="T535" s="218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19" t="s">
        <v>295</v>
      </c>
      <c r="AT535" s="219" t="s">
        <v>174</v>
      </c>
      <c r="AU535" s="219" t="s">
        <v>90</v>
      </c>
      <c r="AY535" s="20" t="s">
        <v>171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20" t="s">
        <v>88</v>
      </c>
      <c r="BK535" s="220">
        <f>ROUND(I535*H535,2)</f>
        <v>0</v>
      </c>
      <c r="BL535" s="20" t="s">
        <v>295</v>
      </c>
      <c r="BM535" s="219" t="s">
        <v>1766</v>
      </c>
    </row>
    <row r="536" s="13" customFormat="1">
      <c r="A536" s="13"/>
      <c r="B536" s="226"/>
      <c r="C536" s="227"/>
      <c r="D536" s="228" t="s">
        <v>183</v>
      </c>
      <c r="E536" s="229" t="s">
        <v>41</v>
      </c>
      <c r="F536" s="230" t="s">
        <v>1763</v>
      </c>
      <c r="G536" s="227"/>
      <c r="H536" s="229" t="s">
        <v>41</v>
      </c>
      <c r="I536" s="231"/>
      <c r="J536" s="227"/>
      <c r="K536" s="227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183</v>
      </c>
      <c r="AU536" s="236" t="s">
        <v>90</v>
      </c>
      <c r="AV536" s="13" t="s">
        <v>88</v>
      </c>
      <c r="AW536" s="13" t="s">
        <v>42</v>
      </c>
      <c r="AX536" s="13" t="s">
        <v>80</v>
      </c>
      <c r="AY536" s="236" t="s">
        <v>171</v>
      </c>
    </row>
    <row r="537" s="14" customFormat="1">
      <c r="A537" s="14"/>
      <c r="B537" s="237"/>
      <c r="C537" s="238"/>
      <c r="D537" s="228" t="s">
        <v>183</v>
      </c>
      <c r="E537" s="239" t="s">
        <v>41</v>
      </c>
      <c r="F537" s="240" t="s">
        <v>1956</v>
      </c>
      <c r="G537" s="238"/>
      <c r="H537" s="241">
        <v>0.5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183</v>
      </c>
      <c r="AU537" s="247" t="s">
        <v>90</v>
      </c>
      <c r="AV537" s="14" t="s">
        <v>90</v>
      </c>
      <c r="AW537" s="14" t="s">
        <v>42</v>
      </c>
      <c r="AX537" s="14" t="s">
        <v>80</v>
      </c>
      <c r="AY537" s="247" t="s">
        <v>171</v>
      </c>
    </row>
    <row r="538" s="15" customFormat="1">
      <c r="A538" s="15"/>
      <c r="B538" s="248"/>
      <c r="C538" s="249"/>
      <c r="D538" s="228" t="s">
        <v>183</v>
      </c>
      <c r="E538" s="250" t="s">
        <v>41</v>
      </c>
      <c r="F538" s="251" t="s">
        <v>189</v>
      </c>
      <c r="G538" s="249"/>
      <c r="H538" s="252">
        <v>0.5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8" t="s">
        <v>183</v>
      </c>
      <c r="AU538" s="258" t="s">
        <v>90</v>
      </c>
      <c r="AV538" s="15" t="s">
        <v>179</v>
      </c>
      <c r="AW538" s="15" t="s">
        <v>42</v>
      </c>
      <c r="AX538" s="15" t="s">
        <v>88</v>
      </c>
      <c r="AY538" s="258" t="s">
        <v>171</v>
      </c>
    </row>
    <row r="539" s="2" customFormat="1" ht="24.15" customHeight="1">
      <c r="A539" s="42"/>
      <c r="B539" s="43"/>
      <c r="C539" s="208" t="s">
        <v>1653</v>
      </c>
      <c r="D539" s="208" t="s">
        <v>174</v>
      </c>
      <c r="E539" s="209" t="s">
        <v>1768</v>
      </c>
      <c r="F539" s="210" t="s">
        <v>1769</v>
      </c>
      <c r="G539" s="211" t="s">
        <v>177</v>
      </c>
      <c r="H539" s="212">
        <v>1</v>
      </c>
      <c r="I539" s="213"/>
      <c r="J539" s="214">
        <f>ROUND(I539*H539,2)</f>
        <v>0</v>
      </c>
      <c r="K539" s="210" t="s">
        <v>178</v>
      </c>
      <c r="L539" s="48"/>
      <c r="M539" s="215" t="s">
        <v>41</v>
      </c>
      <c r="N539" s="216" t="s">
        <v>51</v>
      </c>
      <c r="O539" s="88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295</v>
      </c>
      <c r="AT539" s="219" t="s">
        <v>174</v>
      </c>
      <c r="AU539" s="219" t="s">
        <v>90</v>
      </c>
      <c r="AY539" s="20" t="s">
        <v>171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88</v>
      </c>
      <c r="BK539" s="220">
        <f>ROUND(I539*H539,2)</f>
        <v>0</v>
      </c>
      <c r="BL539" s="20" t="s">
        <v>295</v>
      </c>
      <c r="BM539" s="219" t="s">
        <v>1770</v>
      </c>
    </row>
    <row r="540" s="2" customFormat="1">
      <c r="A540" s="42"/>
      <c r="B540" s="43"/>
      <c r="C540" s="44"/>
      <c r="D540" s="221" t="s">
        <v>181</v>
      </c>
      <c r="E540" s="44"/>
      <c r="F540" s="222" t="s">
        <v>1771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181</v>
      </c>
      <c r="AU540" s="20" t="s">
        <v>90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88</v>
      </c>
      <c r="G541" s="238"/>
      <c r="H541" s="241">
        <v>1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5" customFormat="1">
      <c r="A542" s="15"/>
      <c r="B542" s="248"/>
      <c r="C542" s="249"/>
      <c r="D542" s="228" t="s">
        <v>183</v>
      </c>
      <c r="E542" s="250" t="s">
        <v>41</v>
      </c>
      <c r="F542" s="251" t="s">
        <v>189</v>
      </c>
      <c r="G542" s="249"/>
      <c r="H542" s="252">
        <v>1</v>
      </c>
      <c r="I542" s="253"/>
      <c r="J542" s="249"/>
      <c r="K542" s="249"/>
      <c r="L542" s="254"/>
      <c r="M542" s="255"/>
      <c r="N542" s="256"/>
      <c r="O542" s="256"/>
      <c r="P542" s="256"/>
      <c r="Q542" s="256"/>
      <c r="R542" s="256"/>
      <c r="S542" s="256"/>
      <c r="T542" s="25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8" t="s">
        <v>183</v>
      </c>
      <c r="AU542" s="258" t="s">
        <v>90</v>
      </c>
      <c r="AV542" s="15" t="s">
        <v>179</v>
      </c>
      <c r="AW542" s="15" t="s">
        <v>42</v>
      </c>
      <c r="AX542" s="15" t="s">
        <v>88</v>
      </c>
      <c r="AY542" s="258" t="s">
        <v>171</v>
      </c>
    </row>
    <row r="543" s="2" customFormat="1" ht="24.15" customHeight="1">
      <c r="A543" s="42"/>
      <c r="B543" s="43"/>
      <c r="C543" s="208" t="s">
        <v>1655</v>
      </c>
      <c r="D543" s="208" t="s">
        <v>174</v>
      </c>
      <c r="E543" s="209" t="s">
        <v>1772</v>
      </c>
      <c r="F543" s="210" t="s">
        <v>1773</v>
      </c>
      <c r="G543" s="211" t="s">
        <v>264</v>
      </c>
      <c r="H543" s="212">
        <v>0.0030000000000000001</v>
      </c>
      <c r="I543" s="213"/>
      <c r="J543" s="214">
        <f>ROUND(I543*H543,2)</f>
        <v>0</v>
      </c>
      <c r="K543" s="210" t="s">
        <v>178</v>
      </c>
      <c r="L543" s="48"/>
      <c r="M543" s="215" t="s">
        <v>41</v>
      </c>
      <c r="N543" s="216" t="s">
        <v>51</v>
      </c>
      <c r="O543" s="88"/>
      <c r="P543" s="217">
        <f>O543*H543</f>
        <v>0</v>
      </c>
      <c r="Q543" s="217">
        <v>0</v>
      </c>
      <c r="R543" s="217">
        <f>Q543*H543</f>
        <v>0</v>
      </c>
      <c r="S543" s="217">
        <v>0</v>
      </c>
      <c r="T543" s="218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19" t="s">
        <v>295</v>
      </c>
      <c r="AT543" s="219" t="s">
        <v>174</v>
      </c>
      <c r="AU543" s="219" t="s">
        <v>90</v>
      </c>
      <c r="AY543" s="20" t="s">
        <v>171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20" t="s">
        <v>88</v>
      </c>
      <c r="BK543" s="220">
        <f>ROUND(I543*H543,2)</f>
        <v>0</v>
      </c>
      <c r="BL543" s="20" t="s">
        <v>295</v>
      </c>
      <c r="BM543" s="219" t="s">
        <v>1774</v>
      </c>
    </row>
    <row r="544" s="2" customFormat="1">
      <c r="A544" s="42"/>
      <c r="B544" s="43"/>
      <c r="C544" s="44"/>
      <c r="D544" s="221" t="s">
        <v>181</v>
      </c>
      <c r="E544" s="44"/>
      <c r="F544" s="222" t="s">
        <v>1775</v>
      </c>
      <c r="G544" s="44"/>
      <c r="H544" s="44"/>
      <c r="I544" s="223"/>
      <c r="J544" s="44"/>
      <c r="K544" s="44"/>
      <c r="L544" s="48"/>
      <c r="M544" s="224"/>
      <c r="N544" s="22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181</v>
      </c>
      <c r="AU544" s="20" t="s">
        <v>90</v>
      </c>
    </row>
    <row r="545" s="2" customFormat="1" ht="37.8" customHeight="1">
      <c r="A545" s="42"/>
      <c r="B545" s="43"/>
      <c r="C545" s="208" t="s">
        <v>1660</v>
      </c>
      <c r="D545" s="208" t="s">
        <v>174</v>
      </c>
      <c r="E545" s="209" t="s">
        <v>477</v>
      </c>
      <c r="F545" s="210" t="s">
        <v>478</v>
      </c>
      <c r="G545" s="211" t="s">
        <v>264</v>
      </c>
      <c r="H545" s="212">
        <v>0.0030000000000000001</v>
      </c>
      <c r="I545" s="213"/>
      <c r="J545" s="214">
        <f>ROUND(I545*H545,2)</f>
        <v>0</v>
      </c>
      <c r="K545" s="210" t="s">
        <v>178</v>
      </c>
      <c r="L545" s="48"/>
      <c r="M545" s="215" t="s">
        <v>41</v>
      </c>
      <c r="N545" s="216" t="s">
        <v>51</v>
      </c>
      <c r="O545" s="88"/>
      <c r="P545" s="217">
        <f>O545*H545</f>
        <v>0</v>
      </c>
      <c r="Q545" s="217">
        <v>0</v>
      </c>
      <c r="R545" s="217">
        <f>Q545*H545</f>
        <v>0</v>
      </c>
      <c r="S545" s="217">
        <v>0</v>
      </c>
      <c r="T545" s="218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19" t="s">
        <v>295</v>
      </c>
      <c r="AT545" s="219" t="s">
        <v>174</v>
      </c>
      <c r="AU545" s="219" t="s">
        <v>90</v>
      </c>
      <c r="AY545" s="20" t="s">
        <v>171</v>
      </c>
      <c r="BE545" s="220">
        <f>IF(N545="základní",J545,0)</f>
        <v>0</v>
      </c>
      <c r="BF545" s="220">
        <f>IF(N545="snížená",J545,0)</f>
        <v>0</v>
      </c>
      <c r="BG545" s="220">
        <f>IF(N545="zákl. přenesená",J545,0)</f>
        <v>0</v>
      </c>
      <c r="BH545" s="220">
        <f>IF(N545="sníž. přenesená",J545,0)</f>
        <v>0</v>
      </c>
      <c r="BI545" s="220">
        <f>IF(N545="nulová",J545,0)</f>
        <v>0</v>
      </c>
      <c r="BJ545" s="20" t="s">
        <v>88</v>
      </c>
      <c r="BK545" s="220">
        <f>ROUND(I545*H545,2)</f>
        <v>0</v>
      </c>
      <c r="BL545" s="20" t="s">
        <v>295</v>
      </c>
      <c r="BM545" s="219" t="s">
        <v>1776</v>
      </c>
    </row>
    <row r="546" s="2" customFormat="1">
      <c r="A546" s="42"/>
      <c r="B546" s="43"/>
      <c r="C546" s="44"/>
      <c r="D546" s="221" t="s">
        <v>181</v>
      </c>
      <c r="E546" s="44"/>
      <c r="F546" s="222" t="s">
        <v>480</v>
      </c>
      <c r="G546" s="44"/>
      <c r="H546" s="44"/>
      <c r="I546" s="223"/>
      <c r="J546" s="44"/>
      <c r="K546" s="44"/>
      <c r="L546" s="48"/>
      <c r="M546" s="224"/>
      <c r="N546" s="225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0" t="s">
        <v>181</v>
      </c>
      <c r="AU546" s="20" t="s">
        <v>90</v>
      </c>
    </row>
    <row r="547" s="2" customFormat="1" ht="37.8" customHeight="1">
      <c r="A547" s="42"/>
      <c r="B547" s="43"/>
      <c r="C547" s="208" t="s">
        <v>1662</v>
      </c>
      <c r="D547" s="208" t="s">
        <v>174</v>
      </c>
      <c r="E547" s="209" t="s">
        <v>482</v>
      </c>
      <c r="F547" s="210" t="s">
        <v>483</v>
      </c>
      <c r="G547" s="211" t="s">
        <v>264</v>
      </c>
      <c r="H547" s="212">
        <v>0.0030000000000000001</v>
      </c>
      <c r="I547" s="213"/>
      <c r="J547" s="214">
        <f>ROUND(I547*H547,2)</f>
        <v>0</v>
      </c>
      <c r="K547" s="210" t="s">
        <v>178</v>
      </c>
      <c r="L547" s="48"/>
      <c r="M547" s="215" t="s">
        <v>41</v>
      </c>
      <c r="N547" s="216" t="s">
        <v>51</v>
      </c>
      <c r="O547" s="88"/>
      <c r="P547" s="217">
        <f>O547*H547</f>
        <v>0</v>
      </c>
      <c r="Q547" s="217">
        <v>0</v>
      </c>
      <c r="R547" s="217">
        <f>Q547*H547</f>
        <v>0</v>
      </c>
      <c r="S547" s="217">
        <v>0</v>
      </c>
      <c r="T547" s="218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19" t="s">
        <v>295</v>
      </c>
      <c r="AT547" s="219" t="s">
        <v>174</v>
      </c>
      <c r="AU547" s="219" t="s">
        <v>90</v>
      </c>
      <c r="AY547" s="20" t="s">
        <v>171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0" t="s">
        <v>88</v>
      </c>
      <c r="BK547" s="220">
        <f>ROUND(I547*H547,2)</f>
        <v>0</v>
      </c>
      <c r="BL547" s="20" t="s">
        <v>295</v>
      </c>
      <c r="BM547" s="219" t="s">
        <v>1777</v>
      </c>
    </row>
    <row r="548" s="2" customFormat="1">
      <c r="A548" s="42"/>
      <c r="B548" s="43"/>
      <c r="C548" s="44"/>
      <c r="D548" s="221" t="s">
        <v>181</v>
      </c>
      <c r="E548" s="44"/>
      <c r="F548" s="222" t="s">
        <v>485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181</v>
      </c>
      <c r="AU548" s="20" t="s">
        <v>90</v>
      </c>
    </row>
    <row r="549" s="2" customFormat="1" ht="37.8" customHeight="1">
      <c r="A549" s="42"/>
      <c r="B549" s="43"/>
      <c r="C549" s="208" t="s">
        <v>1665</v>
      </c>
      <c r="D549" s="208" t="s">
        <v>174</v>
      </c>
      <c r="E549" s="209" t="s">
        <v>487</v>
      </c>
      <c r="F549" s="210" t="s">
        <v>488</v>
      </c>
      <c r="G549" s="211" t="s">
        <v>264</v>
      </c>
      <c r="H549" s="212">
        <v>0.0030000000000000001</v>
      </c>
      <c r="I549" s="213"/>
      <c r="J549" s="214">
        <f>ROUND(I549*H549,2)</f>
        <v>0</v>
      </c>
      <c r="K549" s="210" t="s">
        <v>178</v>
      </c>
      <c r="L549" s="48"/>
      <c r="M549" s="215" t="s">
        <v>41</v>
      </c>
      <c r="N549" s="216" t="s">
        <v>51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295</v>
      </c>
      <c r="AT549" s="219" t="s">
        <v>174</v>
      </c>
      <c r="AU549" s="219" t="s">
        <v>90</v>
      </c>
      <c r="AY549" s="20" t="s">
        <v>171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88</v>
      </c>
      <c r="BK549" s="220">
        <f>ROUND(I549*H549,2)</f>
        <v>0</v>
      </c>
      <c r="BL549" s="20" t="s">
        <v>295</v>
      </c>
      <c r="BM549" s="219" t="s">
        <v>1778</v>
      </c>
    </row>
    <row r="550" s="2" customFormat="1">
      <c r="A550" s="42"/>
      <c r="B550" s="43"/>
      <c r="C550" s="44"/>
      <c r="D550" s="221" t="s">
        <v>181</v>
      </c>
      <c r="E550" s="44"/>
      <c r="F550" s="222" t="s">
        <v>490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181</v>
      </c>
      <c r="AU550" s="20" t="s">
        <v>90</v>
      </c>
    </row>
    <row r="551" s="12" customFormat="1" ht="22.8" customHeight="1">
      <c r="A551" s="12"/>
      <c r="B551" s="192"/>
      <c r="C551" s="193"/>
      <c r="D551" s="194" t="s">
        <v>79</v>
      </c>
      <c r="E551" s="206" t="s">
        <v>491</v>
      </c>
      <c r="F551" s="206" t="s">
        <v>492</v>
      </c>
      <c r="G551" s="193"/>
      <c r="H551" s="193"/>
      <c r="I551" s="196"/>
      <c r="J551" s="207">
        <f>BK551</f>
        <v>0</v>
      </c>
      <c r="K551" s="193"/>
      <c r="L551" s="198"/>
      <c r="M551" s="199"/>
      <c r="N551" s="200"/>
      <c r="O551" s="200"/>
      <c r="P551" s="201">
        <f>SUM(P552:P575)</f>
        <v>0</v>
      </c>
      <c r="Q551" s="200"/>
      <c r="R551" s="201">
        <f>SUM(R552:R575)</f>
        <v>0.002065</v>
      </c>
      <c r="S551" s="200"/>
      <c r="T551" s="202">
        <f>SUM(T552:T575)</f>
        <v>0.00033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03" t="s">
        <v>90</v>
      </c>
      <c r="AT551" s="204" t="s">
        <v>79</v>
      </c>
      <c r="AU551" s="204" t="s">
        <v>88</v>
      </c>
      <c r="AY551" s="203" t="s">
        <v>171</v>
      </c>
      <c r="BK551" s="205">
        <f>SUM(BK552:BK575)</f>
        <v>0</v>
      </c>
    </row>
    <row r="552" s="2" customFormat="1" ht="16.5" customHeight="1">
      <c r="A552" s="42"/>
      <c r="B552" s="43"/>
      <c r="C552" s="208" t="s">
        <v>1668</v>
      </c>
      <c r="D552" s="208" t="s">
        <v>174</v>
      </c>
      <c r="E552" s="209" t="s">
        <v>494</v>
      </c>
      <c r="F552" s="210" t="s">
        <v>495</v>
      </c>
      <c r="G552" s="211" t="s">
        <v>177</v>
      </c>
      <c r="H552" s="212">
        <v>1.5</v>
      </c>
      <c r="I552" s="213"/>
      <c r="J552" s="214">
        <f>ROUND(I552*H552,2)</f>
        <v>0</v>
      </c>
      <c r="K552" s="210" t="s">
        <v>178</v>
      </c>
      <c r="L552" s="48"/>
      <c r="M552" s="215" t="s">
        <v>41</v>
      </c>
      <c r="N552" s="216" t="s">
        <v>51</v>
      </c>
      <c r="O552" s="88"/>
      <c r="P552" s="217">
        <f>O552*H552</f>
        <v>0</v>
      </c>
      <c r="Q552" s="217">
        <v>1.0000000000000001E-05</v>
      </c>
      <c r="R552" s="217">
        <f>Q552*H552</f>
        <v>1.5000000000000002E-05</v>
      </c>
      <c r="S552" s="217">
        <v>0.00012</v>
      </c>
      <c r="T552" s="218">
        <f>S552*H552</f>
        <v>0.00018000000000000001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19" t="s">
        <v>295</v>
      </c>
      <c r="AT552" s="219" t="s">
        <v>174</v>
      </c>
      <c r="AU552" s="219" t="s">
        <v>90</v>
      </c>
      <c r="AY552" s="20" t="s">
        <v>171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88</v>
      </c>
      <c r="BK552" s="220">
        <f>ROUND(I552*H552,2)</f>
        <v>0</v>
      </c>
      <c r="BL552" s="20" t="s">
        <v>295</v>
      </c>
      <c r="BM552" s="219" t="s">
        <v>1957</v>
      </c>
    </row>
    <row r="553" s="2" customFormat="1">
      <c r="A553" s="42"/>
      <c r="B553" s="43"/>
      <c r="C553" s="44"/>
      <c r="D553" s="221" t="s">
        <v>181</v>
      </c>
      <c r="E553" s="44"/>
      <c r="F553" s="222" t="s">
        <v>497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181</v>
      </c>
      <c r="AU553" s="20" t="s">
        <v>90</v>
      </c>
    </row>
    <row r="554" s="13" customFormat="1">
      <c r="A554" s="13"/>
      <c r="B554" s="226"/>
      <c r="C554" s="227"/>
      <c r="D554" s="228" t="s">
        <v>183</v>
      </c>
      <c r="E554" s="229" t="s">
        <v>41</v>
      </c>
      <c r="F554" s="230" t="s">
        <v>1958</v>
      </c>
      <c r="G554" s="227"/>
      <c r="H554" s="229" t="s">
        <v>41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183</v>
      </c>
      <c r="AU554" s="236" t="s">
        <v>90</v>
      </c>
      <c r="AV554" s="13" t="s">
        <v>88</v>
      </c>
      <c r="AW554" s="13" t="s">
        <v>42</v>
      </c>
      <c r="AX554" s="13" t="s">
        <v>80</v>
      </c>
      <c r="AY554" s="236" t="s">
        <v>171</v>
      </c>
    </row>
    <row r="555" s="14" customFormat="1">
      <c r="A555" s="14"/>
      <c r="B555" s="237"/>
      <c r="C555" s="238"/>
      <c r="D555" s="228" t="s">
        <v>183</v>
      </c>
      <c r="E555" s="239" t="s">
        <v>41</v>
      </c>
      <c r="F555" s="240" t="s">
        <v>1959</v>
      </c>
      <c r="G555" s="238"/>
      <c r="H555" s="241">
        <v>1.5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183</v>
      </c>
      <c r="AU555" s="247" t="s">
        <v>90</v>
      </c>
      <c r="AV555" s="14" t="s">
        <v>90</v>
      </c>
      <c r="AW555" s="14" t="s">
        <v>42</v>
      </c>
      <c r="AX555" s="14" t="s">
        <v>80</v>
      </c>
      <c r="AY555" s="247" t="s">
        <v>171</v>
      </c>
    </row>
    <row r="556" s="15" customFormat="1">
      <c r="A556" s="15"/>
      <c r="B556" s="248"/>
      <c r="C556" s="249"/>
      <c r="D556" s="228" t="s">
        <v>183</v>
      </c>
      <c r="E556" s="250" t="s">
        <v>41</v>
      </c>
      <c r="F556" s="251" t="s">
        <v>189</v>
      </c>
      <c r="G556" s="249"/>
      <c r="H556" s="252">
        <v>1.5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8" t="s">
        <v>183</v>
      </c>
      <c r="AU556" s="258" t="s">
        <v>90</v>
      </c>
      <c r="AV556" s="15" t="s">
        <v>179</v>
      </c>
      <c r="AW556" s="15" t="s">
        <v>42</v>
      </c>
      <c r="AX556" s="15" t="s">
        <v>88</v>
      </c>
      <c r="AY556" s="258" t="s">
        <v>171</v>
      </c>
    </row>
    <row r="557" s="2" customFormat="1" ht="16.5" customHeight="1">
      <c r="A557" s="42"/>
      <c r="B557" s="43"/>
      <c r="C557" s="208" t="s">
        <v>1671</v>
      </c>
      <c r="D557" s="208" t="s">
        <v>174</v>
      </c>
      <c r="E557" s="209" t="s">
        <v>542</v>
      </c>
      <c r="F557" s="210" t="s">
        <v>543</v>
      </c>
      <c r="G557" s="211" t="s">
        <v>177</v>
      </c>
      <c r="H557" s="212">
        <v>5</v>
      </c>
      <c r="I557" s="213"/>
      <c r="J557" s="214">
        <f>ROUND(I557*H557,2)</f>
        <v>0</v>
      </c>
      <c r="K557" s="210" t="s">
        <v>178</v>
      </c>
      <c r="L557" s="48"/>
      <c r="M557" s="215" t="s">
        <v>41</v>
      </c>
      <c r="N557" s="216" t="s">
        <v>51</v>
      </c>
      <c r="O557" s="88"/>
      <c r="P557" s="217">
        <f>O557*H557</f>
        <v>0</v>
      </c>
      <c r="Q557" s="217">
        <v>0</v>
      </c>
      <c r="R557" s="217">
        <f>Q557*H557</f>
        <v>0</v>
      </c>
      <c r="S557" s="217">
        <v>3.0000000000000001E-05</v>
      </c>
      <c r="T557" s="218">
        <f>S557*H557</f>
        <v>0.00015000000000000001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19" t="s">
        <v>295</v>
      </c>
      <c r="AT557" s="219" t="s">
        <v>174</v>
      </c>
      <c r="AU557" s="219" t="s">
        <v>90</v>
      </c>
      <c r="AY557" s="20" t="s">
        <v>171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20" t="s">
        <v>88</v>
      </c>
      <c r="BK557" s="220">
        <f>ROUND(I557*H557,2)</f>
        <v>0</v>
      </c>
      <c r="BL557" s="20" t="s">
        <v>295</v>
      </c>
      <c r="BM557" s="219" t="s">
        <v>1780</v>
      </c>
    </row>
    <row r="558" s="2" customFormat="1">
      <c r="A558" s="42"/>
      <c r="B558" s="43"/>
      <c r="C558" s="44"/>
      <c r="D558" s="221" t="s">
        <v>181</v>
      </c>
      <c r="E558" s="44"/>
      <c r="F558" s="222" t="s">
        <v>545</v>
      </c>
      <c r="G558" s="44"/>
      <c r="H558" s="44"/>
      <c r="I558" s="223"/>
      <c r="J558" s="44"/>
      <c r="K558" s="44"/>
      <c r="L558" s="48"/>
      <c r="M558" s="224"/>
      <c r="N558" s="22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181</v>
      </c>
      <c r="AU558" s="20" t="s">
        <v>90</v>
      </c>
    </row>
    <row r="559" s="13" customFormat="1">
      <c r="A559" s="13"/>
      <c r="B559" s="226"/>
      <c r="C559" s="227"/>
      <c r="D559" s="228" t="s">
        <v>183</v>
      </c>
      <c r="E559" s="229" t="s">
        <v>41</v>
      </c>
      <c r="F559" s="230" t="s">
        <v>546</v>
      </c>
      <c r="G559" s="227"/>
      <c r="H559" s="229" t="s">
        <v>41</v>
      </c>
      <c r="I559" s="231"/>
      <c r="J559" s="227"/>
      <c r="K559" s="227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183</v>
      </c>
      <c r="AU559" s="236" t="s">
        <v>90</v>
      </c>
      <c r="AV559" s="13" t="s">
        <v>88</v>
      </c>
      <c r="AW559" s="13" t="s">
        <v>42</v>
      </c>
      <c r="AX559" s="13" t="s">
        <v>80</v>
      </c>
      <c r="AY559" s="236" t="s">
        <v>171</v>
      </c>
    </row>
    <row r="560" s="14" customFormat="1">
      <c r="A560" s="14"/>
      <c r="B560" s="237"/>
      <c r="C560" s="238"/>
      <c r="D560" s="228" t="s">
        <v>183</v>
      </c>
      <c r="E560" s="239" t="s">
        <v>41</v>
      </c>
      <c r="F560" s="240" t="s">
        <v>90</v>
      </c>
      <c r="G560" s="238"/>
      <c r="H560" s="241">
        <v>2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183</v>
      </c>
      <c r="AU560" s="247" t="s">
        <v>90</v>
      </c>
      <c r="AV560" s="14" t="s">
        <v>90</v>
      </c>
      <c r="AW560" s="14" t="s">
        <v>42</v>
      </c>
      <c r="AX560" s="14" t="s">
        <v>80</v>
      </c>
      <c r="AY560" s="247" t="s">
        <v>171</v>
      </c>
    </row>
    <row r="561" s="13" customFormat="1">
      <c r="A561" s="13"/>
      <c r="B561" s="226"/>
      <c r="C561" s="227"/>
      <c r="D561" s="228" t="s">
        <v>183</v>
      </c>
      <c r="E561" s="229" t="s">
        <v>41</v>
      </c>
      <c r="F561" s="230" t="s">
        <v>1786</v>
      </c>
      <c r="G561" s="227"/>
      <c r="H561" s="229" t="s">
        <v>41</v>
      </c>
      <c r="I561" s="231"/>
      <c r="J561" s="227"/>
      <c r="K561" s="227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183</v>
      </c>
      <c r="AU561" s="236" t="s">
        <v>90</v>
      </c>
      <c r="AV561" s="13" t="s">
        <v>88</v>
      </c>
      <c r="AW561" s="13" t="s">
        <v>42</v>
      </c>
      <c r="AX561" s="13" t="s">
        <v>80</v>
      </c>
      <c r="AY561" s="236" t="s">
        <v>171</v>
      </c>
    </row>
    <row r="562" s="14" customFormat="1">
      <c r="A562" s="14"/>
      <c r="B562" s="237"/>
      <c r="C562" s="238"/>
      <c r="D562" s="228" t="s">
        <v>183</v>
      </c>
      <c r="E562" s="239" t="s">
        <v>41</v>
      </c>
      <c r="F562" s="240" t="s">
        <v>199</v>
      </c>
      <c r="G562" s="238"/>
      <c r="H562" s="241">
        <v>3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7" t="s">
        <v>183</v>
      </c>
      <c r="AU562" s="247" t="s">
        <v>90</v>
      </c>
      <c r="AV562" s="14" t="s">
        <v>90</v>
      </c>
      <c r="AW562" s="14" t="s">
        <v>42</v>
      </c>
      <c r="AX562" s="14" t="s">
        <v>80</v>
      </c>
      <c r="AY562" s="247" t="s">
        <v>171</v>
      </c>
    </row>
    <row r="563" s="15" customFormat="1">
      <c r="A563" s="15"/>
      <c r="B563" s="248"/>
      <c r="C563" s="249"/>
      <c r="D563" s="228" t="s">
        <v>183</v>
      </c>
      <c r="E563" s="250" t="s">
        <v>41</v>
      </c>
      <c r="F563" s="251" t="s">
        <v>189</v>
      </c>
      <c r="G563" s="249"/>
      <c r="H563" s="252">
        <v>5</v>
      </c>
      <c r="I563" s="253"/>
      <c r="J563" s="249"/>
      <c r="K563" s="249"/>
      <c r="L563" s="254"/>
      <c r="M563" s="255"/>
      <c r="N563" s="256"/>
      <c r="O563" s="256"/>
      <c r="P563" s="256"/>
      <c r="Q563" s="256"/>
      <c r="R563" s="256"/>
      <c r="S563" s="256"/>
      <c r="T563" s="25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8" t="s">
        <v>183</v>
      </c>
      <c r="AU563" s="258" t="s">
        <v>90</v>
      </c>
      <c r="AV563" s="15" t="s">
        <v>179</v>
      </c>
      <c r="AW563" s="15" t="s">
        <v>42</v>
      </c>
      <c r="AX563" s="15" t="s">
        <v>88</v>
      </c>
      <c r="AY563" s="258" t="s">
        <v>171</v>
      </c>
    </row>
    <row r="564" s="2" customFormat="1" ht="16.5" customHeight="1">
      <c r="A564" s="42"/>
      <c r="B564" s="43"/>
      <c r="C564" s="270" t="s">
        <v>1673</v>
      </c>
      <c r="D564" s="270" t="s">
        <v>403</v>
      </c>
      <c r="E564" s="271" t="s">
        <v>561</v>
      </c>
      <c r="F564" s="272" t="s">
        <v>562</v>
      </c>
      <c r="G564" s="273" t="s">
        <v>177</v>
      </c>
      <c r="H564" s="274">
        <v>5.25</v>
      </c>
      <c r="I564" s="275"/>
      <c r="J564" s="276">
        <f>ROUND(I564*H564,2)</f>
        <v>0</v>
      </c>
      <c r="K564" s="272" t="s">
        <v>178</v>
      </c>
      <c r="L564" s="277"/>
      <c r="M564" s="278" t="s">
        <v>41</v>
      </c>
      <c r="N564" s="279" t="s">
        <v>51</v>
      </c>
      <c r="O564" s="88"/>
      <c r="P564" s="217">
        <f>O564*H564</f>
        <v>0</v>
      </c>
      <c r="Q564" s="217">
        <v>0.00020000000000000001</v>
      </c>
      <c r="R564" s="217">
        <f>Q564*H564</f>
        <v>0.0010500000000000002</v>
      </c>
      <c r="S564" s="217">
        <v>0</v>
      </c>
      <c r="T564" s="218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19" t="s">
        <v>406</v>
      </c>
      <c r="AT564" s="219" t="s">
        <v>403</v>
      </c>
      <c r="AU564" s="219" t="s">
        <v>90</v>
      </c>
      <c r="AY564" s="20" t="s">
        <v>171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20" t="s">
        <v>88</v>
      </c>
      <c r="BK564" s="220">
        <f>ROUND(I564*H564,2)</f>
        <v>0</v>
      </c>
      <c r="BL564" s="20" t="s">
        <v>295</v>
      </c>
      <c r="BM564" s="219" t="s">
        <v>1787</v>
      </c>
    </row>
    <row r="565" s="14" customFormat="1">
      <c r="A565" s="14"/>
      <c r="B565" s="237"/>
      <c r="C565" s="238"/>
      <c r="D565" s="228" t="s">
        <v>183</v>
      </c>
      <c r="E565" s="238"/>
      <c r="F565" s="240" t="s">
        <v>1885</v>
      </c>
      <c r="G565" s="238"/>
      <c r="H565" s="241">
        <v>5.25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183</v>
      </c>
      <c r="AU565" s="247" t="s">
        <v>90</v>
      </c>
      <c r="AV565" s="14" t="s">
        <v>90</v>
      </c>
      <c r="AW565" s="14" t="s">
        <v>4</v>
      </c>
      <c r="AX565" s="14" t="s">
        <v>88</v>
      </c>
      <c r="AY565" s="247" t="s">
        <v>171</v>
      </c>
    </row>
    <row r="566" s="2" customFormat="1" ht="16.5" customHeight="1">
      <c r="A566" s="42"/>
      <c r="B566" s="43"/>
      <c r="C566" s="208" t="s">
        <v>1878</v>
      </c>
      <c r="D566" s="208" t="s">
        <v>174</v>
      </c>
      <c r="E566" s="209" t="s">
        <v>566</v>
      </c>
      <c r="F566" s="210" t="s">
        <v>567</v>
      </c>
      <c r="G566" s="211" t="s">
        <v>177</v>
      </c>
      <c r="H566" s="212">
        <v>2</v>
      </c>
      <c r="I566" s="213"/>
      <c r="J566" s="214">
        <f>ROUND(I566*H566,2)</f>
        <v>0</v>
      </c>
      <c r="K566" s="210" t="s">
        <v>178</v>
      </c>
      <c r="L566" s="48"/>
      <c r="M566" s="215" t="s">
        <v>41</v>
      </c>
      <c r="N566" s="216" t="s">
        <v>51</v>
      </c>
      <c r="O566" s="88"/>
      <c r="P566" s="217">
        <f>O566*H566</f>
        <v>0</v>
      </c>
      <c r="Q566" s="217">
        <v>0.00021000000000000001</v>
      </c>
      <c r="R566" s="217">
        <f>Q566*H566</f>
        <v>0.00042000000000000002</v>
      </c>
      <c r="S566" s="217">
        <v>0</v>
      </c>
      <c r="T566" s="218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19" t="s">
        <v>295</v>
      </c>
      <c r="AT566" s="219" t="s">
        <v>174</v>
      </c>
      <c r="AU566" s="219" t="s">
        <v>90</v>
      </c>
      <c r="AY566" s="20" t="s">
        <v>171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20" t="s">
        <v>88</v>
      </c>
      <c r="BK566" s="220">
        <f>ROUND(I566*H566,2)</f>
        <v>0</v>
      </c>
      <c r="BL566" s="20" t="s">
        <v>295</v>
      </c>
      <c r="BM566" s="219" t="s">
        <v>1960</v>
      </c>
    </row>
    <row r="567" s="2" customFormat="1">
      <c r="A567" s="42"/>
      <c r="B567" s="43"/>
      <c r="C567" s="44"/>
      <c r="D567" s="221" t="s">
        <v>181</v>
      </c>
      <c r="E567" s="44"/>
      <c r="F567" s="222" t="s">
        <v>569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181</v>
      </c>
      <c r="AU567" s="20" t="s">
        <v>90</v>
      </c>
    </row>
    <row r="568" s="13" customFormat="1">
      <c r="A568" s="13"/>
      <c r="B568" s="226"/>
      <c r="C568" s="227"/>
      <c r="D568" s="228" t="s">
        <v>183</v>
      </c>
      <c r="E568" s="229" t="s">
        <v>41</v>
      </c>
      <c r="F568" s="230" t="s">
        <v>1786</v>
      </c>
      <c r="G568" s="227"/>
      <c r="H568" s="229" t="s">
        <v>41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183</v>
      </c>
      <c r="AU568" s="236" t="s">
        <v>90</v>
      </c>
      <c r="AV568" s="13" t="s">
        <v>88</v>
      </c>
      <c r="AW568" s="13" t="s">
        <v>42</v>
      </c>
      <c r="AX568" s="13" t="s">
        <v>80</v>
      </c>
      <c r="AY568" s="236" t="s">
        <v>171</v>
      </c>
    </row>
    <row r="569" s="14" customFormat="1">
      <c r="A569" s="14"/>
      <c r="B569" s="237"/>
      <c r="C569" s="238"/>
      <c r="D569" s="228" t="s">
        <v>183</v>
      </c>
      <c r="E569" s="239" t="s">
        <v>41</v>
      </c>
      <c r="F569" s="240" t="s">
        <v>90</v>
      </c>
      <c r="G569" s="238"/>
      <c r="H569" s="241">
        <v>2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183</v>
      </c>
      <c r="AU569" s="247" t="s">
        <v>90</v>
      </c>
      <c r="AV569" s="14" t="s">
        <v>90</v>
      </c>
      <c r="AW569" s="14" t="s">
        <v>42</v>
      </c>
      <c r="AX569" s="14" t="s">
        <v>80</v>
      </c>
      <c r="AY569" s="247" t="s">
        <v>171</v>
      </c>
    </row>
    <row r="570" s="15" customFormat="1">
      <c r="A570" s="15"/>
      <c r="B570" s="248"/>
      <c r="C570" s="249"/>
      <c r="D570" s="228" t="s">
        <v>183</v>
      </c>
      <c r="E570" s="250" t="s">
        <v>41</v>
      </c>
      <c r="F570" s="251" t="s">
        <v>189</v>
      </c>
      <c r="G570" s="249"/>
      <c r="H570" s="252">
        <v>2</v>
      </c>
      <c r="I570" s="253"/>
      <c r="J570" s="249"/>
      <c r="K570" s="249"/>
      <c r="L570" s="254"/>
      <c r="M570" s="255"/>
      <c r="N570" s="256"/>
      <c r="O570" s="256"/>
      <c r="P570" s="256"/>
      <c r="Q570" s="256"/>
      <c r="R570" s="256"/>
      <c r="S570" s="256"/>
      <c r="T570" s="257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8" t="s">
        <v>183</v>
      </c>
      <c r="AU570" s="258" t="s">
        <v>90</v>
      </c>
      <c r="AV570" s="15" t="s">
        <v>179</v>
      </c>
      <c r="AW570" s="15" t="s">
        <v>42</v>
      </c>
      <c r="AX570" s="15" t="s">
        <v>88</v>
      </c>
      <c r="AY570" s="258" t="s">
        <v>171</v>
      </c>
    </row>
    <row r="571" s="2" customFormat="1" ht="24.15" customHeight="1">
      <c r="A571" s="42"/>
      <c r="B571" s="43"/>
      <c r="C571" s="208" t="s">
        <v>1880</v>
      </c>
      <c r="D571" s="208" t="s">
        <v>174</v>
      </c>
      <c r="E571" s="209" t="s">
        <v>574</v>
      </c>
      <c r="F571" s="210" t="s">
        <v>1674</v>
      </c>
      <c r="G571" s="211" t="s">
        <v>177</v>
      </c>
      <c r="H571" s="212">
        <v>2</v>
      </c>
      <c r="I571" s="213"/>
      <c r="J571" s="214">
        <f>ROUND(I571*H571,2)</f>
        <v>0</v>
      </c>
      <c r="K571" s="210" t="s">
        <v>178</v>
      </c>
      <c r="L571" s="48"/>
      <c r="M571" s="215" t="s">
        <v>41</v>
      </c>
      <c r="N571" s="216" t="s">
        <v>51</v>
      </c>
      <c r="O571" s="88"/>
      <c r="P571" s="217">
        <f>O571*H571</f>
        <v>0</v>
      </c>
      <c r="Q571" s="217">
        <v>0.00029</v>
      </c>
      <c r="R571" s="217">
        <f>Q571*H571</f>
        <v>0.00058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295</v>
      </c>
      <c r="AT571" s="219" t="s">
        <v>174</v>
      </c>
      <c r="AU571" s="219" t="s">
        <v>90</v>
      </c>
      <c r="AY571" s="20" t="s">
        <v>171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88</v>
      </c>
      <c r="BK571" s="220">
        <f>ROUND(I571*H571,2)</f>
        <v>0</v>
      </c>
      <c r="BL571" s="20" t="s">
        <v>295</v>
      </c>
      <c r="BM571" s="219" t="s">
        <v>1961</v>
      </c>
    </row>
    <row r="572" s="2" customFormat="1">
      <c r="A572" s="42"/>
      <c r="B572" s="43"/>
      <c r="C572" s="44"/>
      <c r="D572" s="221" t="s">
        <v>181</v>
      </c>
      <c r="E572" s="44"/>
      <c r="F572" s="222" t="s">
        <v>577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181</v>
      </c>
      <c r="AU572" s="20" t="s">
        <v>90</v>
      </c>
    </row>
    <row r="573" s="13" customFormat="1">
      <c r="A573" s="13"/>
      <c r="B573" s="226"/>
      <c r="C573" s="227"/>
      <c r="D573" s="228" t="s">
        <v>183</v>
      </c>
      <c r="E573" s="229" t="s">
        <v>41</v>
      </c>
      <c r="F573" s="230" t="s">
        <v>1786</v>
      </c>
      <c r="G573" s="227"/>
      <c r="H573" s="229" t="s">
        <v>41</v>
      </c>
      <c r="I573" s="231"/>
      <c r="J573" s="227"/>
      <c r="K573" s="227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183</v>
      </c>
      <c r="AU573" s="236" t="s">
        <v>90</v>
      </c>
      <c r="AV573" s="13" t="s">
        <v>88</v>
      </c>
      <c r="AW573" s="13" t="s">
        <v>42</v>
      </c>
      <c r="AX573" s="13" t="s">
        <v>80</v>
      </c>
      <c r="AY573" s="236" t="s">
        <v>171</v>
      </c>
    </row>
    <row r="574" s="14" customFormat="1">
      <c r="A574" s="14"/>
      <c r="B574" s="237"/>
      <c r="C574" s="238"/>
      <c r="D574" s="228" t="s">
        <v>183</v>
      </c>
      <c r="E574" s="239" t="s">
        <v>41</v>
      </c>
      <c r="F574" s="240" t="s">
        <v>90</v>
      </c>
      <c r="G574" s="238"/>
      <c r="H574" s="241">
        <v>2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7" t="s">
        <v>183</v>
      </c>
      <c r="AU574" s="247" t="s">
        <v>90</v>
      </c>
      <c r="AV574" s="14" t="s">
        <v>90</v>
      </c>
      <c r="AW574" s="14" t="s">
        <v>42</v>
      </c>
      <c r="AX574" s="14" t="s">
        <v>80</v>
      </c>
      <c r="AY574" s="247" t="s">
        <v>171</v>
      </c>
    </row>
    <row r="575" s="15" customFormat="1">
      <c r="A575" s="15"/>
      <c r="B575" s="248"/>
      <c r="C575" s="249"/>
      <c r="D575" s="228" t="s">
        <v>183</v>
      </c>
      <c r="E575" s="250" t="s">
        <v>41</v>
      </c>
      <c r="F575" s="251" t="s">
        <v>189</v>
      </c>
      <c r="G575" s="249"/>
      <c r="H575" s="252">
        <v>2</v>
      </c>
      <c r="I575" s="253"/>
      <c r="J575" s="249"/>
      <c r="K575" s="249"/>
      <c r="L575" s="254"/>
      <c r="M575" s="288"/>
      <c r="N575" s="289"/>
      <c r="O575" s="289"/>
      <c r="P575" s="289"/>
      <c r="Q575" s="289"/>
      <c r="R575" s="289"/>
      <c r="S575" s="289"/>
      <c r="T575" s="290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8" t="s">
        <v>183</v>
      </c>
      <c r="AU575" s="258" t="s">
        <v>90</v>
      </c>
      <c r="AV575" s="15" t="s">
        <v>179</v>
      </c>
      <c r="AW575" s="15" t="s">
        <v>42</v>
      </c>
      <c r="AX575" s="15" t="s">
        <v>88</v>
      </c>
      <c r="AY575" s="258" t="s">
        <v>171</v>
      </c>
    </row>
    <row r="576" s="2" customFormat="1" ht="6.96" customHeight="1">
      <c r="A576" s="42"/>
      <c r="B576" s="63"/>
      <c r="C576" s="64"/>
      <c r="D576" s="64"/>
      <c r="E576" s="64"/>
      <c r="F576" s="64"/>
      <c r="G576" s="64"/>
      <c r="H576" s="64"/>
      <c r="I576" s="64"/>
      <c r="J576" s="64"/>
      <c r="K576" s="64"/>
      <c r="L576" s="48"/>
      <c r="M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</row>
  </sheetData>
  <sheetProtection sheet="1" autoFilter="0" formatColumns="0" formatRows="0" objects="1" scenarios="1" spinCount="100000" saltValue="GktaKAmwvr7Tf3bWoSD/Xx3EavlOe3C0MjrXl0spCeYHav4Q7PRuCsCtOCszjdg+xMts+mtNudIzJcR5/751FQ==" hashValue="MUD5YlowFIMy4YPqTuCyExWd5Vw/KIVa0wAkvUV+UoHr+9TOPCq8FoI1S4c52GbxUKolwzGeMFAcqZ2fTPD75A==" algorithmName="SHA-512" password="CC35"/>
  <autoFilter ref="C91:K57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5"/>
    <hyperlink ref="F123" r:id="rId6" display="https://podminky.urs.cz/item/CS_URS_2024_02/977151911"/>
    <hyperlink ref="F129" r:id="rId7" display="https://podminky.urs.cz/item/CS_URS_2024_02/997013211"/>
    <hyperlink ref="F131" r:id="rId8" display="https://podminky.urs.cz/item/CS_URS_2024_02/997013219"/>
    <hyperlink ref="F133" r:id="rId9" display="https://podminky.urs.cz/item/CS_URS_2024_02/997013501"/>
    <hyperlink ref="F135" r:id="rId10" display="https://podminky.urs.cz/item/CS_URS_2024_02/997013509"/>
    <hyperlink ref="F137" r:id="rId11" display="https://podminky.urs.cz/item/CS_URS_2024_02/997013609"/>
    <hyperlink ref="F140" r:id="rId12" display="https://podminky.urs.cz/item/CS_URS_2024_02/998011018"/>
    <hyperlink ref="F142" r:id="rId13" display="https://podminky.urs.cz/item/CS_URS_2024_02/998018001"/>
    <hyperlink ref="F146" r:id="rId14" display="https://podminky.urs.cz/item/CS_URS_2024_02/721194104"/>
    <hyperlink ref="F151" r:id="rId15" display="https://podminky.urs.cz/item/CS_URS_2024_02/721194104RMONT004"/>
    <hyperlink ref="F155" r:id="rId16" display="https://podminky.urs.cz/item/CS_URS_2024_02/998721201"/>
    <hyperlink ref="F157" r:id="rId17" display="https://podminky.urs.cz/item/CS_URS_2024_02/998721294"/>
    <hyperlink ref="F159" r:id="rId18" display="https://podminky.urs.cz/item/CS_URS_2024_02/998721299"/>
    <hyperlink ref="F162" r:id="rId19" display="https://podminky.urs.cz/item/CS_URS_2024_02/741110053"/>
    <hyperlink ref="F169" r:id="rId20" display="https://podminky.urs.cz/item/CS_URS_2024_02/741110441"/>
    <hyperlink ref="F176" r:id="rId21" display="https://podminky.urs.cz/item/CS_URS_2024_02/741112111"/>
    <hyperlink ref="F182" r:id="rId22" display="https://podminky.urs.cz/item/CS_URS_2024_02/741122015"/>
    <hyperlink ref="F194" r:id="rId23" display="https://podminky.urs.cz/item/CS_URS_2024_02/741130001"/>
    <hyperlink ref="F205" r:id="rId24" display="https://podminky.urs.cz/item/CS_URS_2024_02/741130021"/>
    <hyperlink ref="F212" r:id="rId25" display="https://podminky.urs.cz/item/CS_URS_2024_02/741132331"/>
    <hyperlink ref="F224" r:id="rId26" display="https://podminky.urs.cz/item/CS_URS_2024_02/741810003"/>
    <hyperlink ref="F227" r:id="rId27" display="https://podminky.urs.cz/item/CS_URS_2024_02/998741121"/>
    <hyperlink ref="F229" r:id="rId28" display="https://podminky.urs.cz/item/CS_URS_2024_02/998741129"/>
    <hyperlink ref="F231" r:id="rId29" display="https://podminky.urs.cz/item/CS_URS_2024_02/998741194"/>
    <hyperlink ref="F233" r:id="rId30" display="https://podminky.urs.cz/item/CS_URS_2024_02/998741199"/>
    <hyperlink ref="F236" r:id="rId31" display="https://podminky.urs.cz/item/CS_URS_2024_02/742110003"/>
    <hyperlink ref="F247" r:id="rId32" display="https://podminky.urs.cz/item/CS_URS_2024_02/742121001"/>
    <hyperlink ref="F257" r:id="rId33" display="https://podminky.urs.cz/item/CS_URS_2024_02/742190002"/>
    <hyperlink ref="F261" r:id="rId34" display="https://podminky.urs.cz/item/CS_URS_2024_02/998742121"/>
    <hyperlink ref="F263" r:id="rId35" display="https://podminky.urs.cz/item/CS_URS_2024_02/998742129"/>
    <hyperlink ref="F265" r:id="rId36" display="https://podminky.urs.cz/item/CS_URS_2024_02/998742194"/>
    <hyperlink ref="F267" r:id="rId37" display="https://podminky.urs.cz/item/CS_URS_2024_02/998742199"/>
    <hyperlink ref="F270" r:id="rId38" display="https://podminky.urs.cz/item/CS_URS_2024_02/751711111"/>
    <hyperlink ref="F317" r:id="rId39" display="https://podminky.urs.cz/item/CS_URS_2024_02/751711909"/>
    <hyperlink ref="F321" r:id="rId40" display="https://podminky.urs.cz/item/CS_URS_2024_02/751711910"/>
    <hyperlink ref="F335" r:id="rId41" display="https://podminky.urs.cz/item/CS_URS_2024_02/751791111"/>
    <hyperlink ref="F341" r:id="rId42" display="https://podminky.urs.cz/item/CS_URS_2024_02/751791112"/>
    <hyperlink ref="F347" r:id="rId43" display="https://podminky.urs.cz/item/CS_URS_2024_02/751791113"/>
    <hyperlink ref="F353" r:id="rId44" display="https://podminky.urs.cz/item/CS_URS_2024_02/751791114"/>
    <hyperlink ref="F359" r:id="rId45" display="https://podminky.urs.cz/item/CS_URS_2024_02/751791116"/>
    <hyperlink ref="F365" r:id="rId46" display="https://podminky.urs.cz/item/CS_URS_2024_02/751791151"/>
    <hyperlink ref="F369" r:id="rId47" display="https://podminky.urs.cz/item/CS_URS_2024_02/751791153"/>
    <hyperlink ref="F376" r:id="rId48" display="https://podminky.urs.cz/item/CS_URS_2024_02/751791163"/>
    <hyperlink ref="F391" r:id="rId49" display="https://podminky.urs.cz/item/CS_URS_2024_02/751791171"/>
    <hyperlink ref="F399" r:id="rId50" display="https://podminky.urs.cz/item/CS_URS_2024_02/751791173"/>
    <hyperlink ref="F407" r:id="rId51" display="https://podminky.urs.cz/item/CS_URS_2024_02/751791177"/>
    <hyperlink ref="F409" r:id="rId52" display="https://podminky.urs.cz/item/CS_URS_2024_02/751791181"/>
    <hyperlink ref="F415" r:id="rId53" display="https://podminky.urs.cz/item/CS_URS_2024_02/751791183"/>
    <hyperlink ref="F422" r:id="rId54" display="https://podminky.urs.cz/item/CS_URS_2024_02/751791301"/>
    <hyperlink ref="F429" r:id="rId55" display="https://podminky.urs.cz/item/CS_URS_2024_02/751791401"/>
    <hyperlink ref="F436" r:id="rId56" display="https://podminky.urs.cz/item/CS_URS_2024_02/751792001"/>
    <hyperlink ref="F439" r:id="rId57" display="https://podminky.urs.cz/item/CS_URS_2024_02/751792006"/>
    <hyperlink ref="F444" r:id="rId58" display="https://podminky.urs.cz/item/CS_URS_2024_02/751792007"/>
    <hyperlink ref="F449" r:id="rId59" display="https://podminky.urs.cz/item/CS_URS_2024_02/751792007RMONT003"/>
    <hyperlink ref="F451" r:id="rId60" display="https://podminky.urs.cz/item/CS_URS_2024_02/751792008"/>
    <hyperlink ref="F458" r:id="rId61" display="https://podminky.urs.cz/item/CS_URS_2024_02/751793001"/>
    <hyperlink ref="F461" r:id="rId62" display="https://podminky.urs.cz/item/CS_URS_2024_02/998751121"/>
    <hyperlink ref="F463" r:id="rId63" display="https://podminky.urs.cz/item/CS_URS_2024_02/998751192"/>
    <hyperlink ref="F465" r:id="rId64" display="https://podminky.urs.cz/item/CS_URS_2024_02/998751199"/>
    <hyperlink ref="F468" r:id="rId65" display="https://podminky.urs.cz/item/CS_URS_2024_02/763135102"/>
    <hyperlink ref="F495" r:id="rId66" display="https://podminky.urs.cz/item/CS_URS_2024_02/763431871"/>
    <hyperlink ref="F522" r:id="rId67" display="https://podminky.urs.cz/item/CS_URS_2024_02/998763331"/>
    <hyperlink ref="F524" r:id="rId68" display="https://podminky.urs.cz/item/CS_URS_2024_02/998763339"/>
    <hyperlink ref="F526" r:id="rId69" display="https://podminky.urs.cz/item/CS_URS_2024_02/998763393"/>
    <hyperlink ref="F528" r:id="rId70" display="https://podminky.urs.cz/item/CS_URS_2024_02/998763399"/>
    <hyperlink ref="F531" r:id="rId71" display="https://podminky.urs.cz/item/CS_URS_2024_02/781121011"/>
    <hyperlink ref="F540" r:id="rId72" display="https://podminky.urs.cz/item/CS_URS_2024_02/781472291"/>
    <hyperlink ref="F544" r:id="rId73" display="https://podminky.urs.cz/item/CS_URS_2024_02/998781121"/>
    <hyperlink ref="F546" r:id="rId74" display="https://podminky.urs.cz/item/CS_URS_2024_02/998781129"/>
    <hyperlink ref="F548" r:id="rId75" display="https://podminky.urs.cz/item/CS_URS_2024_02/998781194"/>
    <hyperlink ref="F550" r:id="rId76" display="https://podminky.urs.cz/item/CS_URS_2024_02/998781199"/>
    <hyperlink ref="F553" r:id="rId77" display="https://podminky.urs.cz/item/CS_URS_2024_02/784111021"/>
    <hyperlink ref="F558" r:id="rId78" display="https://podminky.urs.cz/item/CS_URS_2024_02/784171101"/>
    <hyperlink ref="F567" r:id="rId79" display="https://podminky.urs.cz/item/CS_URS_2024_02/784181101"/>
    <hyperlink ref="F572" r:id="rId8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2124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ROUND((SUM(BE92:BE574)),  2)</f>
        <v>0</v>
      </c>
      <c r="G33" s="42"/>
      <c r="H33" s="42"/>
      <c r="I33" s="152">
        <v>0.20999999999999999</v>
      </c>
      <c r="J33" s="151">
        <f>ROUND(((SUM(BE92:BE574))*I33),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ROUND((SUM(BF92:BF574)),  2)</f>
        <v>0</v>
      </c>
      <c r="G34" s="42"/>
      <c r="H34" s="42"/>
      <c r="I34" s="152">
        <v>0.12</v>
      </c>
      <c r="J34" s="151">
        <f>ROUND(((SUM(BF92:BF574))*I34),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ROUND((SUM(BG92:BG574)),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ROUND((SUM(BH92:BH574)),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ROUND((SUM(BI92:BI574)),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08 - ETAPA 8 - OKRUH 1.NP S VENKOVNÍ JEDNOTKOU VJ6-1.NP-A1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J143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J144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J160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J238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J272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J451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J514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J536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08 - ETAPA 8 - OKRUH 1.NP S VENKOVNÍ JEDNOTKOU VJ6-1.NP-A1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P93+P143</f>
        <v>0</v>
      </c>
      <c r="Q92" s="100"/>
      <c r="R92" s="189">
        <f>R93+R143</f>
        <v>1.30481325</v>
      </c>
      <c r="S92" s="100"/>
      <c r="T92" s="190">
        <f>T93+T143</f>
        <v>0.11687159999999999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BK93+BK143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P94+P104+P127+P138</f>
        <v>0</v>
      </c>
      <c r="Q93" s="200"/>
      <c r="R93" s="201">
        <f>R94+R104+R127+R138</f>
        <v>0.60350799999999993</v>
      </c>
      <c r="S93" s="200"/>
      <c r="T93" s="202">
        <f>T94+T104+T127+T138</f>
        <v>0.034275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BK94+BK104+BK127+BK138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SUM(P95:P103)</f>
        <v>0</v>
      </c>
      <c r="Q94" s="200"/>
      <c r="R94" s="201">
        <f>SUM(R95:R103)</f>
        <v>0.59658999999999995</v>
      </c>
      <c r="S94" s="200"/>
      <c r="T94" s="202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SUM(BK95:BK103)</f>
        <v>0</v>
      </c>
    </row>
    <row r="95" s="2" customFormat="1" ht="21.75" customHeight="1">
      <c r="A95" s="42"/>
      <c r="B95" s="43"/>
      <c r="C95" s="208" t="s">
        <v>88</v>
      </c>
      <c r="D95" s="208" t="s">
        <v>174</v>
      </c>
      <c r="E95" s="209" t="s">
        <v>1677</v>
      </c>
      <c r="F95" s="210" t="s">
        <v>1678</v>
      </c>
      <c r="G95" s="211" t="s">
        <v>194</v>
      </c>
      <c r="H95" s="212">
        <v>1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0.0373</v>
      </c>
      <c r="R95" s="217">
        <f>Q95*H95</f>
        <v>0.0373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2125</v>
      </c>
    </row>
    <row r="96" s="2" customFormat="1">
      <c r="A96" s="42"/>
      <c r="B96" s="43"/>
      <c r="C96" s="44"/>
      <c r="D96" s="221" t="s">
        <v>181</v>
      </c>
      <c r="E96" s="44"/>
      <c r="F96" s="222" t="s">
        <v>1680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88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2" customFormat="1" ht="16.5" customHeight="1">
      <c r="A99" s="42"/>
      <c r="B99" s="43"/>
      <c r="C99" s="208" t="s">
        <v>90</v>
      </c>
      <c r="D99" s="208" t="s">
        <v>174</v>
      </c>
      <c r="E99" s="209" t="s">
        <v>1213</v>
      </c>
      <c r="F99" s="210" t="s">
        <v>1214</v>
      </c>
      <c r="G99" s="211" t="s">
        <v>177</v>
      </c>
      <c r="H99" s="212">
        <v>13.574999999999999</v>
      </c>
      <c r="I99" s="213"/>
      <c r="J99" s="214">
        <f>ROUND(I99*H99,2)</f>
        <v>0</v>
      </c>
      <c r="K99" s="210" t="s">
        <v>178</v>
      </c>
      <c r="L99" s="48"/>
      <c r="M99" s="215" t="s">
        <v>41</v>
      </c>
      <c r="N99" s="216" t="s">
        <v>51</v>
      </c>
      <c r="O99" s="88"/>
      <c r="P99" s="217">
        <f>O99*H99</f>
        <v>0</v>
      </c>
      <c r="Q99" s="217">
        <v>0.041200000000000001</v>
      </c>
      <c r="R99" s="217">
        <f>Q99*H99</f>
        <v>0.55928999999999995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174</v>
      </c>
      <c r="AU99" s="219" t="s">
        <v>90</v>
      </c>
      <c r="AY99" s="20" t="s">
        <v>171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88</v>
      </c>
      <c r="BK99" s="220">
        <f>ROUND(I99*H99,2)</f>
        <v>0</v>
      </c>
      <c r="BL99" s="20" t="s">
        <v>179</v>
      </c>
      <c r="BM99" s="219" t="s">
        <v>1215</v>
      </c>
    </row>
    <row r="100" s="2" customFormat="1">
      <c r="A100" s="42"/>
      <c r="B100" s="43"/>
      <c r="C100" s="44"/>
      <c r="D100" s="221" t="s">
        <v>181</v>
      </c>
      <c r="E100" s="44"/>
      <c r="F100" s="222" t="s">
        <v>1216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181</v>
      </c>
      <c r="AU100" s="20" t="s">
        <v>90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1217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2126</v>
      </c>
      <c r="G102" s="238"/>
      <c r="H102" s="241">
        <v>13.574999999999999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5" customFormat="1">
      <c r="A103" s="15"/>
      <c r="B103" s="248"/>
      <c r="C103" s="249"/>
      <c r="D103" s="228" t="s">
        <v>183</v>
      </c>
      <c r="E103" s="250" t="s">
        <v>41</v>
      </c>
      <c r="F103" s="251" t="s">
        <v>189</v>
      </c>
      <c r="G103" s="249"/>
      <c r="H103" s="252">
        <v>13.574999999999999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90</v>
      </c>
      <c r="AV103" s="15" t="s">
        <v>179</v>
      </c>
      <c r="AW103" s="15" t="s">
        <v>42</v>
      </c>
      <c r="AX103" s="15" t="s">
        <v>88</v>
      </c>
      <c r="AY103" s="258" t="s">
        <v>171</v>
      </c>
    </row>
    <row r="104" s="12" customFormat="1" ht="22.8" customHeight="1">
      <c r="A104" s="12"/>
      <c r="B104" s="192"/>
      <c r="C104" s="193"/>
      <c r="D104" s="194" t="s">
        <v>79</v>
      </c>
      <c r="E104" s="206" t="s">
        <v>190</v>
      </c>
      <c r="F104" s="206" t="s">
        <v>191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SUM(P105:P126)</f>
        <v>0</v>
      </c>
      <c r="Q104" s="200"/>
      <c r="R104" s="201">
        <f>SUM(R105:R126)</f>
        <v>0.0069179999999999997</v>
      </c>
      <c r="S104" s="200"/>
      <c r="T104" s="202">
        <f>SUM(T105:T126)</f>
        <v>0.034275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88</v>
      </c>
      <c r="AT104" s="204" t="s">
        <v>79</v>
      </c>
      <c r="AU104" s="204" t="s">
        <v>88</v>
      </c>
      <c r="AY104" s="203" t="s">
        <v>171</v>
      </c>
      <c r="BK104" s="205">
        <f>SUM(BK105:BK126)</f>
        <v>0</v>
      </c>
    </row>
    <row r="105" s="2" customFormat="1" ht="16.5" customHeight="1">
      <c r="A105" s="42"/>
      <c r="B105" s="43"/>
      <c r="C105" s="208" t="s">
        <v>199</v>
      </c>
      <c r="D105" s="208" t="s">
        <v>174</v>
      </c>
      <c r="E105" s="209" t="s">
        <v>200</v>
      </c>
      <c r="F105" s="210" t="s">
        <v>201</v>
      </c>
      <c r="G105" s="211" t="s">
        <v>202</v>
      </c>
      <c r="H105" s="212">
        <v>0.375</v>
      </c>
      <c r="I105" s="213"/>
      <c r="J105" s="214">
        <f>ROUND(I105*H105,2)</f>
        <v>0</v>
      </c>
      <c r="K105" s="210" t="s">
        <v>178</v>
      </c>
      <c r="L105" s="48"/>
      <c r="M105" s="215" t="s">
        <v>41</v>
      </c>
      <c r="N105" s="216" t="s">
        <v>51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0.016</v>
      </c>
      <c r="T105" s="218">
        <f>S105*H105</f>
        <v>0.0060000000000000001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174</v>
      </c>
      <c r="AU105" s="219" t="s">
        <v>90</v>
      </c>
      <c r="AY105" s="20" t="s">
        <v>171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88</v>
      </c>
      <c r="BK105" s="220">
        <f>ROUND(I105*H105,2)</f>
        <v>0</v>
      </c>
      <c r="BL105" s="20" t="s">
        <v>179</v>
      </c>
      <c r="BM105" s="219" t="s">
        <v>1891</v>
      </c>
    </row>
    <row r="106" s="2" customFormat="1">
      <c r="A106" s="42"/>
      <c r="B106" s="43"/>
      <c r="C106" s="44"/>
      <c r="D106" s="221" t="s">
        <v>181</v>
      </c>
      <c r="E106" s="44"/>
      <c r="F106" s="222" t="s">
        <v>204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181</v>
      </c>
      <c r="AU106" s="20" t="s">
        <v>90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205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1792</v>
      </c>
      <c r="G108" s="238"/>
      <c r="H108" s="241">
        <v>0.375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5" customFormat="1">
      <c r="A109" s="15"/>
      <c r="B109" s="248"/>
      <c r="C109" s="249"/>
      <c r="D109" s="228" t="s">
        <v>183</v>
      </c>
      <c r="E109" s="250" t="s">
        <v>41</v>
      </c>
      <c r="F109" s="251" t="s">
        <v>189</v>
      </c>
      <c r="G109" s="249"/>
      <c r="H109" s="252">
        <v>0.375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90</v>
      </c>
      <c r="AV109" s="15" t="s">
        <v>179</v>
      </c>
      <c r="AW109" s="15" t="s">
        <v>42</v>
      </c>
      <c r="AX109" s="15" t="s">
        <v>88</v>
      </c>
      <c r="AY109" s="258" t="s">
        <v>171</v>
      </c>
    </row>
    <row r="110" s="2" customFormat="1" ht="24.15" customHeight="1">
      <c r="A110" s="42"/>
      <c r="B110" s="43"/>
      <c r="C110" s="208" t="s">
        <v>179</v>
      </c>
      <c r="D110" s="208" t="s">
        <v>174</v>
      </c>
      <c r="E110" s="209" t="s">
        <v>1219</v>
      </c>
      <c r="F110" s="210" t="s">
        <v>1220</v>
      </c>
      <c r="G110" s="211" t="s">
        <v>202</v>
      </c>
      <c r="H110" s="212">
        <v>6</v>
      </c>
      <c r="I110" s="213"/>
      <c r="J110" s="214">
        <f>ROUND(I110*H110,2)</f>
        <v>0</v>
      </c>
      <c r="K110" s="210" t="s">
        <v>178</v>
      </c>
      <c r="L110" s="48"/>
      <c r="M110" s="215" t="s">
        <v>41</v>
      </c>
      <c r="N110" s="216" t="s">
        <v>51</v>
      </c>
      <c r="O110" s="88"/>
      <c r="P110" s="217">
        <f>O110*H110</f>
        <v>0</v>
      </c>
      <c r="Q110" s="217">
        <v>0.00091</v>
      </c>
      <c r="R110" s="217">
        <f>Q110*H110</f>
        <v>0.0054599999999999996</v>
      </c>
      <c r="S110" s="217">
        <v>0.0028</v>
      </c>
      <c r="T110" s="218">
        <f>S110*H110</f>
        <v>0.016799999999999999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174</v>
      </c>
      <c r="AU110" s="219" t="s">
        <v>90</v>
      </c>
      <c r="AY110" s="20" t="s">
        <v>171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88</v>
      </c>
      <c r="BK110" s="220">
        <f>ROUND(I110*H110,2)</f>
        <v>0</v>
      </c>
      <c r="BL110" s="20" t="s">
        <v>179</v>
      </c>
      <c r="BM110" s="219" t="s">
        <v>1221</v>
      </c>
    </row>
    <row r="111" s="2" customFormat="1">
      <c r="A111" s="42"/>
      <c r="B111" s="43"/>
      <c r="C111" s="44"/>
      <c r="D111" s="221" t="s">
        <v>181</v>
      </c>
      <c r="E111" s="44"/>
      <c r="F111" s="222" t="s">
        <v>1222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181</v>
      </c>
      <c r="AU111" s="20" t="s">
        <v>90</v>
      </c>
    </row>
    <row r="112" s="13" customFormat="1">
      <c r="A112" s="13"/>
      <c r="B112" s="226"/>
      <c r="C112" s="227"/>
      <c r="D112" s="228" t="s">
        <v>183</v>
      </c>
      <c r="E112" s="229" t="s">
        <v>41</v>
      </c>
      <c r="F112" s="230" t="s">
        <v>1685</v>
      </c>
      <c r="G112" s="227"/>
      <c r="H112" s="229" t="s">
        <v>41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183</v>
      </c>
      <c r="AU112" s="236" t="s">
        <v>90</v>
      </c>
      <c r="AV112" s="13" t="s">
        <v>88</v>
      </c>
      <c r="AW112" s="13" t="s">
        <v>42</v>
      </c>
      <c r="AX112" s="13" t="s">
        <v>80</v>
      </c>
      <c r="AY112" s="236" t="s">
        <v>171</v>
      </c>
    </row>
    <row r="113" s="14" customFormat="1">
      <c r="A113" s="14"/>
      <c r="B113" s="237"/>
      <c r="C113" s="238"/>
      <c r="D113" s="228" t="s">
        <v>183</v>
      </c>
      <c r="E113" s="239" t="s">
        <v>41</v>
      </c>
      <c r="F113" s="240" t="s">
        <v>2127</v>
      </c>
      <c r="G113" s="238"/>
      <c r="H113" s="241">
        <v>2.5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183</v>
      </c>
      <c r="AU113" s="247" t="s">
        <v>90</v>
      </c>
      <c r="AV113" s="14" t="s">
        <v>90</v>
      </c>
      <c r="AW113" s="14" t="s">
        <v>42</v>
      </c>
      <c r="AX113" s="14" t="s">
        <v>80</v>
      </c>
      <c r="AY113" s="247" t="s">
        <v>171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1687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2128</v>
      </c>
      <c r="G115" s="238"/>
      <c r="H115" s="241">
        <v>3.5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6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2" customFormat="1" ht="24.15" customHeight="1">
      <c r="A117" s="42"/>
      <c r="B117" s="43"/>
      <c r="C117" s="208" t="s">
        <v>242</v>
      </c>
      <c r="D117" s="208" t="s">
        <v>174</v>
      </c>
      <c r="E117" s="209" t="s">
        <v>1234</v>
      </c>
      <c r="F117" s="210" t="s">
        <v>1235</v>
      </c>
      <c r="G117" s="211" t="s">
        <v>202</v>
      </c>
      <c r="H117" s="212">
        <v>1.3500000000000001</v>
      </c>
      <c r="I117" s="213"/>
      <c r="J117" s="214">
        <f>ROUND(I117*H117,2)</f>
        <v>0</v>
      </c>
      <c r="K117" s="210" t="s">
        <v>178</v>
      </c>
      <c r="L117" s="48"/>
      <c r="M117" s="215" t="s">
        <v>41</v>
      </c>
      <c r="N117" s="216" t="s">
        <v>51</v>
      </c>
      <c r="O117" s="88"/>
      <c r="P117" s="217">
        <f>O117*H117</f>
        <v>0</v>
      </c>
      <c r="Q117" s="217">
        <v>0.00108</v>
      </c>
      <c r="R117" s="217">
        <f>Q117*H117</f>
        <v>0.0014580000000000001</v>
      </c>
      <c r="S117" s="217">
        <v>0.0085000000000000006</v>
      </c>
      <c r="T117" s="218">
        <f>S117*H117</f>
        <v>0.011475000000000001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179</v>
      </c>
      <c r="AT117" s="219" t="s">
        <v>174</v>
      </c>
      <c r="AU117" s="219" t="s">
        <v>90</v>
      </c>
      <c r="AY117" s="20" t="s">
        <v>171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88</v>
      </c>
      <c r="BK117" s="220">
        <f>ROUND(I117*H117,2)</f>
        <v>0</v>
      </c>
      <c r="BL117" s="20" t="s">
        <v>179</v>
      </c>
      <c r="BM117" s="219" t="s">
        <v>1236</v>
      </c>
    </row>
    <row r="118" s="2" customFormat="1">
      <c r="A118" s="42"/>
      <c r="B118" s="43"/>
      <c r="C118" s="44"/>
      <c r="D118" s="221" t="s">
        <v>181</v>
      </c>
      <c r="E118" s="44"/>
      <c r="F118" s="222" t="s">
        <v>1237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181</v>
      </c>
      <c r="AU118" s="20" t="s">
        <v>90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1688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2129</v>
      </c>
      <c r="G120" s="238"/>
      <c r="H120" s="241">
        <v>1.3500000000000001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5" customFormat="1">
      <c r="A121" s="15"/>
      <c r="B121" s="248"/>
      <c r="C121" s="249"/>
      <c r="D121" s="228" t="s">
        <v>183</v>
      </c>
      <c r="E121" s="250" t="s">
        <v>41</v>
      </c>
      <c r="F121" s="251" t="s">
        <v>189</v>
      </c>
      <c r="G121" s="249"/>
      <c r="H121" s="252">
        <v>1.3500000000000001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90</v>
      </c>
      <c r="AV121" s="15" t="s">
        <v>179</v>
      </c>
      <c r="AW121" s="15" t="s">
        <v>42</v>
      </c>
      <c r="AX121" s="15" t="s">
        <v>88</v>
      </c>
      <c r="AY121" s="258" t="s">
        <v>171</v>
      </c>
    </row>
    <row r="122" s="2" customFormat="1" ht="24.15" customHeight="1">
      <c r="A122" s="42"/>
      <c r="B122" s="43"/>
      <c r="C122" s="208" t="s">
        <v>172</v>
      </c>
      <c r="D122" s="208" t="s">
        <v>174</v>
      </c>
      <c r="E122" s="209" t="s">
        <v>248</v>
      </c>
      <c r="F122" s="210" t="s">
        <v>249</v>
      </c>
      <c r="G122" s="211" t="s">
        <v>202</v>
      </c>
      <c r="H122" s="212">
        <v>7.3499999999999996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1242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251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1243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2130</v>
      </c>
      <c r="G125" s="238"/>
      <c r="H125" s="241">
        <v>7.3499999999999996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5" customFormat="1">
      <c r="A126" s="15"/>
      <c r="B126" s="248"/>
      <c r="C126" s="249"/>
      <c r="D126" s="228" t="s">
        <v>183</v>
      </c>
      <c r="E126" s="250" t="s">
        <v>41</v>
      </c>
      <c r="F126" s="251" t="s">
        <v>189</v>
      </c>
      <c r="G126" s="249"/>
      <c r="H126" s="252">
        <v>7.3499999999999996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90</v>
      </c>
      <c r="AV126" s="15" t="s">
        <v>179</v>
      </c>
      <c r="AW126" s="15" t="s">
        <v>42</v>
      </c>
      <c r="AX126" s="15" t="s">
        <v>88</v>
      </c>
      <c r="AY126" s="258" t="s">
        <v>171</v>
      </c>
    </row>
    <row r="127" s="12" customFormat="1" ht="22.8" customHeight="1">
      <c r="A127" s="12"/>
      <c r="B127" s="192"/>
      <c r="C127" s="193"/>
      <c r="D127" s="194" t="s">
        <v>79</v>
      </c>
      <c r="E127" s="206" t="s">
        <v>260</v>
      </c>
      <c r="F127" s="206" t="s">
        <v>261</v>
      </c>
      <c r="G127" s="193"/>
      <c r="H127" s="193"/>
      <c r="I127" s="196"/>
      <c r="J127" s="207">
        <f>BK127</f>
        <v>0</v>
      </c>
      <c r="K127" s="193"/>
      <c r="L127" s="198"/>
      <c r="M127" s="199"/>
      <c r="N127" s="200"/>
      <c r="O127" s="200"/>
      <c r="P127" s="201">
        <f>SUM(P128:P137)</f>
        <v>0</v>
      </c>
      <c r="Q127" s="200"/>
      <c r="R127" s="201">
        <f>SUM(R128:R137)</f>
        <v>0</v>
      </c>
      <c r="S127" s="200"/>
      <c r="T127" s="202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88</v>
      </c>
      <c r="AT127" s="204" t="s">
        <v>79</v>
      </c>
      <c r="AU127" s="204" t="s">
        <v>88</v>
      </c>
      <c r="AY127" s="203" t="s">
        <v>171</v>
      </c>
      <c r="BK127" s="205">
        <f>SUM(BK128:BK137)</f>
        <v>0</v>
      </c>
    </row>
    <row r="128" s="2" customFormat="1" ht="24.15" customHeight="1">
      <c r="A128" s="42"/>
      <c r="B128" s="43"/>
      <c r="C128" s="208" t="s">
        <v>253</v>
      </c>
      <c r="D128" s="208" t="s">
        <v>174</v>
      </c>
      <c r="E128" s="209" t="s">
        <v>1245</v>
      </c>
      <c r="F128" s="210" t="s">
        <v>1246</v>
      </c>
      <c r="G128" s="211" t="s">
        <v>264</v>
      </c>
      <c r="H128" s="212">
        <v>0.11700000000000001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1247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1248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37.8" customHeight="1">
      <c r="A130" s="42"/>
      <c r="B130" s="43"/>
      <c r="C130" s="208" t="s">
        <v>259</v>
      </c>
      <c r="D130" s="208" t="s">
        <v>174</v>
      </c>
      <c r="E130" s="209" t="s">
        <v>1249</v>
      </c>
      <c r="F130" s="210" t="s">
        <v>1250</v>
      </c>
      <c r="G130" s="211" t="s">
        <v>264</v>
      </c>
      <c r="H130" s="212">
        <v>0.11700000000000001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1251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1252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1.75" customHeight="1">
      <c r="A132" s="42"/>
      <c r="B132" s="43"/>
      <c r="C132" s="208" t="s">
        <v>190</v>
      </c>
      <c r="D132" s="208" t="s">
        <v>174</v>
      </c>
      <c r="E132" s="209" t="s">
        <v>267</v>
      </c>
      <c r="F132" s="210" t="s">
        <v>268</v>
      </c>
      <c r="G132" s="211" t="s">
        <v>264</v>
      </c>
      <c r="H132" s="212">
        <v>0.11700000000000001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1253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270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2" customFormat="1" ht="24.15" customHeight="1">
      <c r="A134" s="42"/>
      <c r="B134" s="43"/>
      <c r="C134" s="208" t="s">
        <v>121</v>
      </c>
      <c r="D134" s="208" t="s">
        <v>174</v>
      </c>
      <c r="E134" s="209" t="s">
        <v>271</v>
      </c>
      <c r="F134" s="210" t="s">
        <v>272</v>
      </c>
      <c r="G134" s="211" t="s">
        <v>264</v>
      </c>
      <c r="H134" s="212">
        <v>0.11700000000000001</v>
      </c>
      <c r="I134" s="213"/>
      <c r="J134" s="214">
        <f>ROUND(I134*H134,2)</f>
        <v>0</v>
      </c>
      <c r="K134" s="210" t="s">
        <v>178</v>
      </c>
      <c r="L134" s="48"/>
      <c r="M134" s="215" t="s">
        <v>41</v>
      </c>
      <c r="N134" s="216" t="s">
        <v>51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174</v>
      </c>
      <c r="AU134" s="219" t="s">
        <v>90</v>
      </c>
      <c r="AY134" s="20" t="s">
        <v>171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88</v>
      </c>
      <c r="BK134" s="220">
        <f>ROUND(I134*H134,2)</f>
        <v>0</v>
      </c>
      <c r="BL134" s="20" t="s">
        <v>179</v>
      </c>
      <c r="BM134" s="219" t="s">
        <v>1254</v>
      </c>
    </row>
    <row r="135" s="2" customFormat="1">
      <c r="A135" s="42"/>
      <c r="B135" s="43"/>
      <c r="C135" s="44"/>
      <c r="D135" s="221" t="s">
        <v>181</v>
      </c>
      <c r="E135" s="44"/>
      <c r="F135" s="222" t="s">
        <v>274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181</v>
      </c>
      <c r="AU135" s="20" t="s">
        <v>90</v>
      </c>
    </row>
    <row r="136" s="2" customFormat="1" ht="24.15" customHeight="1">
      <c r="A136" s="42"/>
      <c r="B136" s="43"/>
      <c r="C136" s="208" t="s">
        <v>124</v>
      </c>
      <c r="D136" s="208" t="s">
        <v>174</v>
      </c>
      <c r="E136" s="209" t="s">
        <v>275</v>
      </c>
      <c r="F136" s="210" t="s">
        <v>276</v>
      </c>
      <c r="G136" s="211" t="s">
        <v>264</v>
      </c>
      <c r="H136" s="212">
        <v>0.11700000000000001</v>
      </c>
      <c r="I136" s="213"/>
      <c r="J136" s="214">
        <f>ROUND(I136*H136,2)</f>
        <v>0</v>
      </c>
      <c r="K136" s="210" t="s">
        <v>178</v>
      </c>
      <c r="L136" s="48"/>
      <c r="M136" s="215" t="s">
        <v>41</v>
      </c>
      <c r="N136" s="216" t="s">
        <v>51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179</v>
      </c>
      <c r="AT136" s="219" t="s">
        <v>174</v>
      </c>
      <c r="AU136" s="219" t="s">
        <v>90</v>
      </c>
      <c r="AY136" s="20" t="s">
        <v>171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88</v>
      </c>
      <c r="BK136" s="220">
        <f>ROUND(I136*H136,2)</f>
        <v>0</v>
      </c>
      <c r="BL136" s="20" t="s">
        <v>179</v>
      </c>
      <c r="BM136" s="219" t="s">
        <v>1255</v>
      </c>
    </row>
    <row r="137" s="2" customFormat="1">
      <c r="A137" s="42"/>
      <c r="B137" s="43"/>
      <c r="C137" s="44"/>
      <c r="D137" s="221" t="s">
        <v>181</v>
      </c>
      <c r="E137" s="44"/>
      <c r="F137" s="222" t="s">
        <v>278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181</v>
      </c>
      <c r="AU137" s="20" t="s">
        <v>90</v>
      </c>
    </row>
    <row r="138" s="12" customFormat="1" ht="22.8" customHeight="1">
      <c r="A138" s="12"/>
      <c r="B138" s="192"/>
      <c r="C138" s="193"/>
      <c r="D138" s="194" t="s">
        <v>79</v>
      </c>
      <c r="E138" s="206" t="s">
        <v>279</v>
      </c>
      <c r="F138" s="206" t="s">
        <v>280</v>
      </c>
      <c r="G138" s="193"/>
      <c r="H138" s="193"/>
      <c r="I138" s="196"/>
      <c r="J138" s="207">
        <f>BK138</f>
        <v>0</v>
      </c>
      <c r="K138" s="193"/>
      <c r="L138" s="198"/>
      <c r="M138" s="199"/>
      <c r="N138" s="200"/>
      <c r="O138" s="200"/>
      <c r="P138" s="201">
        <f>SUM(P139:P142)</f>
        <v>0</v>
      </c>
      <c r="Q138" s="200"/>
      <c r="R138" s="201">
        <f>SUM(R139:R142)</f>
        <v>0</v>
      </c>
      <c r="S138" s="200"/>
      <c r="T138" s="20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88</v>
      </c>
      <c r="AT138" s="204" t="s">
        <v>79</v>
      </c>
      <c r="AU138" s="204" t="s">
        <v>88</v>
      </c>
      <c r="AY138" s="203" t="s">
        <v>171</v>
      </c>
      <c r="BK138" s="205">
        <f>SUM(BK139:BK142)</f>
        <v>0</v>
      </c>
    </row>
    <row r="139" s="2" customFormat="1" ht="37.8" customHeight="1">
      <c r="A139" s="42"/>
      <c r="B139" s="43"/>
      <c r="C139" s="208" t="s">
        <v>8</v>
      </c>
      <c r="D139" s="208" t="s">
        <v>174</v>
      </c>
      <c r="E139" s="209" t="s">
        <v>1256</v>
      </c>
      <c r="F139" s="210" t="s">
        <v>1257</v>
      </c>
      <c r="G139" s="211" t="s">
        <v>264</v>
      </c>
      <c r="H139" s="212">
        <v>0.60399999999999998</v>
      </c>
      <c r="I139" s="213"/>
      <c r="J139" s="214">
        <f>ROUND(I139*H139,2)</f>
        <v>0</v>
      </c>
      <c r="K139" s="210" t="s">
        <v>178</v>
      </c>
      <c r="L139" s="48"/>
      <c r="M139" s="215" t="s">
        <v>41</v>
      </c>
      <c r="N139" s="216" t="s">
        <v>51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179</v>
      </c>
      <c r="AT139" s="219" t="s">
        <v>174</v>
      </c>
      <c r="AU139" s="219" t="s">
        <v>90</v>
      </c>
      <c r="AY139" s="20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88</v>
      </c>
      <c r="BK139" s="220">
        <f>ROUND(I139*H139,2)</f>
        <v>0</v>
      </c>
      <c r="BL139" s="20" t="s">
        <v>179</v>
      </c>
      <c r="BM139" s="219" t="s">
        <v>1258</v>
      </c>
    </row>
    <row r="140" s="2" customFormat="1">
      <c r="A140" s="42"/>
      <c r="B140" s="43"/>
      <c r="C140" s="44"/>
      <c r="D140" s="221" t="s">
        <v>181</v>
      </c>
      <c r="E140" s="44"/>
      <c r="F140" s="222" t="s">
        <v>1259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181</v>
      </c>
      <c r="AU140" s="20" t="s">
        <v>90</v>
      </c>
    </row>
    <row r="141" s="2" customFormat="1" ht="33" customHeight="1">
      <c r="A141" s="42"/>
      <c r="B141" s="43"/>
      <c r="C141" s="208" t="s">
        <v>129</v>
      </c>
      <c r="D141" s="208" t="s">
        <v>174</v>
      </c>
      <c r="E141" s="209" t="s">
        <v>1260</v>
      </c>
      <c r="F141" s="210" t="s">
        <v>1261</v>
      </c>
      <c r="G141" s="211" t="s">
        <v>264</v>
      </c>
      <c r="H141" s="212">
        <v>0.60399999999999998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179</v>
      </c>
      <c r="BM141" s="219" t="s">
        <v>1262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1263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2" customFormat="1" ht="25.92" customHeight="1">
      <c r="A143" s="12"/>
      <c r="B143" s="192"/>
      <c r="C143" s="193"/>
      <c r="D143" s="194" t="s">
        <v>79</v>
      </c>
      <c r="E143" s="195" t="s">
        <v>289</v>
      </c>
      <c r="F143" s="195" t="s">
        <v>290</v>
      </c>
      <c r="G143" s="193"/>
      <c r="H143" s="193"/>
      <c r="I143" s="196"/>
      <c r="J143" s="197">
        <f>BK143</f>
        <v>0</v>
      </c>
      <c r="K143" s="193"/>
      <c r="L143" s="198"/>
      <c r="M143" s="199"/>
      <c r="N143" s="200"/>
      <c r="O143" s="200"/>
      <c r="P143" s="201">
        <f>P144+P160+P238+P272+P451+P514+P536</f>
        <v>0</v>
      </c>
      <c r="Q143" s="200"/>
      <c r="R143" s="201">
        <f>R144+R160+R238+R272+R451+R514+R536</f>
        <v>0.7013052500000001</v>
      </c>
      <c r="S143" s="200"/>
      <c r="T143" s="202">
        <f>T144+T160+T238+T272+T451+T514+T536</f>
        <v>0.082596599999999992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90</v>
      </c>
      <c r="AT143" s="204" t="s">
        <v>79</v>
      </c>
      <c r="AU143" s="204" t="s">
        <v>80</v>
      </c>
      <c r="AY143" s="203" t="s">
        <v>171</v>
      </c>
      <c r="BK143" s="205">
        <f>BK144+BK160+BK238+BK272+BK451+BK514+BK536</f>
        <v>0</v>
      </c>
    </row>
    <row r="144" s="12" customFormat="1" ht="22.8" customHeight="1">
      <c r="A144" s="12"/>
      <c r="B144" s="192"/>
      <c r="C144" s="193"/>
      <c r="D144" s="194" t="s">
        <v>79</v>
      </c>
      <c r="E144" s="206" t="s">
        <v>1264</v>
      </c>
      <c r="F144" s="206" t="s">
        <v>1265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SUM(P145:P159)</f>
        <v>0</v>
      </c>
      <c r="Q144" s="200"/>
      <c r="R144" s="201">
        <f>SUM(R145:R159)</f>
        <v>0</v>
      </c>
      <c r="S144" s="200"/>
      <c r="T144" s="202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90</v>
      </c>
      <c r="AT144" s="204" t="s">
        <v>79</v>
      </c>
      <c r="AU144" s="204" t="s">
        <v>88</v>
      </c>
      <c r="AY144" s="203" t="s">
        <v>171</v>
      </c>
      <c r="BK144" s="205">
        <f>SUM(BK145:BK159)</f>
        <v>0</v>
      </c>
    </row>
    <row r="145" s="2" customFormat="1" ht="16.5" customHeight="1">
      <c r="A145" s="42"/>
      <c r="B145" s="43"/>
      <c r="C145" s="208" t="s">
        <v>132</v>
      </c>
      <c r="D145" s="208" t="s">
        <v>174</v>
      </c>
      <c r="E145" s="209" t="s">
        <v>1266</v>
      </c>
      <c r="F145" s="210" t="s">
        <v>1267</v>
      </c>
      <c r="G145" s="211" t="s">
        <v>194</v>
      </c>
      <c r="H145" s="212">
        <v>2</v>
      </c>
      <c r="I145" s="213"/>
      <c r="J145" s="214">
        <f>ROUND(I145*H145,2)</f>
        <v>0</v>
      </c>
      <c r="K145" s="210" t="s">
        <v>178</v>
      </c>
      <c r="L145" s="48"/>
      <c r="M145" s="215" t="s">
        <v>41</v>
      </c>
      <c r="N145" s="216" t="s">
        <v>51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295</v>
      </c>
      <c r="AT145" s="219" t="s">
        <v>174</v>
      </c>
      <c r="AU145" s="219" t="s">
        <v>90</v>
      </c>
      <c r="AY145" s="20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88</v>
      </c>
      <c r="BK145" s="220">
        <f>ROUND(I145*H145,2)</f>
        <v>0</v>
      </c>
      <c r="BL145" s="20" t="s">
        <v>295</v>
      </c>
      <c r="BM145" s="219" t="s">
        <v>1268</v>
      </c>
    </row>
    <row r="146" s="2" customFormat="1">
      <c r="A146" s="42"/>
      <c r="B146" s="43"/>
      <c r="C146" s="44"/>
      <c r="D146" s="221" t="s">
        <v>181</v>
      </c>
      <c r="E146" s="44"/>
      <c r="F146" s="222" t="s">
        <v>1269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181</v>
      </c>
      <c r="AU146" s="20" t="s">
        <v>90</v>
      </c>
    </row>
    <row r="147" s="13" customFormat="1">
      <c r="A147" s="13"/>
      <c r="B147" s="226"/>
      <c r="C147" s="227"/>
      <c r="D147" s="228" t="s">
        <v>183</v>
      </c>
      <c r="E147" s="229" t="s">
        <v>41</v>
      </c>
      <c r="F147" s="230" t="s">
        <v>1691</v>
      </c>
      <c r="G147" s="227"/>
      <c r="H147" s="229" t="s">
        <v>41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183</v>
      </c>
      <c r="AU147" s="236" t="s">
        <v>90</v>
      </c>
      <c r="AV147" s="13" t="s">
        <v>88</v>
      </c>
      <c r="AW147" s="13" t="s">
        <v>42</v>
      </c>
      <c r="AX147" s="13" t="s">
        <v>80</v>
      </c>
      <c r="AY147" s="236" t="s">
        <v>171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90</v>
      </c>
      <c r="G148" s="238"/>
      <c r="H148" s="241">
        <v>2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2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1271</v>
      </c>
      <c r="F150" s="210" t="s">
        <v>1272</v>
      </c>
      <c r="G150" s="211" t="s">
        <v>194</v>
      </c>
      <c r="H150" s="212">
        <v>2</v>
      </c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295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1273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1274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14" customFormat="1">
      <c r="A152" s="14"/>
      <c r="B152" s="237"/>
      <c r="C152" s="238"/>
      <c r="D152" s="228" t="s">
        <v>183</v>
      </c>
      <c r="E152" s="239" t="s">
        <v>41</v>
      </c>
      <c r="F152" s="240" t="s">
        <v>90</v>
      </c>
      <c r="G152" s="238"/>
      <c r="H152" s="241">
        <v>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183</v>
      </c>
      <c r="AU152" s="247" t="s">
        <v>90</v>
      </c>
      <c r="AV152" s="14" t="s">
        <v>90</v>
      </c>
      <c r="AW152" s="14" t="s">
        <v>42</v>
      </c>
      <c r="AX152" s="14" t="s">
        <v>80</v>
      </c>
      <c r="AY152" s="247" t="s">
        <v>171</v>
      </c>
    </row>
    <row r="153" s="15" customFormat="1">
      <c r="A153" s="15"/>
      <c r="B153" s="248"/>
      <c r="C153" s="249"/>
      <c r="D153" s="228" t="s">
        <v>183</v>
      </c>
      <c r="E153" s="250" t="s">
        <v>41</v>
      </c>
      <c r="F153" s="251" t="s">
        <v>189</v>
      </c>
      <c r="G153" s="249"/>
      <c r="H153" s="252">
        <v>2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183</v>
      </c>
      <c r="AU153" s="258" t="s">
        <v>90</v>
      </c>
      <c r="AV153" s="15" t="s">
        <v>179</v>
      </c>
      <c r="AW153" s="15" t="s">
        <v>42</v>
      </c>
      <c r="AX153" s="15" t="s">
        <v>88</v>
      </c>
      <c r="AY153" s="258" t="s">
        <v>171</v>
      </c>
    </row>
    <row r="154" s="2" customFormat="1" ht="24.15" customHeight="1">
      <c r="A154" s="42"/>
      <c r="B154" s="43"/>
      <c r="C154" s="208" t="s">
        <v>295</v>
      </c>
      <c r="D154" s="208" t="s">
        <v>174</v>
      </c>
      <c r="E154" s="209" t="s">
        <v>1275</v>
      </c>
      <c r="F154" s="210" t="s">
        <v>1276</v>
      </c>
      <c r="G154" s="211" t="s">
        <v>1277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295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295</v>
      </c>
      <c r="BM154" s="219" t="s">
        <v>1278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1279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2" customFormat="1" ht="33" customHeight="1">
      <c r="A156" s="42"/>
      <c r="B156" s="43"/>
      <c r="C156" s="208" t="s">
        <v>309</v>
      </c>
      <c r="D156" s="208" t="s">
        <v>174</v>
      </c>
      <c r="E156" s="209" t="s">
        <v>1280</v>
      </c>
      <c r="F156" s="210" t="s">
        <v>1281</v>
      </c>
      <c r="G156" s="211" t="s">
        <v>1277</v>
      </c>
      <c r="H156" s="287"/>
      <c r="I156" s="213"/>
      <c r="J156" s="214">
        <f>ROUND(I156*H156,2)</f>
        <v>0</v>
      </c>
      <c r="K156" s="210" t="s">
        <v>178</v>
      </c>
      <c r="L156" s="48"/>
      <c r="M156" s="215" t="s">
        <v>41</v>
      </c>
      <c r="N156" s="216" t="s">
        <v>51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295</v>
      </c>
      <c r="AT156" s="219" t="s">
        <v>174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1282</v>
      </c>
    </row>
    <row r="157" s="2" customFormat="1">
      <c r="A157" s="42"/>
      <c r="B157" s="43"/>
      <c r="C157" s="44"/>
      <c r="D157" s="221" t="s">
        <v>181</v>
      </c>
      <c r="E157" s="44"/>
      <c r="F157" s="222" t="s">
        <v>1283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181</v>
      </c>
      <c r="AU157" s="20" t="s">
        <v>90</v>
      </c>
    </row>
    <row r="158" s="2" customFormat="1" ht="37.8" customHeight="1">
      <c r="A158" s="42"/>
      <c r="B158" s="43"/>
      <c r="C158" s="208" t="s">
        <v>336</v>
      </c>
      <c r="D158" s="208" t="s">
        <v>174</v>
      </c>
      <c r="E158" s="209" t="s">
        <v>1284</v>
      </c>
      <c r="F158" s="210" t="s">
        <v>1285</v>
      </c>
      <c r="G158" s="211" t="s">
        <v>1277</v>
      </c>
      <c r="H158" s="287"/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1286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1287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2" customFormat="1" ht="22.8" customHeight="1">
      <c r="A160" s="12"/>
      <c r="B160" s="192"/>
      <c r="C160" s="193"/>
      <c r="D160" s="194" t="s">
        <v>79</v>
      </c>
      <c r="E160" s="206" t="s">
        <v>601</v>
      </c>
      <c r="F160" s="206" t="s">
        <v>602</v>
      </c>
      <c r="G160" s="193"/>
      <c r="H160" s="193"/>
      <c r="I160" s="196"/>
      <c r="J160" s="207">
        <f>BK160</f>
        <v>0</v>
      </c>
      <c r="K160" s="193"/>
      <c r="L160" s="198"/>
      <c r="M160" s="199"/>
      <c r="N160" s="200"/>
      <c r="O160" s="200"/>
      <c r="P160" s="201">
        <f>SUM(P161:P237)</f>
        <v>0</v>
      </c>
      <c r="Q160" s="200"/>
      <c r="R160" s="201">
        <f>SUM(R161:R237)</f>
        <v>0.018817199999999999</v>
      </c>
      <c r="S160" s="200"/>
      <c r="T160" s="202">
        <f>SUM(T161:T237)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90</v>
      </c>
      <c r="AT160" s="204" t="s">
        <v>79</v>
      </c>
      <c r="AU160" s="204" t="s">
        <v>88</v>
      </c>
      <c r="AY160" s="203" t="s">
        <v>171</v>
      </c>
      <c r="BK160" s="205">
        <f>SUM(BK161:BK237)</f>
        <v>0</v>
      </c>
    </row>
    <row r="161" s="2" customFormat="1" ht="24.15" customHeight="1">
      <c r="A161" s="42"/>
      <c r="B161" s="43"/>
      <c r="C161" s="208" t="s">
        <v>341</v>
      </c>
      <c r="D161" s="208" t="s">
        <v>174</v>
      </c>
      <c r="E161" s="209" t="s">
        <v>1797</v>
      </c>
      <c r="F161" s="210" t="s">
        <v>1798</v>
      </c>
      <c r="G161" s="211" t="s">
        <v>202</v>
      </c>
      <c r="H161" s="212">
        <v>3</v>
      </c>
      <c r="I161" s="213"/>
      <c r="J161" s="214">
        <f>ROUND(I161*H161,2)</f>
        <v>0</v>
      </c>
      <c r="K161" s="210" t="s">
        <v>178</v>
      </c>
      <c r="L161" s="48"/>
      <c r="M161" s="215" t="s">
        <v>41</v>
      </c>
      <c r="N161" s="216" t="s">
        <v>51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295</v>
      </c>
      <c r="AT161" s="219" t="s">
        <v>174</v>
      </c>
      <c r="AU161" s="219" t="s">
        <v>90</v>
      </c>
      <c r="AY161" s="20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88</v>
      </c>
      <c r="BK161" s="220">
        <f>ROUND(I161*H161,2)</f>
        <v>0</v>
      </c>
      <c r="BL161" s="20" t="s">
        <v>295</v>
      </c>
      <c r="BM161" s="219" t="s">
        <v>1896</v>
      </c>
    </row>
    <row r="162" s="2" customFormat="1">
      <c r="A162" s="42"/>
      <c r="B162" s="43"/>
      <c r="C162" s="44"/>
      <c r="D162" s="221" t="s">
        <v>181</v>
      </c>
      <c r="E162" s="44"/>
      <c r="F162" s="222" t="s">
        <v>1800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181</v>
      </c>
      <c r="AU162" s="20" t="s">
        <v>90</v>
      </c>
    </row>
    <row r="163" s="13" customFormat="1">
      <c r="A163" s="13"/>
      <c r="B163" s="226"/>
      <c r="C163" s="227"/>
      <c r="D163" s="228" t="s">
        <v>183</v>
      </c>
      <c r="E163" s="229" t="s">
        <v>41</v>
      </c>
      <c r="F163" s="230" t="s">
        <v>1801</v>
      </c>
      <c r="G163" s="227"/>
      <c r="H163" s="229" t="s">
        <v>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183</v>
      </c>
      <c r="AU163" s="236" t="s">
        <v>90</v>
      </c>
      <c r="AV163" s="13" t="s">
        <v>88</v>
      </c>
      <c r="AW163" s="13" t="s">
        <v>42</v>
      </c>
      <c r="AX163" s="13" t="s">
        <v>80</v>
      </c>
      <c r="AY163" s="236" t="s">
        <v>171</v>
      </c>
    </row>
    <row r="164" s="14" customFormat="1">
      <c r="A164" s="14"/>
      <c r="B164" s="237"/>
      <c r="C164" s="238"/>
      <c r="D164" s="228" t="s">
        <v>183</v>
      </c>
      <c r="E164" s="239" t="s">
        <v>41</v>
      </c>
      <c r="F164" s="240" t="s">
        <v>199</v>
      </c>
      <c r="G164" s="238"/>
      <c r="H164" s="241">
        <v>3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42</v>
      </c>
      <c r="AX164" s="14" t="s">
        <v>80</v>
      </c>
      <c r="AY164" s="247" t="s">
        <v>171</v>
      </c>
    </row>
    <row r="165" s="15" customFormat="1">
      <c r="A165" s="15"/>
      <c r="B165" s="248"/>
      <c r="C165" s="249"/>
      <c r="D165" s="228" t="s">
        <v>183</v>
      </c>
      <c r="E165" s="250" t="s">
        <v>41</v>
      </c>
      <c r="F165" s="251" t="s">
        <v>189</v>
      </c>
      <c r="G165" s="249"/>
      <c r="H165" s="252">
        <v>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183</v>
      </c>
      <c r="AU165" s="258" t="s">
        <v>90</v>
      </c>
      <c r="AV165" s="15" t="s">
        <v>179</v>
      </c>
      <c r="AW165" s="15" t="s">
        <v>42</v>
      </c>
      <c r="AX165" s="15" t="s">
        <v>88</v>
      </c>
      <c r="AY165" s="258" t="s">
        <v>171</v>
      </c>
    </row>
    <row r="166" s="2" customFormat="1" ht="21.75" customHeight="1">
      <c r="A166" s="42"/>
      <c r="B166" s="43"/>
      <c r="C166" s="270" t="s">
        <v>298</v>
      </c>
      <c r="D166" s="270" t="s">
        <v>403</v>
      </c>
      <c r="E166" s="271" t="s">
        <v>1802</v>
      </c>
      <c r="F166" s="272" t="s">
        <v>1803</v>
      </c>
      <c r="G166" s="273" t="s">
        <v>202</v>
      </c>
      <c r="H166" s="274">
        <v>3.1499999999999999</v>
      </c>
      <c r="I166" s="275"/>
      <c r="J166" s="276">
        <f>ROUND(I166*H166,2)</f>
        <v>0</v>
      </c>
      <c r="K166" s="272" t="s">
        <v>178</v>
      </c>
      <c r="L166" s="277"/>
      <c r="M166" s="278" t="s">
        <v>41</v>
      </c>
      <c r="N166" s="279" t="s">
        <v>51</v>
      </c>
      <c r="O166" s="88"/>
      <c r="P166" s="217">
        <f>O166*H166</f>
        <v>0</v>
      </c>
      <c r="Q166" s="217">
        <v>0.00092000000000000003</v>
      </c>
      <c r="R166" s="217">
        <f>Q166*H166</f>
        <v>0.002898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406</v>
      </c>
      <c r="AT166" s="219" t="s">
        <v>403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295</v>
      </c>
      <c r="BM166" s="219" t="s">
        <v>1897</v>
      </c>
    </row>
    <row r="167" s="14" customFormat="1">
      <c r="A167" s="14"/>
      <c r="B167" s="237"/>
      <c r="C167" s="238"/>
      <c r="D167" s="228" t="s">
        <v>183</v>
      </c>
      <c r="E167" s="238"/>
      <c r="F167" s="240" t="s">
        <v>1805</v>
      </c>
      <c r="G167" s="238"/>
      <c r="H167" s="241">
        <v>3.1499999999999999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</v>
      </c>
      <c r="AX167" s="14" t="s">
        <v>88</v>
      </c>
      <c r="AY167" s="247" t="s">
        <v>171</v>
      </c>
    </row>
    <row r="168" s="2" customFormat="1" ht="16.5" customHeight="1">
      <c r="A168" s="42"/>
      <c r="B168" s="43"/>
      <c r="C168" s="208" t="s">
        <v>7</v>
      </c>
      <c r="D168" s="208" t="s">
        <v>174</v>
      </c>
      <c r="E168" s="209" t="s">
        <v>1288</v>
      </c>
      <c r="F168" s="210" t="s">
        <v>1289</v>
      </c>
      <c r="G168" s="211" t="s">
        <v>202</v>
      </c>
      <c r="H168" s="212">
        <v>3</v>
      </c>
      <c r="I168" s="213"/>
      <c r="J168" s="214">
        <f>ROUND(I168*H168,2)</f>
        <v>0</v>
      </c>
      <c r="K168" s="210" t="s">
        <v>178</v>
      </c>
      <c r="L168" s="48"/>
      <c r="M168" s="215" t="s">
        <v>41</v>
      </c>
      <c r="N168" s="216" t="s">
        <v>51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295</v>
      </c>
      <c r="AT168" s="219" t="s">
        <v>174</v>
      </c>
      <c r="AU168" s="219" t="s">
        <v>90</v>
      </c>
      <c r="AY168" s="20" t="s">
        <v>171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88</v>
      </c>
      <c r="BK168" s="220">
        <f>ROUND(I168*H168,2)</f>
        <v>0</v>
      </c>
      <c r="BL168" s="20" t="s">
        <v>295</v>
      </c>
      <c r="BM168" s="219" t="s">
        <v>1290</v>
      </c>
    </row>
    <row r="169" s="2" customFormat="1">
      <c r="A169" s="42"/>
      <c r="B169" s="43"/>
      <c r="C169" s="44"/>
      <c r="D169" s="221" t="s">
        <v>181</v>
      </c>
      <c r="E169" s="44"/>
      <c r="F169" s="222" t="s">
        <v>1291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181</v>
      </c>
      <c r="AU169" s="20" t="s">
        <v>90</v>
      </c>
    </row>
    <row r="170" s="13" customFormat="1">
      <c r="A170" s="13"/>
      <c r="B170" s="226"/>
      <c r="C170" s="227"/>
      <c r="D170" s="228" t="s">
        <v>183</v>
      </c>
      <c r="E170" s="229" t="s">
        <v>41</v>
      </c>
      <c r="F170" s="230" t="s">
        <v>1292</v>
      </c>
      <c r="G170" s="227"/>
      <c r="H170" s="229" t="s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183</v>
      </c>
      <c r="AU170" s="236" t="s">
        <v>90</v>
      </c>
      <c r="AV170" s="13" t="s">
        <v>88</v>
      </c>
      <c r="AW170" s="13" t="s">
        <v>42</v>
      </c>
      <c r="AX170" s="13" t="s">
        <v>80</v>
      </c>
      <c r="AY170" s="236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199</v>
      </c>
      <c r="G171" s="238"/>
      <c r="H171" s="241">
        <v>3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5" customFormat="1">
      <c r="A172" s="15"/>
      <c r="B172" s="248"/>
      <c r="C172" s="249"/>
      <c r="D172" s="228" t="s">
        <v>183</v>
      </c>
      <c r="E172" s="250" t="s">
        <v>41</v>
      </c>
      <c r="F172" s="251" t="s">
        <v>189</v>
      </c>
      <c r="G172" s="249"/>
      <c r="H172" s="252">
        <v>3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183</v>
      </c>
      <c r="AU172" s="258" t="s">
        <v>90</v>
      </c>
      <c r="AV172" s="15" t="s">
        <v>179</v>
      </c>
      <c r="AW172" s="15" t="s">
        <v>42</v>
      </c>
      <c r="AX172" s="15" t="s">
        <v>88</v>
      </c>
      <c r="AY172" s="258" t="s">
        <v>171</v>
      </c>
    </row>
    <row r="173" s="2" customFormat="1" ht="21.75" customHeight="1">
      <c r="A173" s="42"/>
      <c r="B173" s="43"/>
      <c r="C173" s="270" t="s">
        <v>361</v>
      </c>
      <c r="D173" s="270" t="s">
        <v>403</v>
      </c>
      <c r="E173" s="271" t="s">
        <v>1293</v>
      </c>
      <c r="F173" s="272" t="s">
        <v>1294</v>
      </c>
      <c r="G173" s="273" t="s">
        <v>202</v>
      </c>
      <c r="H173" s="274">
        <v>3.1499999999999999</v>
      </c>
      <c r="I173" s="275"/>
      <c r="J173" s="276">
        <f>ROUND(I173*H173,2)</f>
        <v>0</v>
      </c>
      <c r="K173" s="272" t="s">
        <v>41</v>
      </c>
      <c r="L173" s="277"/>
      <c r="M173" s="278" t="s">
        <v>41</v>
      </c>
      <c r="N173" s="279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406</v>
      </c>
      <c r="AT173" s="219" t="s">
        <v>403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295</v>
      </c>
      <c r="BM173" s="219" t="s">
        <v>1295</v>
      </c>
    </row>
    <row r="174" s="14" customFormat="1">
      <c r="A174" s="14"/>
      <c r="B174" s="237"/>
      <c r="C174" s="238"/>
      <c r="D174" s="228" t="s">
        <v>183</v>
      </c>
      <c r="E174" s="238"/>
      <c r="F174" s="240" t="s">
        <v>1805</v>
      </c>
      <c r="G174" s="238"/>
      <c r="H174" s="241">
        <v>3.1499999999999999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</v>
      </c>
      <c r="AX174" s="14" t="s">
        <v>88</v>
      </c>
      <c r="AY174" s="247" t="s">
        <v>171</v>
      </c>
    </row>
    <row r="175" s="2" customFormat="1" ht="33" customHeight="1">
      <c r="A175" s="42"/>
      <c r="B175" s="43"/>
      <c r="C175" s="208" t="s">
        <v>366</v>
      </c>
      <c r="D175" s="208" t="s">
        <v>174</v>
      </c>
      <c r="E175" s="209" t="s">
        <v>1297</v>
      </c>
      <c r="F175" s="210" t="s">
        <v>1298</v>
      </c>
      <c r="G175" s="211" t="s">
        <v>194</v>
      </c>
      <c r="H175" s="212">
        <v>9</v>
      </c>
      <c r="I175" s="213"/>
      <c r="J175" s="214">
        <f>ROUND(I175*H175,2)</f>
        <v>0</v>
      </c>
      <c r="K175" s="210" t="s">
        <v>178</v>
      </c>
      <c r="L175" s="48"/>
      <c r="M175" s="215" t="s">
        <v>41</v>
      </c>
      <c r="N175" s="216" t="s">
        <v>51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295</v>
      </c>
      <c r="AT175" s="219" t="s">
        <v>174</v>
      </c>
      <c r="AU175" s="219" t="s">
        <v>90</v>
      </c>
      <c r="AY175" s="20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88</v>
      </c>
      <c r="BK175" s="220">
        <f>ROUND(I175*H175,2)</f>
        <v>0</v>
      </c>
      <c r="BL175" s="20" t="s">
        <v>295</v>
      </c>
      <c r="BM175" s="219" t="s">
        <v>1299</v>
      </c>
    </row>
    <row r="176" s="2" customFormat="1">
      <c r="A176" s="42"/>
      <c r="B176" s="43"/>
      <c r="C176" s="44"/>
      <c r="D176" s="221" t="s">
        <v>181</v>
      </c>
      <c r="E176" s="44"/>
      <c r="F176" s="222" t="s">
        <v>1300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181</v>
      </c>
      <c r="AU176" s="20" t="s">
        <v>90</v>
      </c>
    </row>
    <row r="177" s="13" customFormat="1">
      <c r="A177" s="13"/>
      <c r="B177" s="226"/>
      <c r="C177" s="227"/>
      <c r="D177" s="228" t="s">
        <v>183</v>
      </c>
      <c r="E177" s="229" t="s">
        <v>41</v>
      </c>
      <c r="F177" s="230" t="s">
        <v>1301</v>
      </c>
      <c r="G177" s="227"/>
      <c r="H177" s="229" t="s">
        <v>41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183</v>
      </c>
      <c r="AU177" s="236" t="s">
        <v>90</v>
      </c>
      <c r="AV177" s="13" t="s">
        <v>88</v>
      </c>
      <c r="AW177" s="13" t="s">
        <v>42</v>
      </c>
      <c r="AX177" s="13" t="s">
        <v>80</v>
      </c>
      <c r="AY177" s="236" t="s">
        <v>171</v>
      </c>
    </row>
    <row r="178" s="14" customFormat="1">
      <c r="A178" s="14"/>
      <c r="B178" s="237"/>
      <c r="C178" s="238"/>
      <c r="D178" s="228" t="s">
        <v>183</v>
      </c>
      <c r="E178" s="239" t="s">
        <v>41</v>
      </c>
      <c r="F178" s="240" t="s">
        <v>190</v>
      </c>
      <c r="G178" s="238"/>
      <c r="H178" s="241">
        <v>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183</v>
      </c>
      <c r="AU178" s="247" t="s">
        <v>90</v>
      </c>
      <c r="AV178" s="14" t="s">
        <v>90</v>
      </c>
      <c r="AW178" s="14" t="s">
        <v>42</v>
      </c>
      <c r="AX178" s="14" t="s">
        <v>80</v>
      </c>
      <c r="AY178" s="247" t="s">
        <v>171</v>
      </c>
    </row>
    <row r="179" s="15" customFormat="1">
      <c r="A179" s="15"/>
      <c r="B179" s="248"/>
      <c r="C179" s="249"/>
      <c r="D179" s="228" t="s">
        <v>183</v>
      </c>
      <c r="E179" s="250" t="s">
        <v>41</v>
      </c>
      <c r="F179" s="251" t="s">
        <v>189</v>
      </c>
      <c r="G179" s="249"/>
      <c r="H179" s="252">
        <v>9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183</v>
      </c>
      <c r="AU179" s="258" t="s">
        <v>90</v>
      </c>
      <c r="AV179" s="15" t="s">
        <v>179</v>
      </c>
      <c r="AW179" s="15" t="s">
        <v>42</v>
      </c>
      <c r="AX179" s="15" t="s">
        <v>88</v>
      </c>
      <c r="AY179" s="258" t="s">
        <v>171</v>
      </c>
    </row>
    <row r="180" s="2" customFormat="1" ht="16.5" customHeight="1">
      <c r="A180" s="42"/>
      <c r="B180" s="43"/>
      <c r="C180" s="270" t="s">
        <v>371</v>
      </c>
      <c r="D180" s="270" t="s">
        <v>403</v>
      </c>
      <c r="E180" s="271" t="s">
        <v>1302</v>
      </c>
      <c r="F180" s="272" t="s">
        <v>1303</v>
      </c>
      <c r="G180" s="273" t="s">
        <v>194</v>
      </c>
      <c r="H180" s="274">
        <v>9</v>
      </c>
      <c r="I180" s="275"/>
      <c r="J180" s="276">
        <f>ROUND(I180*H180,2)</f>
        <v>0</v>
      </c>
      <c r="K180" s="272" t="s">
        <v>178</v>
      </c>
      <c r="L180" s="277"/>
      <c r="M180" s="278" t="s">
        <v>41</v>
      </c>
      <c r="N180" s="279" t="s">
        <v>51</v>
      </c>
      <c r="O180" s="88"/>
      <c r="P180" s="217">
        <f>O180*H180</f>
        <v>0</v>
      </c>
      <c r="Q180" s="217">
        <v>0.00014999999999999999</v>
      </c>
      <c r="R180" s="217">
        <f>Q180*H180</f>
        <v>0.0013499999999999999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406</v>
      </c>
      <c r="AT180" s="219" t="s">
        <v>403</v>
      </c>
      <c r="AU180" s="219" t="s">
        <v>90</v>
      </c>
      <c r="AY180" s="20" t="s">
        <v>171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88</v>
      </c>
      <c r="BK180" s="220">
        <f>ROUND(I180*H180,2)</f>
        <v>0</v>
      </c>
      <c r="BL180" s="20" t="s">
        <v>295</v>
      </c>
      <c r="BM180" s="219" t="s">
        <v>1304</v>
      </c>
    </row>
    <row r="181" s="2" customFormat="1" ht="24.15" customHeight="1">
      <c r="A181" s="42"/>
      <c r="B181" s="43"/>
      <c r="C181" s="208" t="s">
        <v>376</v>
      </c>
      <c r="D181" s="208" t="s">
        <v>174</v>
      </c>
      <c r="E181" s="209" t="s">
        <v>1305</v>
      </c>
      <c r="F181" s="210" t="s">
        <v>1306</v>
      </c>
      <c r="G181" s="211" t="s">
        <v>202</v>
      </c>
      <c r="H181" s="212">
        <v>103.40000000000001</v>
      </c>
      <c r="I181" s="213"/>
      <c r="J181" s="214">
        <f>ROUND(I181*H181,2)</f>
        <v>0</v>
      </c>
      <c r="K181" s="210" t="s">
        <v>178</v>
      </c>
      <c r="L181" s="48"/>
      <c r="M181" s="215" t="s">
        <v>41</v>
      </c>
      <c r="N181" s="216" t="s">
        <v>51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295</v>
      </c>
      <c r="AT181" s="219" t="s">
        <v>174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1307</v>
      </c>
    </row>
    <row r="182" s="2" customFormat="1">
      <c r="A182" s="42"/>
      <c r="B182" s="43"/>
      <c r="C182" s="44"/>
      <c r="D182" s="221" t="s">
        <v>181</v>
      </c>
      <c r="E182" s="44"/>
      <c r="F182" s="222" t="s">
        <v>1308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181</v>
      </c>
      <c r="AU182" s="20" t="s">
        <v>90</v>
      </c>
    </row>
    <row r="183" s="13" customFormat="1">
      <c r="A183" s="13"/>
      <c r="B183" s="226"/>
      <c r="C183" s="227"/>
      <c r="D183" s="228" t="s">
        <v>183</v>
      </c>
      <c r="E183" s="229" t="s">
        <v>41</v>
      </c>
      <c r="F183" s="230" t="s">
        <v>1309</v>
      </c>
      <c r="G183" s="227"/>
      <c r="H183" s="229" t="s">
        <v>41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183</v>
      </c>
      <c r="AU183" s="236" t="s">
        <v>90</v>
      </c>
      <c r="AV183" s="13" t="s">
        <v>88</v>
      </c>
      <c r="AW183" s="13" t="s">
        <v>42</v>
      </c>
      <c r="AX183" s="13" t="s">
        <v>80</v>
      </c>
      <c r="AY183" s="236" t="s">
        <v>171</v>
      </c>
    </row>
    <row r="184" s="14" customFormat="1">
      <c r="A184" s="14"/>
      <c r="B184" s="237"/>
      <c r="C184" s="238"/>
      <c r="D184" s="228" t="s">
        <v>183</v>
      </c>
      <c r="E184" s="239" t="s">
        <v>41</v>
      </c>
      <c r="F184" s="240" t="s">
        <v>2131</v>
      </c>
      <c r="G184" s="238"/>
      <c r="H184" s="241">
        <v>60.399999999999999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183</v>
      </c>
      <c r="AU184" s="247" t="s">
        <v>90</v>
      </c>
      <c r="AV184" s="14" t="s">
        <v>90</v>
      </c>
      <c r="AW184" s="14" t="s">
        <v>42</v>
      </c>
      <c r="AX184" s="14" t="s">
        <v>80</v>
      </c>
      <c r="AY184" s="247" t="s">
        <v>171</v>
      </c>
    </row>
    <row r="185" s="16" customFormat="1">
      <c r="A185" s="16"/>
      <c r="B185" s="259"/>
      <c r="C185" s="260"/>
      <c r="D185" s="228" t="s">
        <v>183</v>
      </c>
      <c r="E185" s="261" t="s">
        <v>41</v>
      </c>
      <c r="F185" s="262" t="s">
        <v>230</v>
      </c>
      <c r="G185" s="260"/>
      <c r="H185" s="263">
        <v>60.399999999999999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9" t="s">
        <v>183</v>
      </c>
      <c r="AU185" s="269" t="s">
        <v>90</v>
      </c>
      <c r="AV185" s="16" t="s">
        <v>199</v>
      </c>
      <c r="AW185" s="16" t="s">
        <v>42</v>
      </c>
      <c r="AX185" s="16" t="s">
        <v>80</v>
      </c>
      <c r="AY185" s="269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1693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2132</v>
      </c>
      <c r="G187" s="238"/>
      <c r="H187" s="241">
        <v>13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1332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2062</v>
      </c>
      <c r="G189" s="238"/>
      <c r="H189" s="241">
        <v>30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103.40000000000001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381</v>
      </c>
      <c r="D191" s="270" t="s">
        <v>403</v>
      </c>
      <c r="E191" s="271" t="s">
        <v>684</v>
      </c>
      <c r="F191" s="272" t="s">
        <v>685</v>
      </c>
      <c r="G191" s="273" t="s">
        <v>202</v>
      </c>
      <c r="H191" s="274">
        <v>118.91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0.00012</v>
      </c>
      <c r="R191" s="217">
        <f>Q191*H191</f>
        <v>0.014269199999999999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406</v>
      </c>
      <c r="AT191" s="219" t="s">
        <v>403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295</v>
      </c>
      <c r="BM191" s="219" t="s">
        <v>1334</v>
      </c>
    </row>
    <row r="192" s="14" customFormat="1">
      <c r="A192" s="14"/>
      <c r="B192" s="237"/>
      <c r="C192" s="238"/>
      <c r="D192" s="228" t="s">
        <v>183</v>
      </c>
      <c r="E192" s="238"/>
      <c r="F192" s="240" t="s">
        <v>2133</v>
      </c>
      <c r="G192" s="238"/>
      <c r="H192" s="241">
        <v>118.91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</v>
      </c>
      <c r="AX192" s="14" t="s">
        <v>88</v>
      </c>
      <c r="AY192" s="247" t="s">
        <v>171</v>
      </c>
    </row>
    <row r="193" s="2" customFormat="1" ht="21.75" customHeight="1">
      <c r="A193" s="42"/>
      <c r="B193" s="43"/>
      <c r="C193" s="208" t="s">
        <v>388</v>
      </c>
      <c r="D193" s="208" t="s">
        <v>174</v>
      </c>
      <c r="E193" s="209" t="s">
        <v>1336</v>
      </c>
      <c r="F193" s="210" t="s">
        <v>1337</v>
      </c>
      <c r="G193" s="211" t="s">
        <v>194</v>
      </c>
      <c r="H193" s="212">
        <v>174</v>
      </c>
      <c r="I193" s="213"/>
      <c r="J193" s="214">
        <f>ROUND(I193*H193,2)</f>
        <v>0</v>
      </c>
      <c r="K193" s="210" t="s">
        <v>178</v>
      </c>
      <c r="L193" s="48"/>
      <c r="M193" s="215" t="s">
        <v>41</v>
      </c>
      <c r="N193" s="216" t="s">
        <v>51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295</v>
      </c>
      <c r="AT193" s="219" t="s">
        <v>174</v>
      </c>
      <c r="AU193" s="219" t="s">
        <v>90</v>
      </c>
      <c r="AY193" s="20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88</v>
      </c>
      <c r="BK193" s="220">
        <f>ROUND(I193*H193,2)</f>
        <v>0</v>
      </c>
      <c r="BL193" s="20" t="s">
        <v>295</v>
      </c>
      <c r="BM193" s="219" t="s">
        <v>1338</v>
      </c>
    </row>
    <row r="194" s="2" customFormat="1">
      <c r="A194" s="42"/>
      <c r="B194" s="43"/>
      <c r="C194" s="44"/>
      <c r="D194" s="221" t="s">
        <v>181</v>
      </c>
      <c r="E194" s="44"/>
      <c r="F194" s="222" t="s">
        <v>1339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181</v>
      </c>
      <c r="AU194" s="20" t="s">
        <v>90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1340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199</v>
      </c>
      <c r="G196" s="238"/>
      <c r="H196" s="241">
        <v>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1341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2134</v>
      </c>
      <c r="G198" s="238"/>
      <c r="H198" s="241">
        <v>108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1698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2135</v>
      </c>
      <c r="G200" s="238"/>
      <c r="H200" s="241">
        <v>42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3" customFormat="1">
      <c r="A201" s="13"/>
      <c r="B201" s="226"/>
      <c r="C201" s="227"/>
      <c r="D201" s="228" t="s">
        <v>183</v>
      </c>
      <c r="E201" s="229" t="s">
        <v>41</v>
      </c>
      <c r="F201" s="230" t="s">
        <v>1332</v>
      </c>
      <c r="G201" s="227"/>
      <c r="H201" s="229" t="s">
        <v>41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183</v>
      </c>
      <c r="AU201" s="236" t="s">
        <v>90</v>
      </c>
      <c r="AV201" s="13" t="s">
        <v>88</v>
      </c>
      <c r="AW201" s="13" t="s">
        <v>42</v>
      </c>
      <c r="AX201" s="13" t="s">
        <v>80</v>
      </c>
      <c r="AY201" s="236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2136</v>
      </c>
      <c r="G202" s="238"/>
      <c r="H202" s="241">
        <v>21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5" customFormat="1">
      <c r="A203" s="15"/>
      <c r="B203" s="248"/>
      <c r="C203" s="249"/>
      <c r="D203" s="228" t="s">
        <v>183</v>
      </c>
      <c r="E203" s="250" t="s">
        <v>41</v>
      </c>
      <c r="F203" s="251" t="s">
        <v>189</v>
      </c>
      <c r="G203" s="249"/>
      <c r="H203" s="252">
        <v>174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183</v>
      </c>
      <c r="AU203" s="258" t="s">
        <v>90</v>
      </c>
      <c r="AV203" s="15" t="s">
        <v>179</v>
      </c>
      <c r="AW203" s="15" t="s">
        <v>42</v>
      </c>
      <c r="AX203" s="15" t="s">
        <v>88</v>
      </c>
      <c r="AY203" s="258" t="s">
        <v>171</v>
      </c>
    </row>
    <row r="204" s="2" customFormat="1" ht="24.15" customHeight="1">
      <c r="A204" s="42"/>
      <c r="B204" s="43"/>
      <c r="C204" s="208" t="s">
        <v>395</v>
      </c>
      <c r="D204" s="208" t="s">
        <v>174</v>
      </c>
      <c r="E204" s="209" t="s">
        <v>1346</v>
      </c>
      <c r="F204" s="210" t="s">
        <v>1347</v>
      </c>
      <c r="G204" s="211" t="s">
        <v>194</v>
      </c>
      <c r="H204" s="212">
        <v>42</v>
      </c>
      <c r="I204" s="213"/>
      <c r="J204" s="214">
        <f>ROUND(I204*H204,2)</f>
        <v>0</v>
      </c>
      <c r="K204" s="210" t="s">
        <v>178</v>
      </c>
      <c r="L204" s="48"/>
      <c r="M204" s="215" t="s">
        <v>41</v>
      </c>
      <c r="N204" s="216" t="s">
        <v>51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295</v>
      </c>
      <c r="AT204" s="219" t="s">
        <v>174</v>
      </c>
      <c r="AU204" s="219" t="s">
        <v>90</v>
      </c>
      <c r="AY204" s="20" t="s">
        <v>171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88</v>
      </c>
      <c r="BK204" s="220">
        <f>ROUND(I204*H204,2)</f>
        <v>0</v>
      </c>
      <c r="BL204" s="20" t="s">
        <v>295</v>
      </c>
      <c r="BM204" s="219" t="s">
        <v>1348</v>
      </c>
    </row>
    <row r="205" s="2" customFormat="1">
      <c r="A205" s="42"/>
      <c r="B205" s="43"/>
      <c r="C205" s="44"/>
      <c r="D205" s="221" t="s">
        <v>181</v>
      </c>
      <c r="E205" s="44"/>
      <c r="F205" s="222" t="s">
        <v>1349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181</v>
      </c>
      <c r="AU205" s="20" t="s">
        <v>90</v>
      </c>
    </row>
    <row r="206" s="13" customFormat="1">
      <c r="A206" s="13"/>
      <c r="B206" s="226"/>
      <c r="C206" s="227"/>
      <c r="D206" s="228" t="s">
        <v>183</v>
      </c>
      <c r="E206" s="229" t="s">
        <v>41</v>
      </c>
      <c r="F206" s="230" t="s">
        <v>1904</v>
      </c>
      <c r="G206" s="227"/>
      <c r="H206" s="229" t="s">
        <v>41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183</v>
      </c>
      <c r="AU206" s="236" t="s">
        <v>90</v>
      </c>
      <c r="AV206" s="13" t="s">
        <v>88</v>
      </c>
      <c r="AW206" s="13" t="s">
        <v>42</v>
      </c>
      <c r="AX206" s="13" t="s">
        <v>80</v>
      </c>
      <c r="AY206" s="236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2136</v>
      </c>
      <c r="G207" s="238"/>
      <c r="H207" s="241">
        <v>21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3" customFormat="1">
      <c r="A208" s="13"/>
      <c r="B208" s="226"/>
      <c r="C208" s="227"/>
      <c r="D208" s="228" t="s">
        <v>183</v>
      </c>
      <c r="E208" s="229" t="s">
        <v>41</v>
      </c>
      <c r="F208" s="230" t="s">
        <v>1332</v>
      </c>
      <c r="G208" s="227"/>
      <c r="H208" s="229" t="s">
        <v>41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183</v>
      </c>
      <c r="AU208" s="236" t="s">
        <v>90</v>
      </c>
      <c r="AV208" s="13" t="s">
        <v>88</v>
      </c>
      <c r="AW208" s="13" t="s">
        <v>42</v>
      </c>
      <c r="AX208" s="13" t="s">
        <v>80</v>
      </c>
      <c r="AY208" s="236" t="s">
        <v>171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2136</v>
      </c>
      <c r="G209" s="238"/>
      <c r="H209" s="241">
        <v>21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80</v>
      </c>
      <c r="AY209" s="247" t="s">
        <v>171</v>
      </c>
    </row>
    <row r="210" s="15" customFormat="1">
      <c r="A210" s="15"/>
      <c r="B210" s="248"/>
      <c r="C210" s="249"/>
      <c r="D210" s="228" t="s">
        <v>183</v>
      </c>
      <c r="E210" s="250" t="s">
        <v>41</v>
      </c>
      <c r="F210" s="251" t="s">
        <v>189</v>
      </c>
      <c r="G210" s="249"/>
      <c r="H210" s="252">
        <v>42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183</v>
      </c>
      <c r="AU210" s="258" t="s">
        <v>90</v>
      </c>
      <c r="AV210" s="15" t="s">
        <v>179</v>
      </c>
      <c r="AW210" s="15" t="s">
        <v>42</v>
      </c>
      <c r="AX210" s="15" t="s">
        <v>88</v>
      </c>
      <c r="AY210" s="258" t="s">
        <v>171</v>
      </c>
    </row>
    <row r="211" s="2" customFormat="1" ht="24.15" customHeight="1">
      <c r="A211" s="42"/>
      <c r="B211" s="43"/>
      <c r="C211" s="208" t="s">
        <v>402</v>
      </c>
      <c r="D211" s="208" t="s">
        <v>174</v>
      </c>
      <c r="E211" s="209" t="s">
        <v>739</v>
      </c>
      <c r="F211" s="210" t="s">
        <v>740</v>
      </c>
      <c r="G211" s="211" t="s">
        <v>194</v>
      </c>
      <c r="H211" s="212">
        <v>9</v>
      </c>
      <c r="I211" s="213"/>
      <c r="J211" s="214">
        <f>ROUND(I211*H211,2)</f>
        <v>0</v>
      </c>
      <c r="K211" s="210" t="s">
        <v>178</v>
      </c>
      <c r="L211" s="48"/>
      <c r="M211" s="215" t="s">
        <v>41</v>
      </c>
      <c r="N211" s="216" t="s">
        <v>51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295</v>
      </c>
      <c r="AT211" s="219" t="s">
        <v>174</v>
      </c>
      <c r="AU211" s="219" t="s">
        <v>90</v>
      </c>
      <c r="AY211" s="20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88</v>
      </c>
      <c r="BK211" s="220">
        <f>ROUND(I211*H211,2)</f>
        <v>0</v>
      </c>
      <c r="BL211" s="20" t="s">
        <v>295</v>
      </c>
      <c r="BM211" s="219" t="s">
        <v>2137</v>
      </c>
    </row>
    <row r="212" s="2" customFormat="1">
      <c r="A212" s="42"/>
      <c r="B212" s="43"/>
      <c r="C212" s="44"/>
      <c r="D212" s="221" t="s">
        <v>181</v>
      </c>
      <c r="E212" s="44"/>
      <c r="F212" s="222" t="s">
        <v>742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181</v>
      </c>
      <c r="AU212" s="20" t="s">
        <v>90</v>
      </c>
    </row>
    <row r="213" s="13" customFormat="1">
      <c r="A213" s="13"/>
      <c r="B213" s="226"/>
      <c r="C213" s="227"/>
      <c r="D213" s="228" t="s">
        <v>183</v>
      </c>
      <c r="E213" s="229" t="s">
        <v>41</v>
      </c>
      <c r="F213" s="230" t="s">
        <v>1353</v>
      </c>
      <c r="G213" s="227"/>
      <c r="H213" s="229" t="s">
        <v>41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183</v>
      </c>
      <c r="AU213" s="236" t="s">
        <v>90</v>
      </c>
      <c r="AV213" s="13" t="s">
        <v>88</v>
      </c>
      <c r="AW213" s="13" t="s">
        <v>42</v>
      </c>
      <c r="AX213" s="13" t="s">
        <v>80</v>
      </c>
      <c r="AY213" s="236" t="s">
        <v>171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199</v>
      </c>
      <c r="G214" s="238"/>
      <c r="H214" s="241">
        <v>3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3" customFormat="1">
      <c r="A215" s="13"/>
      <c r="B215" s="226"/>
      <c r="C215" s="227"/>
      <c r="D215" s="228" t="s">
        <v>183</v>
      </c>
      <c r="E215" s="229" t="s">
        <v>41</v>
      </c>
      <c r="F215" s="230" t="s">
        <v>1354</v>
      </c>
      <c r="G215" s="227"/>
      <c r="H215" s="229" t="s">
        <v>41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183</v>
      </c>
      <c r="AU215" s="236" t="s">
        <v>90</v>
      </c>
      <c r="AV215" s="13" t="s">
        <v>88</v>
      </c>
      <c r="AW215" s="13" t="s">
        <v>42</v>
      </c>
      <c r="AX215" s="13" t="s">
        <v>80</v>
      </c>
      <c r="AY215" s="236" t="s">
        <v>171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2064</v>
      </c>
      <c r="G216" s="238"/>
      <c r="H216" s="241">
        <v>6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5" customFormat="1">
      <c r="A217" s="15"/>
      <c r="B217" s="248"/>
      <c r="C217" s="249"/>
      <c r="D217" s="228" t="s">
        <v>183</v>
      </c>
      <c r="E217" s="250" t="s">
        <v>41</v>
      </c>
      <c r="F217" s="251" t="s">
        <v>189</v>
      </c>
      <c r="G217" s="249"/>
      <c r="H217" s="252">
        <v>9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183</v>
      </c>
      <c r="AU217" s="258" t="s">
        <v>90</v>
      </c>
      <c r="AV217" s="15" t="s">
        <v>179</v>
      </c>
      <c r="AW217" s="15" t="s">
        <v>42</v>
      </c>
      <c r="AX217" s="15" t="s">
        <v>88</v>
      </c>
      <c r="AY217" s="258" t="s">
        <v>171</v>
      </c>
    </row>
    <row r="218" s="2" customFormat="1" ht="16.5" customHeight="1">
      <c r="A218" s="42"/>
      <c r="B218" s="43"/>
      <c r="C218" s="270" t="s">
        <v>408</v>
      </c>
      <c r="D218" s="270" t="s">
        <v>403</v>
      </c>
      <c r="E218" s="271" t="s">
        <v>421</v>
      </c>
      <c r="F218" s="272" t="s">
        <v>1811</v>
      </c>
      <c r="G218" s="273" t="s">
        <v>194</v>
      </c>
      <c r="H218" s="274">
        <v>3</v>
      </c>
      <c r="I218" s="275"/>
      <c r="J218" s="276">
        <f>ROUND(I218*H218,2)</f>
        <v>0</v>
      </c>
      <c r="K218" s="272" t="s">
        <v>41</v>
      </c>
      <c r="L218" s="277"/>
      <c r="M218" s="278" t="s">
        <v>41</v>
      </c>
      <c r="N218" s="279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406</v>
      </c>
      <c r="AT218" s="219" t="s">
        <v>403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2138</v>
      </c>
    </row>
    <row r="219" s="14" customFormat="1">
      <c r="A219" s="14"/>
      <c r="B219" s="237"/>
      <c r="C219" s="238"/>
      <c r="D219" s="228" t="s">
        <v>183</v>
      </c>
      <c r="E219" s="239" t="s">
        <v>41</v>
      </c>
      <c r="F219" s="240" t="s">
        <v>199</v>
      </c>
      <c r="G219" s="238"/>
      <c r="H219" s="241">
        <v>3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42</v>
      </c>
      <c r="AX219" s="14" t="s">
        <v>88</v>
      </c>
      <c r="AY219" s="247" t="s">
        <v>171</v>
      </c>
    </row>
    <row r="220" s="2" customFormat="1" ht="16.5" customHeight="1">
      <c r="A220" s="42"/>
      <c r="B220" s="43"/>
      <c r="C220" s="270" t="s">
        <v>413</v>
      </c>
      <c r="D220" s="270" t="s">
        <v>403</v>
      </c>
      <c r="E220" s="271" t="s">
        <v>747</v>
      </c>
      <c r="F220" s="272" t="s">
        <v>748</v>
      </c>
      <c r="G220" s="273" t="s">
        <v>194</v>
      </c>
      <c r="H220" s="274">
        <v>6</v>
      </c>
      <c r="I220" s="275"/>
      <c r="J220" s="276">
        <f>ROUND(I220*H220,2)</f>
        <v>0</v>
      </c>
      <c r="K220" s="272" t="s">
        <v>41</v>
      </c>
      <c r="L220" s="277"/>
      <c r="M220" s="278" t="s">
        <v>41</v>
      </c>
      <c r="N220" s="279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406</v>
      </c>
      <c r="AT220" s="219" t="s">
        <v>403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2139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2064</v>
      </c>
      <c r="G221" s="238"/>
      <c r="H221" s="241">
        <v>6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5" customFormat="1">
      <c r="A222" s="15"/>
      <c r="B222" s="248"/>
      <c r="C222" s="249"/>
      <c r="D222" s="228" t="s">
        <v>183</v>
      </c>
      <c r="E222" s="250" t="s">
        <v>41</v>
      </c>
      <c r="F222" s="251" t="s">
        <v>189</v>
      </c>
      <c r="G222" s="249"/>
      <c r="H222" s="252">
        <v>6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8" t="s">
        <v>183</v>
      </c>
      <c r="AU222" s="258" t="s">
        <v>90</v>
      </c>
      <c r="AV222" s="15" t="s">
        <v>179</v>
      </c>
      <c r="AW222" s="15" t="s">
        <v>42</v>
      </c>
      <c r="AX222" s="15" t="s">
        <v>88</v>
      </c>
      <c r="AY222" s="258" t="s">
        <v>171</v>
      </c>
    </row>
    <row r="223" s="2" customFormat="1" ht="24.15" customHeight="1">
      <c r="A223" s="42"/>
      <c r="B223" s="43"/>
      <c r="C223" s="208" t="s">
        <v>406</v>
      </c>
      <c r="D223" s="208" t="s">
        <v>174</v>
      </c>
      <c r="E223" s="209" t="s">
        <v>1357</v>
      </c>
      <c r="F223" s="210" t="s">
        <v>1358</v>
      </c>
      <c r="G223" s="211" t="s">
        <v>194</v>
      </c>
      <c r="H223" s="212">
        <v>1</v>
      </c>
      <c r="I223" s="213"/>
      <c r="J223" s="214">
        <f>ROUND(I223*H223,2)</f>
        <v>0</v>
      </c>
      <c r="K223" s="210" t="s">
        <v>178</v>
      </c>
      <c r="L223" s="48"/>
      <c r="M223" s="215" t="s">
        <v>41</v>
      </c>
      <c r="N223" s="216" t="s">
        <v>51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295</v>
      </c>
      <c r="AT223" s="219" t="s">
        <v>174</v>
      </c>
      <c r="AU223" s="219" t="s">
        <v>90</v>
      </c>
      <c r="AY223" s="20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88</v>
      </c>
      <c r="BK223" s="220">
        <f>ROUND(I223*H223,2)</f>
        <v>0</v>
      </c>
      <c r="BL223" s="20" t="s">
        <v>295</v>
      </c>
      <c r="BM223" s="219" t="s">
        <v>1359</v>
      </c>
    </row>
    <row r="224" s="2" customFormat="1">
      <c r="A224" s="42"/>
      <c r="B224" s="43"/>
      <c r="C224" s="44"/>
      <c r="D224" s="221" t="s">
        <v>181</v>
      </c>
      <c r="E224" s="44"/>
      <c r="F224" s="222" t="s">
        <v>1360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181</v>
      </c>
      <c r="AU224" s="20" t="s">
        <v>90</v>
      </c>
    </row>
    <row r="225" s="2" customFormat="1" ht="24.15" customHeight="1">
      <c r="A225" s="42"/>
      <c r="B225" s="43"/>
      <c r="C225" s="208" t="s">
        <v>424</v>
      </c>
      <c r="D225" s="208" t="s">
        <v>174</v>
      </c>
      <c r="E225" s="209" t="s">
        <v>1361</v>
      </c>
      <c r="F225" s="210" t="s">
        <v>879</v>
      </c>
      <c r="G225" s="211" t="s">
        <v>764</v>
      </c>
      <c r="H225" s="212">
        <v>1</v>
      </c>
      <c r="I225" s="213"/>
      <c r="J225" s="214">
        <f>ROUND(I225*H225,2)</f>
        <v>0</v>
      </c>
      <c r="K225" s="210" t="s">
        <v>41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1701</v>
      </c>
    </row>
    <row r="226" s="2" customFormat="1" ht="24.15" customHeight="1">
      <c r="A226" s="42"/>
      <c r="B226" s="43"/>
      <c r="C226" s="208" t="s">
        <v>433</v>
      </c>
      <c r="D226" s="208" t="s">
        <v>174</v>
      </c>
      <c r="E226" s="209" t="s">
        <v>907</v>
      </c>
      <c r="F226" s="210" t="s">
        <v>908</v>
      </c>
      <c r="G226" s="211" t="s">
        <v>194</v>
      </c>
      <c r="H226" s="212">
        <v>3</v>
      </c>
      <c r="I226" s="213"/>
      <c r="J226" s="214">
        <f>ROUND(I226*H226,2)</f>
        <v>0</v>
      </c>
      <c r="K226" s="210" t="s">
        <v>178</v>
      </c>
      <c r="L226" s="48"/>
      <c r="M226" s="215" t="s">
        <v>41</v>
      </c>
      <c r="N226" s="216" t="s">
        <v>51</v>
      </c>
      <c r="O226" s="88"/>
      <c r="P226" s="217">
        <f>O226*H226</f>
        <v>0</v>
      </c>
      <c r="Q226" s="217">
        <v>0.00010000000000000001</v>
      </c>
      <c r="R226" s="217">
        <f>Q226*H226</f>
        <v>0.00030000000000000003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295</v>
      </c>
      <c r="AT226" s="219" t="s">
        <v>174</v>
      </c>
      <c r="AU226" s="219" t="s">
        <v>90</v>
      </c>
      <c r="AY226" s="20" t="s">
        <v>171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88</v>
      </c>
      <c r="BK226" s="220">
        <f>ROUND(I226*H226,2)</f>
        <v>0</v>
      </c>
      <c r="BL226" s="20" t="s">
        <v>295</v>
      </c>
      <c r="BM226" s="219" t="s">
        <v>1703</v>
      </c>
    </row>
    <row r="227" s="2" customFormat="1">
      <c r="A227" s="42"/>
      <c r="B227" s="43"/>
      <c r="C227" s="44"/>
      <c r="D227" s="221" t="s">
        <v>181</v>
      </c>
      <c r="E227" s="44"/>
      <c r="F227" s="222" t="s">
        <v>910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181</v>
      </c>
      <c r="AU227" s="20" t="s">
        <v>90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199</v>
      </c>
      <c r="G228" s="238"/>
      <c r="H228" s="241">
        <v>3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5" customFormat="1">
      <c r="A229" s="15"/>
      <c r="B229" s="248"/>
      <c r="C229" s="249"/>
      <c r="D229" s="228" t="s">
        <v>183</v>
      </c>
      <c r="E229" s="250" t="s">
        <v>41</v>
      </c>
      <c r="F229" s="251" t="s">
        <v>189</v>
      </c>
      <c r="G229" s="249"/>
      <c r="H229" s="252">
        <v>3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8" t="s">
        <v>183</v>
      </c>
      <c r="AU229" s="258" t="s">
        <v>90</v>
      </c>
      <c r="AV229" s="15" t="s">
        <v>179</v>
      </c>
      <c r="AW229" s="15" t="s">
        <v>42</v>
      </c>
      <c r="AX229" s="15" t="s">
        <v>88</v>
      </c>
      <c r="AY229" s="258" t="s">
        <v>171</v>
      </c>
    </row>
    <row r="230" s="2" customFormat="1" ht="24.15" customHeight="1">
      <c r="A230" s="42"/>
      <c r="B230" s="43"/>
      <c r="C230" s="208" t="s">
        <v>438</v>
      </c>
      <c r="D230" s="208" t="s">
        <v>174</v>
      </c>
      <c r="E230" s="209" t="s">
        <v>1367</v>
      </c>
      <c r="F230" s="210" t="s">
        <v>1368</v>
      </c>
      <c r="G230" s="211" t="s">
        <v>264</v>
      </c>
      <c r="H230" s="212">
        <v>0.019</v>
      </c>
      <c r="I230" s="213"/>
      <c r="J230" s="214">
        <f>ROUND(I230*H230,2)</f>
        <v>0</v>
      </c>
      <c r="K230" s="210" t="s">
        <v>178</v>
      </c>
      <c r="L230" s="48"/>
      <c r="M230" s="215" t="s">
        <v>41</v>
      </c>
      <c r="N230" s="216" t="s">
        <v>51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295</v>
      </c>
      <c r="AT230" s="219" t="s">
        <v>174</v>
      </c>
      <c r="AU230" s="219" t="s">
        <v>90</v>
      </c>
      <c r="AY230" s="20" t="s">
        <v>171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88</v>
      </c>
      <c r="BK230" s="220">
        <f>ROUND(I230*H230,2)</f>
        <v>0</v>
      </c>
      <c r="BL230" s="20" t="s">
        <v>295</v>
      </c>
      <c r="BM230" s="219" t="s">
        <v>1369</v>
      </c>
    </row>
    <row r="231" s="2" customFormat="1">
      <c r="A231" s="42"/>
      <c r="B231" s="43"/>
      <c r="C231" s="44"/>
      <c r="D231" s="221" t="s">
        <v>181</v>
      </c>
      <c r="E231" s="44"/>
      <c r="F231" s="222" t="s">
        <v>1370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181</v>
      </c>
      <c r="AU231" s="20" t="s">
        <v>90</v>
      </c>
    </row>
    <row r="232" s="2" customFormat="1" ht="37.8" customHeight="1">
      <c r="A232" s="42"/>
      <c r="B232" s="43"/>
      <c r="C232" s="208" t="s">
        <v>443</v>
      </c>
      <c r="D232" s="208" t="s">
        <v>174</v>
      </c>
      <c r="E232" s="209" t="s">
        <v>955</v>
      </c>
      <c r="F232" s="210" t="s">
        <v>956</v>
      </c>
      <c r="G232" s="211" t="s">
        <v>264</v>
      </c>
      <c r="H232" s="212">
        <v>0.019</v>
      </c>
      <c r="I232" s="213"/>
      <c r="J232" s="214">
        <f>ROUND(I232*H232,2)</f>
        <v>0</v>
      </c>
      <c r="K232" s="210" t="s">
        <v>178</v>
      </c>
      <c r="L232" s="48"/>
      <c r="M232" s="215" t="s">
        <v>41</v>
      </c>
      <c r="N232" s="216" t="s">
        <v>51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295</v>
      </c>
      <c r="AT232" s="219" t="s">
        <v>174</v>
      </c>
      <c r="AU232" s="219" t="s">
        <v>90</v>
      </c>
      <c r="AY232" s="20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88</v>
      </c>
      <c r="BK232" s="220">
        <f>ROUND(I232*H232,2)</f>
        <v>0</v>
      </c>
      <c r="BL232" s="20" t="s">
        <v>295</v>
      </c>
      <c r="BM232" s="219" t="s">
        <v>1371</v>
      </c>
    </row>
    <row r="233" s="2" customFormat="1">
      <c r="A233" s="42"/>
      <c r="B233" s="43"/>
      <c r="C233" s="44"/>
      <c r="D233" s="221" t="s">
        <v>181</v>
      </c>
      <c r="E233" s="44"/>
      <c r="F233" s="222" t="s">
        <v>958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181</v>
      </c>
      <c r="AU233" s="20" t="s">
        <v>90</v>
      </c>
    </row>
    <row r="234" s="2" customFormat="1" ht="33" customHeight="1">
      <c r="A234" s="42"/>
      <c r="B234" s="43"/>
      <c r="C234" s="208" t="s">
        <v>448</v>
      </c>
      <c r="D234" s="208" t="s">
        <v>174</v>
      </c>
      <c r="E234" s="209" t="s">
        <v>960</v>
      </c>
      <c r="F234" s="210" t="s">
        <v>961</v>
      </c>
      <c r="G234" s="211" t="s">
        <v>264</v>
      </c>
      <c r="H234" s="212">
        <v>0.019</v>
      </c>
      <c r="I234" s="213"/>
      <c r="J234" s="214">
        <f>ROUND(I234*H234,2)</f>
        <v>0</v>
      </c>
      <c r="K234" s="210" t="s">
        <v>178</v>
      </c>
      <c r="L234" s="48"/>
      <c r="M234" s="215" t="s">
        <v>41</v>
      </c>
      <c r="N234" s="216" t="s">
        <v>51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295</v>
      </c>
      <c r="AT234" s="219" t="s">
        <v>174</v>
      </c>
      <c r="AU234" s="219" t="s">
        <v>90</v>
      </c>
      <c r="AY234" s="20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88</v>
      </c>
      <c r="BK234" s="220">
        <f>ROUND(I234*H234,2)</f>
        <v>0</v>
      </c>
      <c r="BL234" s="20" t="s">
        <v>295</v>
      </c>
      <c r="BM234" s="219" t="s">
        <v>1372</v>
      </c>
    </row>
    <row r="235" s="2" customFormat="1">
      <c r="A235" s="42"/>
      <c r="B235" s="43"/>
      <c r="C235" s="44"/>
      <c r="D235" s="221" t="s">
        <v>181</v>
      </c>
      <c r="E235" s="44"/>
      <c r="F235" s="222" t="s">
        <v>963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181</v>
      </c>
      <c r="AU235" s="20" t="s">
        <v>90</v>
      </c>
    </row>
    <row r="236" s="2" customFormat="1" ht="37.8" customHeight="1">
      <c r="A236" s="42"/>
      <c r="B236" s="43"/>
      <c r="C236" s="208" t="s">
        <v>453</v>
      </c>
      <c r="D236" s="208" t="s">
        <v>174</v>
      </c>
      <c r="E236" s="209" t="s">
        <v>965</v>
      </c>
      <c r="F236" s="210" t="s">
        <v>966</v>
      </c>
      <c r="G236" s="211" t="s">
        <v>264</v>
      </c>
      <c r="H236" s="212">
        <v>0.019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1373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968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2" customFormat="1" ht="22.8" customHeight="1">
      <c r="A238" s="12"/>
      <c r="B238" s="192"/>
      <c r="C238" s="193"/>
      <c r="D238" s="194" t="s">
        <v>79</v>
      </c>
      <c r="E238" s="206" t="s">
        <v>969</v>
      </c>
      <c r="F238" s="206" t="s">
        <v>970</v>
      </c>
      <c r="G238" s="193"/>
      <c r="H238" s="193"/>
      <c r="I238" s="196"/>
      <c r="J238" s="207">
        <f>BK238</f>
        <v>0</v>
      </c>
      <c r="K238" s="193"/>
      <c r="L238" s="198"/>
      <c r="M238" s="199"/>
      <c r="N238" s="200"/>
      <c r="O238" s="200"/>
      <c r="P238" s="201">
        <f>SUM(P239:P271)</f>
        <v>0</v>
      </c>
      <c r="Q238" s="200"/>
      <c r="R238" s="201">
        <f>SUM(R239:R271)</f>
        <v>0.013476750000000001</v>
      </c>
      <c r="S238" s="200"/>
      <c r="T238" s="202">
        <f>SUM(T239:T271)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3" t="s">
        <v>90</v>
      </c>
      <c r="AT238" s="204" t="s">
        <v>79</v>
      </c>
      <c r="AU238" s="204" t="s">
        <v>88</v>
      </c>
      <c r="AY238" s="203" t="s">
        <v>171</v>
      </c>
      <c r="BK238" s="205">
        <f>SUM(BK239:BK271)</f>
        <v>0</v>
      </c>
    </row>
    <row r="239" s="2" customFormat="1" ht="16.5" customHeight="1">
      <c r="A239" s="42"/>
      <c r="B239" s="43"/>
      <c r="C239" s="208" t="s">
        <v>460</v>
      </c>
      <c r="D239" s="208" t="s">
        <v>174</v>
      </c>
      <c r="E239" s="209" t="s">
        <v>972</v>
      </c>
      <c r="F239" s="210" t="s">
        <v>973</v>
      </c>
      <c r="G239" s="211" t="s">
        <v>202</v>
      </c>
      <c r="H239" s="212">
        <v>105.7</v>
      </c>
      <c r="I239" s="213"/>
      <c r="J239" s="214">
        <f>ROUND(I239*H239,2)</f>
        <v>0</v>
      </c>
      <c r="K239" s="210" t="s">
        <v>178</v>
      </c>
      <c r="L239" s="48"/>
      <c r="M239" s="215" t="s">
        <v>41</v>
      </c>
      <c r="N239" s="216" t="s">
        <v>51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295</v>
      </c>
      <c r="AT239" s="219" t="s">
        <v>174</v>
      </c>
      <c r="AU239" s="219" t="s">
        <v>90</v>
      </c>
      <c r="AY239" s="20" t="s">
        <v>171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88</v>
      </c>
      <c r="BK239" s="220">
        <f>ROUND(I239*H239,2)</f>
        <v>0</v>
      </c>
      <c r="BL239" s="20" t="s">
        <v>295</v>
      </c>
      <c r="BM239" s="219" t="s">
        <v>1374</v>
      </c>
    </row>
    <row r="240" s="2" customFormat="1">
      <c r="A240" s="42"/>
      <c r="B240" s="43"/>
      <c r="C240" s="44"/>
      <c r="D240" s="221" t="s">
        <v>181</v>
      </c>
      <c r="E240" s="44"/>
      <c r="F240" s="222" t="s">
        <v>975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181</v>
      </c>
      <c r="AU240" s="20" t="s">
        <v>90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1375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2140</v>
      </c>
      <c r="G242" s="238"/>
      <c r="H242" s="241">
        <v>92.700000000000003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6" customFormat="1">
      <c r="A243" s="16"/>
      <c r="B243" s="259"/>
      <c r="C243" s="260"/>
      <c r="D243" s="228" t="s">
        <v>183</v>
      </c>
      <c r="E243" s="261" t="s">
        <v>41</v>
      </c>
      <c r="F243" s="262" t="s">
        <v>230</v>
      </c>
      <c r="G243" s="260"/>
      <c r="H243" s="263">
        <v>92.700000000000003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69" t="s">
        <v>183</v>
      </c>
      <c r="AU243" s="269" t="s">
        <v>90</v>
      </c>
      <c r="AV243" s="16" t="s">
        <v>199</v>
      </c>
      <c r="AW243" s="16" t="s">
        <v>42</v>
      </c>
      <c r="AX243" s="16" t="s">
        <v>80</v>
      </c>
      <c r="AY243" s="269" t="s">
        <v>171</v>
      </c>
    </row>
    <row r="244" s="13" customFormat="1">
      <c r="A244" s="13"/>
      <c r="B244" s="226"/>
      <c r="C244" s="227"/>
      <c r="D244" s="228" t="s">
        <v>183</v>
      </c>
      <c r="E244" s="229" t="s">
        <v>41</v>
      </c>
      <c r="F244" s="230" t="s">
        <v>1710</v>
      </c>
      <c r="G244" s="227"/>
      <c r="H244" s="229" t="s">
        <v>41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183</v>
      </c>
      <c r="AU244" s="236" t="s">
        <v>90</v>
      </c>
      <c r="AV244" s="13" t="s">
        <v>88</v>
      </c>
      <c r="AW244" s="13" t="s">
        <v>42</v>
      </c>
      <c r="AX244" s="13" t="s">
        <v>80</v>
      </c>
      <c r="AY244" s="236" t="s">
        <v>171</v>
      </c>
    </row>
    <row r="245" s="14" customFormat="1">
      <c r="A245" s="14"/>
      <c r="B245" s="237"/>
      <c r="C245" s="238"/>
      <c r="D245" s="228" t="s">
        <v>183</v>
      </c>
      <c r="E245" s="239" t="s">
        <v>41</v>
      </c>
      <c r="F245" s="240" t="s">
        <v>2141</v>
      </c>
      <c r="G245" s="238"/>
      <c r="H245" s="241">
        <v>13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42</v>
      </c>
      <c r="AX245" s="14" t="s">
        <v>80</v>
      </c>
      <c r="AY245" s="247" t="s">
        <v>171</v>
      </c>
    </row>
    <row r="246" s="15" customFormat="1">
      <c r="A246" s="15"/>
      <c r="B246" s="248"/>
      <c r="C246" s="249"/>
      <c r="D246" s="228" t="s">
        <v>183</v>
      </c>
      <c r="E246" s="250" t="s">
        <v>41</v>
      </c>
      <c r="F246" s="251" t="s">
        <v>189</v>
      </c>
      <c r="G246" s="249"/>
      <c r="H246" s="252">
        <v>105.7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183</v>
      </c>
      <c r="AU246" s="258" t="s">
        <v>90</v>
      </c>
      <c r="AV246" s="15" t="s">
        <v>179</v>
      </c>
      <c r="AW246" s="15" t="s">
        <v>42</v>
      </c>
      <c r="AX246" s="15" t="s">
        <v>88</v>
      </c>
      <c r="AY246" s="258" t="s">
        <v>171</v>
      </c>
    </row>
    <row r="247" s="2" customFormat="1" ht="21.75" customHeight="1">
      <c r="A247" s="42"/>
      <c r="B247" s="43"/>
      <c r="C247" s="270" t="s">
        <v>467</v>
      </c>
      <c r="D247" s="270" t="s">
        <v>403</v>
      </c>
      <c r="E247" s="271" t="s">
        <v>1001</v>
      </c>
      <c r="F247" s="272" t="s">
        <v>1002</v>
      </c>
      <c r="G247" s="273" t="s">
        <v>202</v>
      </c>
      <c r="H247" s="274">
        <v>110.985</v>
      </c>
      <c r="I247" s="275"/>
      <c r="J247" s="276">
        <f>ROUND(I247*H247,2)</f>
        <v>0</v>
      </c>
      <c r="K247" s="272" t="s">
        <v>178</v>
      </c>
      <c r="L247" s="277"/>
      <c r="M247" s="278" t="s">
        <v>41</v>
      </c>
      <c r="N247" s="279" t="s">
        <v>51</v>
      </c>
      <c r="O247" s="88"/>
      <c r="P247" s="217">
        <f>O247*H247</f>
        <v>0</v>
      </c>
      <c r="Q247" s="217">
        <v>3.0000000000000001E-05</v>
      </c>
      <c r="R247" s="217">
        <f>Q247*H247</f>
        <v>0.0033295500000000001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406</v>
      </c>
      <c r="AT247" s="219" t="s">
        <v>403</v>
      </c>
      <c r="AU247" s="219" t="s">
        <v>90</v>
      </c>
      <c r="AY247" s="20" t="s">
        <v>171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88</v>
      </c>
      <c r="BK247" s="220">
        <f>ROUND(I247*H247,2)</f>
        <v>0</v>
      </c>
      <c r="BL247" s="20" t="s">
        <v>295</v>
      </c>
      <c r="BM247" s="219" t="s">
        <v>1380</v>
      </c>
    </row>
    <row r="248" s="14" customFormat="1">
      <c r="A248" s="14"/>
      <c r="B248" s="237"/>
      <c r="C248" s="238"/>
      <c r="D248" s="228" t="s">
        <v>183</v>
      </c>
      <c r="E248" s="238"/>
      <c r="F248" s="240" t="s">
        <v>2142</v>
      </c>
      <c r="G248" s="238"/>
      <c r="H248" s="241">
        <v>110.985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</v>
      </c>
      <c r="AX248" s="14" t="s">
        <v>88</v>
      </c>
      <c r="AY248" s="247" t="s">
        <v>171</v>
      </c>
    </row>
    <row r="249" s="2" customFormat="1" ht="24.15" customHeight="1">
      <c r="A249" s="42"/>
      <c r="B249" s="43"/>
      <c r="C249" s="208" t="s">
        <v>471</v>
      </c>
      <c r="D249" s="208" t="s">
        <v>174</v>
      </c>
      <c r="E249" s="209" t="s">
        <v>1713</v>
      </c>
      <c r="F249" s="210" t="s">
        <v>879</v>
      </c>
      <c r="G249" s="211" t="s">
        <v>764</v>
      </c>
      <c r="H249" s="212">
        <v>1</v>
      </c>
      <c r="I249" s="213"/>
      <c r="J249" s="214">
        <f>ROUND(I249*H249,2)</f>
        <v>0</v>
      </c>
      <c r="K249" s="210" t="s">
        <v>41</v>
      </c>
      <c r="L249" s="48"/>
      <c r="M249" s="215" t="s">
        <v>41</v>
      </c>
      <c r="N249" s="216" t="s">
        <v>51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295</v>
      </c>
      <c r="AT249" s="219" t="s">
        <v>174</v>
      </c>
      <c r="AU249" s="219" t="s">
        <v>90</v>
      </c>
      <c r="AY249" s="20" t="s">
        <v>171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88</v>
      </c>
      <c r="BK249" s="220">
        <f>ROUND(I249*H249,2)</f>
        <v>0</v>
      </c>
      <c r="BL249" s="20" t="s">
        <v>295</v>
      </c>
      <c r="BM249" s="219" t="s">
        <v>1714</v>
      </c>
    </row>
    <row r="250" s="2" customFormat="1" ht="16.5" customHeight="1">
      <c r="A250" s="42"/>
      <c r="B250" s="43"/>
      <c r="C250" s="208" t="s">
        <v>476</v>
      </c>
      <c r="D250" s="208" t="s">
        <v>174</v>
      </c>
      <c r="E250" s="209" t="s">
        <v>1009</v>
      </c>
      <c r="F250" s="210" t="s">
        <v>1383</v>
      </c>
      <c r="G250" s="211" t="s">
        <v>202</v>
      </c>
      <c r="H250" s="212">
        <v>105.7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1384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1012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13" customFormat="1">
      <c r="A252" s="13"/>
      <c r="B252" s="226"/>
      <c r="C252" s="227"/>
      <c r="D252" s="228" t="s">
        <v>183</v>
      </c>
      <c r="E252" s="229" t="s">
        <v>41</v>
      </c>
      <c r="F252" s="230" t="s">
        <v>1375</v>
      </c>
      <c r="G252" s="227"/>
      <c r="H252" s="229" t="s">
        <v>41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183</v>
      </c>
      <c r="AU252" s="236" t="s">
        <v>90</v>
      </c>
      <c r="AV252" s="13" t="s">
        <v>88</v>
      </c>
      <c r="AW252" s="13" t="s">
        <v>42</v>
      </c>
      <c r="AX252" s="13" t="s">
        <v>80</v>
      </c>
      <c r="AY252" s="236" t="s">
        <v>171</v>
      </c>
    </row>
    <row r="253" s="14" customFormat="1">
      <c r="A253" s="14"/>
      <c r="B253" s="237"/>
      <c r="C253" s="238"/>
      <c r="D253" s="228" t="s">
        <v>183</v>
      </c>
      <c r="E253" s="239" t="s">
        <v>41</v>
      </c>
      <c r="F253" s="240" t="s">
        <v>2140</v>
      </c>
      <c r="G253" s="238"/>
      <c r="H253" s="241">
        <v>92.700000000000003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183</v>
      </c>
      <c r="AU253" s="247" t="s">
        <v>90</v>
      </c>
      <c r="AV253" s="14" t="s">
        <v>90</v>
      </c>
      <c r="AW253" s="14" t="s">
        <v>42</v>
      </c>
      <c r="AX253" s="14" t="s">
        <v>80</v>
      </c>
      <c r="AY253" s="247" t="s">
        <v>171</v>
      </c>
    </row>
    <row r="254" s="16" customFormat="1">
      <c r="A254" s="16"/>
      <c r="B254" s="259"/>
      <c r="C254" s="260"/>
      <c r="D254" s="228" t="s">
        <v>183</v>
      </c>
      <c r="E254" s="261" t="s">
        <v>41</v>
      </c>
      <c r="F254" s="262" t="s">
        <v>230</v>
      </c>
      <c r="G254" s="260"/>
      <c r="H254" s="263">
        <v>92.700000000000003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69" t="s">
        <v>183</v>
      </c>
      <c r="AU254" s="269" t="s">
        <v>90</v>
      </c>
      <c r="AV254" s="16" t="s">
        <v>199</v>
      </c>
      <c r="AW254" s="16" t="s">
        <v>42</v>
      </c>
      <c r="AX254" s="16" t="s">
        <v>80</v>
      </c>
      <c r="AY254" s="269" t="s">
        <v>171</v>
      </c>
    </row>
    <row r="255" s="13" customFormat="1">
      <c r="A255" s="13"/>
      <c r="B255" s="226"/>
      <c r="C255" s="227"/>
      <c r="D255" s="228" t="s">
        <v>183</v>
      </c>
      <c r="E255" s="229" t="s">
        <v>41</v>
      </c>
      <c r="F255" s="230" t="s">
        <v>1710</v>
      </c>
      <c r="G255" s="227"/>
      <c r="H255" s="229" t="s">
        <v>41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183</v>
      </c>
      <c r="AU255" s="236" t="s">
        <v>90</v>
      </c>
      <c r="AV255" s="13" t="s">
        <v>88</v>
      </c>
      <c r="AW255" s="13" t="s">
        <v>42</v>
      </c>
      <c r="AX255" s="13" t="s">
        <v>80</v>
      </c>
      <c r="AY255" s="236" t="s">
        <v>171</v>
      </c>
    </row>
    <row r="256" s="14" customFormat="1">
      <c r="A256" s="14"/>
      <c r="B256" s="237"/>
      <c r="C256" s="238"/>
      <c r="D256" s="228" t="s">
        <v>183</v>
      </c>
      <c r="E256" s="239" t="s">
        <v>41</v>
      </c>
      <c r="F256" s="240" t="s">
        <v>2141</v>
      </c>
      <c r="G256" s="238"/>
      <c r="H256" s="241">
        <v>13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183</v>
      </c>
      <c r="AU256" s="247" t="s">
        <v>90</v>
      </c>
      <c r="AV256" s="14" t="s">
        <v>90</v>
      </c>
      <c r="AW256" s="14" t="s">
        <v>42</v>
      </c>
      <c r="AX256" s="14" t="s">
        <v>80</v>
      </c>
      <c r="AY256" s="247" t="s">
        <v>171</v>
      </c>
    </row>
    <row r="257" s="15" customFormat="1">
      <c r="A257" s="15"/>
      <c r="B257" s="248"/>
      <c r="C257" s="249"/>
      <c r="D257" s="228" t="s">
        <v>183</v>
      </c>
      <c r="E257" s="250" t="s">
        <v>41</v>
      </c>
      <c r="F257" s="251" t="s">
        <v>189</v>
      </c>
      <c r="G257" s="249"/>
      <c r="H257" s="252">
        <v>105.7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183</v>
      </c>
      <c r="AU257" s="258" t="s">
        <v>90</v>
      </c>
      <c r="AV257" s="15" t="s">
        <v>179</v>
      </c>
      <c r="AW257" s="15" t="s">
        <v>42</v>
      </c>
      <c r="AX257" s="15" t="s">
        <v>88</v>
      </c>
      <c r="AY257" s="258" t="s">
        <v>171</v>
      </c>
    </row>
    <row r="258" s="2" customFormat="1" ht="16.5" customHeight="1">
      <c r="A258" s="42"/>
      <c r="B258" s="43"/>
      <c r="C258" s="270" t="s">
        <v>481</v>
      </c>
      <c r="D258" s="270" t="s">
        <v>403</v>
      </c>
      <c r="E258" s="271" t="s">
        <v>1014</v>
      </c>
      <c r="F258" s="272" t="s">
        <v>1015</v>
      </c>
      <c r="G258" s="273" t="s">
        <v>202</v>
      </c>
      <c r="H258" s="274">
        <v>126.84</v>
      </c>
      <c r="I258" s="275"/>
      <c r="J258" s="276">
        <f>ROUND(I258*H258,2)</f>
        <v>0</v>
      </c>
      <c r="K258" s="272" t="s">
        <v>41</v>
      </c>
      <c r="L258" s="277"/>
      <c r="M258" s="278" t="s">
        <v>41</v>
      </c>
      <c r="N258" s="279" t="s">
        <v>51</v>
      </c>
      <c r="O258" s="88"/>
      <c r="P258" s="217">
        <f>O258*H258</f>
        <v>0</v>
      </c>
      <c r="Q258" s="217">
        <v>8.0000000000000007E-05</v>
      </c>
      <c r="R258" s="217">
        <f>Q258*H258</f>
        <v>0.0101472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406</v>
      </c>
      <c r="AT258" s="219" t="s">
        <v>403</v>
      </c>
      <c r="AU258" s="219" t="s">
        <v>90</v>
      </c>
      <c r="AY258" s="20" t="s">
        <v>171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88</v>
      </c>
      <c r="BK258" s="220">
        <f>ROUND(I258*H258,2)</f>
        <v>0</v>
      </c>
      <c r="BL258" s="20" t="s">
        <v>295</v>
      </c>
      <c r="BM258" s="219" t="s">
        <v>1385</v>
      </c>
    </row>
    <row r="259" s="14" customFormat="1">
      <c r="A259" s="14"/>
      <c r="B259" s="237"/>
      <c r="C259" s="238"/>
      <c r="D259" s="228" t="s">
        <v>183</v>
      </c>
      <c r="E259" s="238"/>
      <c r="F259" s="240" t="s">
        <v>2143</v>
      </c>
      <c r="G259" s="238"/>
      <c r="H259" s="241">
        <v>126.84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183</v>
      </c>
      <c r="AU259" s="247" t="s">
        <v>90</v>
      </c>
      <c r="AV259" s="14" t="s">
        <v>90</v>
      </c>
      <c r="AW259" s="14" t="s">
        <v>4</v>
      </c>
      <c r="AX259" s="14" t="s">
        <v>88</v>
      </c>
      <c r="AY259" s="247" t="s">
        <v>171</v>
      </c>
    </row>
    <row r="260" s="2" customFormat="1" ht="16.5" customHeight="1">
      <c r="A260" s="42"/>
      <c r="B260" s="43"/>
      <c r="C260" s="208" t="s">
        <v>486</v>
      </c>
      <c r="D260" s="208" t="s">
        <v>174</v>
      </c>
      <c r="E260" s="209" t="s">
        <v>1019</v>
      </c>
      <c r="F260" s="210" t="s">
        <v>1020</v>
      </c>
      <c r="G260" s="211" t="s">
        <v>202</v>
      </c>
      <c r="H260" s="212">
        <v>105.7</v>
      </c>
      <c r="I260" s="213"/>
      <c r="J260" s="214">
        <f>ROUND(I260*H260,2)</f>
        <v>0</v>
      </c>
      <c r="K260" s="210" t="s">
        <v>178</v>
      </c>
      <c r="L260" s="48"/>
      <c r="M260" s="215" t="s">
        <v>41</v>
      </c>
      <c r="N260" s="216" t="s">
        <v>51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295</v>
      </c>
      <c r="AT260" s="219" t="s">
        <v>174</v>
      </c>
      <c r="AU260" s="219" t="s">
        <v>90</v>
      </c>
      <c r="AY260" s="20" t="s">
        <v>171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88</v>
      </c>
      <c r="BK260" s="220">
        <f>ROUND(I260*H260,2)</f>
        <v>0</v>
      </c>
      <c r="BL260" s="20" t="s">
        <v>295</v>
      </c>
      <c r="BM260" s="219" t="s">
        <v>1387</v>
      </c>
    </row>
    <row r="261" s="2" customFormat="1">
      <c r="A261" s="42"/>
      <c r="B261" s="43"/>
      <c r="C261" s="44"/>
      <c r="D261" s="221" t="s">
        <v>181</v>
      </c>
      <c r="E261" s="44"/>
      <c r="F261" s="222" t="s">
        <v>1022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181</v>
      </c>
      <c r="AU261" s="20" t="s">
        <v>90</v>
      </c>
    </row>
    <row r="262" s="14" customFormat="1">
      <c r="A262" s="14"/>
      <c r="B262" s="237"/>
      <c r="C262" s="238"/>
      <c r="D262" s="228" t="s">
        <v>183</v>
      </c>
      <c r="E262" s="239" t="s">
        <v>41</v>
      </c>
      <c r="F262" s="240" t="s">
        <v>2144</v>
      </c>
      <c r="G262" s="238"/>
      <c r="H262" s="241">
        <v>105.7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183</v>
      </c>
      <c r="AU262" s="247" t="s">
        <v>90</v>
      </c>
      <c r="AV262" s="14" t="s">
        <v>90</v>
      </c>
      <c r="AW262" s="14" t="s">
        <v>42</v>
      </c>
      <c r="AX262" s="14" t="s">
        <v>80</v>
      </c>
      <c r="AY262" s="247" t="s">
        <v>171</v>
      </c>
    </row>
    <row r="263" s="15" customFormat="1">
      <c r="A263" s="15"/>
      <c r="B263" s="248"/>
      <c r="C263" s="249"/>
      <c r="D263" s="228" t="s">
        <v>183</v>
      </c>
      <c r="E263" s="250" t="s">
        <v>41</v>
      </c>
      <c r="F263" s="251" t="s">
        <v>189</v>
      </c>
      <c r="G263" s="249"/>
      <c r="H263" s="252">
        <v>105.7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8" t="s">
        <v>183</v>
      </c>
      <c r="AU263" s="258" t="s">
        <v>90</v>
      </c>
      <c r="AV263" s="15" t="s">
        <v>179</v>
      </c>
      <c r="AW263" s="15" t="s">
        <v>42</v>
      </c>
      <c r="AX263" s="15" t="s">
        <v>88</v>
      </c>
      <c r="AY263" s="258" t="s">
        <v>171</v>
      </c>
    </row>
    <row r="264" s="2" customFormat="1" ht="24.15" customHeight="1">
      <c r="A264" s="42"/>
      <c r="B264" s="43"/>
      <c r="C264" s="208" t="s">
        <v>493</v>
      </c>
      <c r="D264" s="208" t="s">
        <v>174</v>
      </c>
      <c r="E264" s="209" t="s">
        <v>1388</v>
      </c>
      <c r="F264" s="210" t="s">
        <v>1389</v>
      </c>
      <c r="G264" s="211" t="s">
        <v>264</v>
      </c>
      <c r="H264" s="212">
        <v>0.012999999999999999</v>
      </c>
      <c r="I264" s="213"/>
      <c r="J264" s="214">
        <f>ROUND(I264*H264,2)</f>
        <v>0</v>
      </c>
      <c r="K264" s="210" t="s">
        <v>178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295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295</v>
      </c>
      <c r="BM264" s="219" t="s">
        <v>1390</v>
      </c>
    </row>
    <row r="265" s="2" customFormat="1">
      <c r="A265" s="42"/>
      <c r="B265" s="43"/>
      <c r="C265" s="44"/>
      <c r="D265" s="221" t="s">
        <v>181</v>
      </c>
      <c r="E265" s="44"/>
      <c r="F265" s="222" t="s">
        <v>1391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181</v>
      </c>
      <c r="AU265" s="20" t="s">
        <v>90</v>
      </c>
    </row>
    <row r="266" s="2" customFormat="1" ht="37.8" customHeight="1">
      <c r="A266" s="42"/>
      <c r="B266" s="43"/>
      <c r="C266" s="208" t="s">
        <v>503</v>
      </c>
      <c r="D266" s="208" t="s">
        <v>174</v>
      </c>
      <c r="E266" s="209" t="s">
        <v>1029</v>
      </c>
      <c r="F266" s="210" t="s">
        <v>1030</v>
      </c>
      <c r="G266" s="211" t="s">
        <v>264</v>
      </c>
      <c r="H266" s="212">
        <v>0.012999999999999999</v>
      </c>
      <c r="I266" s="213"/>
      <c r="J266" s="214">
        <f>ROUND(I266*H266,2)</f>
        <v>0</v>
      </c>
      <c r="K266" s="210" t="s">
        <v>178</v>
      </c>
      <c r="L266" s="48"/>
      <c r="M266" s="215" t="s">
        <v>41</v>
      </c>
      <c r="N266" s="216" t="s">
        <v>51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295</v>
      </c>
      <c r="AT266" s="219" t="s">
        <v>174</v>
      </c>
      <c r="AU266" s="219" t="s">
        <v>90</v>
      </c>
      <c r="AY266" s="20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88</v>
      </c>
      <c r="BK266" s="220">
        <f>ROUND(I266*H266,2)</f>
        <v>0</v>
      </c>
      <c r="BL266" s="20" t="s">
        <v>295</v>
      </c>
      <c r="BM266" s="219" t="s">
        <v>1392</v>
      </c>
    </row>
    <row r="267" s="2" customFormat="1">
      <c r="A267" s="42"/>
      <c r="B267" s="43"/>
      <c r="C267" s="44"/>
      <c r="D267" s="221" t="s">
        <v>181</v>
      </c>
      <c r="E267" s="44"/>
      <c r="F267" s="222" t="s">
        <v>1032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181</v>
      </c>
      <c r="AU267" s="20" t="s">
        <v>90</v>
      </c>
    </row>
    <row r="268" s="2" customFormat="1" ht="33" customHeight="1">
      <c r="A268" s="42"/>
      <c r="B268" s="43"/>
      <c r="C268" s="208" t="s">
        <v>520</v>
      </c>
      <c r="D268" s="208" t="s">
        <v>174</v>
      </c>
      <c r="E268" s="209" t="s">
        <v>1034</v>
      </c>
      <c r="F268" s="210" t="s">
        <v>1035</v>
      </c>
      <c r="G268" s="211" t="s">
        <v>264</v>
      </c>
      <c r="H268" s="212">
        <v>0.012999999999999999</v>
      </c>
      <c r="I268" s="213"/>
      <c r="J268" s="214">
        <f>ROUND(I268*H268,2)</f>
        <v>0</v>
      </c>
      <c r="K268" s="210" t="s">
        <v>178</v>
      </c>
      <c r="L268" s="48"/>
      <c r="M268" s="215" t="s">
        <v>41</v>
      </c>
      <c r="N268" s="216" t="s">
        <v>51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295</v>
      </c>
      <c r="AT268" s="219" t="s">
        <v>174</v>
      </c>
      <c r="AU268" s="219" t="s">
        <v>90</v>
      </c>
      <c r="AY268" s="20" t="s">
        <v>171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88</v>
      </c>
      <c r="BK268" s="220">
        <f>ROUND(I268*H268,2)</f>
        <v>0</v>
      </c>
      <c r="BL268" s="20" t="s">
        <v>295</v>
      </c>
      <c r="BM268" s="219" t="s">
        <v>1393</v>
      </c>
    </row>
    <row r="269" s="2" customFormat="1">
      <c r="A269" s="42"/>
      <c r="B269" s="43"/>
      <c r="C269" s="44"/>
      <c r="D269" s="221" t="s">
        <v>181</v>
      </c>
      <c r="E269" s="44"/>
      <c r="F269" s="222" t="s">
        <v>1037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181</v>
      </c>
      <c r="AU269" s="20" t="s">
        <v>90</v>
      </c>
    </row>
    <row r="270" s="2" customFormat="1" ht="37.8" customHeight="1">
      <c r="A270" s="42"/>
      <c r="B270" s="43"/>
      <c r="C270" s="208" t="s">
        <v>536</v>
      </c>
      <c r="D270" s="208" t="s">
        <v>174</v>
      </c>
      <c r="E270" s="209" t="s">
        <v>1039</v>
      </c>
      <c r="F270" s="210" t="s">
        <v>1040</v>
      </c>
      <c r="G270" s="211" t="s">
        <v>264</v>
      </c>
      <c r="H270" s="212">
        <v>0.012999999999999999</v>
      </c>
      <c r="I270" s="213"/>
      <c r="J270" s="214">
        <f>ROUND(I270*H270,2)</f>
        <v>0</v>
      </c>
      <c r="K270" s="210" t="s">
        <v>178</v>
      </c>
      <c r="L270" s="48"/>
      <c r="M270" s="215" t="s">
        <v>41</v>
      </c>
      <c r="N270" s="216" t="s">
        <v>51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295</v>
      </c>
      <c r="AT270" s="219" t="s">
        <v>174</v>
      </c>
      <c r="AU270" s="219" t="s">
        <v>90</v>
      </c>
      <c r="AY270" s="20" t="s">
        <v>171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88</v>
      </c>
      <c r="BK270" s="220">
        <f>ROUND(I270*H270,2)</f>
        <v>0</v>
      </c>
      <c r="BL270" s="20" t="s">
        <v>295</v>
      </c>
      <c r="BM270" s="219" t="s">
        <v>1394</v>
      </c>
    </row>
    <row r="271" s="2" customFormat="1">
      <c r="A271" s="42"/>
      <c r="B271" s="43"/>
      <c r="C271" s="44"/>
      <c r="D271" s="221" t="s">
        <v>181</v>
      </c>
      <c r="E271" s="44"/>
      <c r="F271" s="222" t="s">
        <v>1042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181</v>
      </c>
      <c r="AU271" s="20" t="s">
        <v>90</v>
      </c>
    </row>
    <row r="272" s="12" customFormat="1" ht="22.8" customHeight="1">
      <c r="A272" s="12"/>
      <c r="B272" s="192"/>
      <c r="C272" s="193"/>
      <c r="D272" s="194" t="s">
        <v>79</v>
      </c>
      <c r="E272" s="206" t="s">
        <v>1045</v>
      </c>
      <c r="F272" s="206" t="s">
        <v>1046</v>
      </c>
      <c r="G272" s="193"/>
      <c r="H272" s="193"/>
      <c r="I272" s="196"/>
      <c r="J272" s="207">
        <f>BK272</f>
        <v>0</v>
      </c>
      <c r="K272" s="193"/>
      <c r="L272" s="198"/>
      <c r="M272" s="199"/>
      <c r="N272" s="200"/>
      <c r="O272" s="200"/>
      <c r="P272" s="201">
        <f>SUM(P273:P450)</f>
        <v>0</v>
      </c>
      <c r="Q272" s="200"/>
      <c r="R272" s="201">
        <f>SUM(R273:R450)</f>
        <v>0.56574080000000004</v>
      </c>
      <c r="S272" s="200"/>
      <c r="T272" s="202">
        <f>SUM(T273:T450)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3" t="s">
        <v>90</v>
      </c>
      <c r="AT272" s="204" t="s">
        <v>79</v>
      </c>
      <c r="AU272" s="204" t="s">
        <v>88</v>
      </c>
      <c r="AY272" s="203" t="s">
        <v>171</v>
      </c>
      <c r="BK272" s="205">
        <f>SUM(BK273:BK450)</f>
        <v>0</v>
      </c>
    </row>
    <row r="273" s="2" customFormat="1" ht="33" customHeight="1">
      <c r="A273" s="42"/>
      <c r="B273" s="43"/>
      <c r="C273" s="208" t="s">
        <v>541</v>
      </c>
      <c r="D273" s="208" t="s">
        <v>174</v>
      </c>
      <c r="E273" s="209" t="s">
        <v>1395</v>
      </c>
      <c r="F273" s="210" t="s">
        <v>1396</v>
      </c>
      <c r="G273" s="211" t="s">
        <v>194</v>
      </c>
      <c r="H273" s="212">
        <v>7</v>
      </c>
      <c r="I273" s="213"/>
      <c r="J273" s="214">
        <f>ROUND(I273*H273,2)</f>
        <v>0</v>
      </c>
      <c r="K273" s="210" t="s">
        <v>178</v>
      </c>
      <c r="L273" s="48"/>
      <c r="M273" s="215" t="s">
        <v>41</v>
      </c>
      <c r="N273" s="216" t="s">
        <v>51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295</v>
      </c>
      <c r="AT273" s="219" t="s">
        <v>174</v>
      </c>
      <c r="AU273" s="219" t="s">
        <v>90</v>
      </c>
      <c r="AY273" s="20" t="s">
        <v>171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88</v>
      </c>
      <c r="BK273" s="220">
        <f>ROUND(I273*H273,2)</f>
        <v>0</v>
      </c>
      <c r="BL273" s="20" t="s">
        <v>295</v>
      </c>
      <c r="BM273" s="219" t="s">
        <v>1397</v>
      </c>
    </row>
    <row r="274" s="2" customFormat="1">
      <c r="A274" s="42"/>
      <c r="B274" s="43"/>
      <c r="C274" s="44"/>
      <c r="D274" s="221" t="s">
        <v>181</v>
      </c>
      <c r="E274" s="44"/>
      <c r="F274" s="222" t="s">
        <v>1398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181</v>
      </c>
      <c r="AU274" s="20" t="s">
        <v>90</v>
      </c>
    </row>
    <row r="275" s="2" customFormat="1" ht="24.15" customHeight="1">
      <c r="A275" s="42"/>
      <c r="B275" s="43"/>
      <c r="C275" s="270" t="s">
        <v>560</v>
      </c>
      <c r="D275" s="270" t="s">
        <v>403</v>
      </c>
      <c r="E275" s="271" t="s">
        <v>1406</v>
      </c>
      <c r="F275" s="272" t="s">
        <v>1407</v>
      </c>
      <c r="G275" s="273" t="s">
        <v>194</v>
      </c>
      <c r="H275" s="274">
        <v>7</v>
      </c>
      <c r="I275" s="275"/>
      <c r="J275" s="276">
        <f>ROUND(I275*H275,2)</f>
        <v>0</v>
      </c>
      <c r="K275" s="272" t="s">
        <v>178</v>
      </c>
      <c r="L275" s="277"/>
      <c r="M275" s="278" t="s">
        <v>41</v>
      </c>
      <c r="N275" s="279" t="s">
        <v>51</v>
      </c>
      <c r="O275" s="88"/>
      <c r="P275" s="217">
        <f>O275*H275</f>
        <v>0</v>
      </c>
      <c r="Q275" s="217">
        <v>0.029000000000000001</v>
      </c>
      <c r="R275" s="217">
        <f>Q275*H275</f>
        <v>0.20300000000000001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406</v>
      </c>
      <c r="AT275" s="219" t="s">
        <v>403</v>
      </c>
      <c r="AU275" s="219" t="s">
        <v>90</v>
      </c>
      <c r="AY275" s="20" t="s">
        <v>171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88</v>
      </c>
      <c r="BK275" s="220">
        <f>ROUND(I275*H275,2)</f>
        <v>0</v>
      </c>
      <c r="BL275" s="20" t="s">
        <v>295</v>
      </c>
      <c r="BM275" s="219" t="s">
        <v>1408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1409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2145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88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2146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2147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88</v>
      </c>
      <c r="G282" s="238"/>
      <c r="H282" s="241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3" customFormat="1">
      <c r="A283" s="13"/>
      <c r="B283" s="226"/>
      <c r="C283" s="227"/>
      <c r="D283" s="228" t="s">
        <v>183</v>
      </c>
      <c r="E283" s="229" t="s">
        <v>41</v>
      </c>
      <c r="F283" s="230" t="s">
        <v>2148</v>
      </c>
      <c r="G283" s="227"/>
      <c r="H283" s="229" t="s">
        <v>41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183</v>
      </c>
      <c r="AU283" s="236" t="s">
        <v>90</v>
      </c>
      <c r="AV283" s="13" t="s">
        <v>88</v>
      </c>
      <c r="AW283" s="13" t="s">
        <v>42</v>
      </c>
      <c r="AX283" s="13" t="s">
        <v>80</v>
      </c>
      <c r="AY283" s="236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88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2149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2150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2151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5" customFormat="1">
      <c r="A291" s="15"/>
      <c r="B291" s="248"/>
      <c r="C291" s="249"/>
      <c r="D291" s="228" t="s">
        <v>183</v>
      </c>
      <c r="E291" s="250" t="s">
        <v>41</v>
      </c>
      <c r="F291" s="251" t="s">
        <v>189</v>
      </c>
      <c r="G291" s="249"/>
      <c r="H291" s="252">
        <v>7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8" t="s">
        <v>183</v>
      </c>
      <c r="AU291" s="258" t="s">
        <v>90</v>
      </c>
      <c r="AV291" s="15" t="s">
        <v>179</v>
      </c>
      <c r="AW291" s="15" t="s">
        <v>42</v>
      </c>
      <c r="AX291" s="15" t="s">
        <v>88</v>
      </c>
      <c r="AY291" s="258" t="s">
        <v>171</v>
      </c>
    </row>
    <row r="292" s="2" customFormat="1" ht="16.5" customHeight="1">
      <c r="A292" s="42"/>
      <c r="B292" s="43"/>
      <c r="C292" s="208" t="s">
        <v>565</v>
      </c>
      <c r="D292" s="208" t="s">
        <v>174</v>
      </c>
      <c r="E292" s="209" t="s">
        <v>1416</v>
      </c>
      <c r="F292" s="210" t="s">
        <v>1417</v>
      </c>
      <c r="G292" s="211" t="s">
        <v>194</v>
      </c>
      <c r="H292" s="212">
        <v>7</v>
      </c>
      <c r="I292" s="213"/>
      <c r="J292" s="214">
        <f>ROUND(I292*H292,2)</f>
        <v>0</v>
      </c>
      <c r="K292" s="210" t="s">
        <v>178</v>
      </c>
      <c r="L292" s="48"/>
      <c r="M292" s="215" t="s">
        <v>41</v>
      </c>
      <c r="N292" s="216" t="s">
        <v>51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295</v>
      </c>
      <c r="AT292" s="219" t="s">
        <v>174</v>
      </c>
      <c r="AU292" s="219" t="s">
        <v>90</v>
      </c>
      <c r="AY292" s="20" t="s">
        <v>171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88</v>
      </c>
      <c r="BK292" s="220">
        <f>ROUND(I292*H292,2)</f>
        <v>0</v>
      </c>
      <c r="BL292" s="20" t="s">
        <v>295</v>
      </c>
      <c r="BM292" s="219" t="s">
        <v>1418</v>
      </c>
    </row>
    <row r="293" s="2" customFormat="1">
      <c r="A293" s="42"/>
      <c r="B293" s="43"/>
      <c r="C293" s="44"/>
      <c r="D293" s="221" t="s">
        <v>181</v>
      </c>
      <c r="E293" s="44"/>
      <c r="F293" s="222" t="s">
        <v>1419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181</v>
      </c>
      <c r="AU293" s="20" t="s">
        <v>90</v>
      </c>
    </row>
    <row r="294" s="14" customFormat="1">
      <c r="A294" s="14"/>
      <c r="B294" s="237"/>
      <c r="C294" s="238"/>
      <c r="D294" s="228" t="s">
        <v>183</v>
      </c>
      <c r="E294" s="239" t="s">
        <v>41</v>
      </c>
      <c r="F294" s="240" t="s">
        <v>253</v>
      </c>
      <c r="G294" s="238"/>
      <c r="H294" s="241">
        <v>7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90</v>
      </c>
      <c r="AV294" s="14" t="s">
        <v>90</v>
      </c>
      <c r="AW294" s="14" t="s">
        <v>42</v>
      </c>
      <c r="AX294" s="14" t="s">
        <v>80</v>
      </c>
      <c r="AY294" s="247" t="s">
        <v>171</v>
      </c>
    </row>
    <row r="295" s="15" customFormat="1">
      <c r="A295" s="15"/>
      <c r="B295" s="248"/>
      <c r="C295" s="249"/>
      <c r="D295" s="228" t="s">
        <v>183</v>
      </c>
      <c r="E295" s="250" t="s">
        <v>41</v>
      </c>
      <c r="F295" s="251" t="s">
        <v>189</v>
      </c>
      <c r="G295" s="249"/>
      <c r="H295" s="252">
        <v>7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8" t="s">
        <v>183</v>
      </c>
      <c r="AU295" s="258" t="s">
        <v>90</v>
      </c>
      <c r="AV295" s="15" t="s">
        <v>179</v>
      </c>
      <c r="AW295" s="15" t="s">
        <v>42</v>
      </c>
      <c r="AX295" s="15" t="s">
        <v>88</v>
      </c>
      <c r="AY295" s="258" t="s">
        <v>171</v>
      </c>
    </row>
    <row r="296" s="2" customFormat="1" ht="16.5" customHeight="1">
      <c r="A296" s="42"/>
      <c r="B296" s="43"/>
      <c r="C296" s="208" t="s">
        <v>573</v>
      </c>
      <c r="D296" s="208" t="s">
        <v>174</v>
      </c>
      <c r="E296" s="209" t="s">
        <v>1420</v>
      </c>
      <c r="F296" s="210" t="s">
        <v>1421</v>
      </c>
      <c r="G296" s="211" t="s">
        <v>194</v>
      </c>
      <c r="H296" s="212">
        <v>7</v>
      </c>
      <c r="I296" s="213"/>
      <c r="J296" s="214">
        <f>ROUND(I296*H296,2)</f>
        <v>0</v>
      </c>
      <c r="K296" s="210" t="s">
        <v>178</v>
      </c>
      <c r="L296" s="48"/>
      <c r="M296" s="215" t="s">
        <v>41</v>
      </c>
      <c r="N296" s="216" t="s">
        <v>51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295</v>
      </c>
      <c r="AT296" s="219" t="s">
        <v>174</v>
      </c>
      <c r="AU296" s="219" t="s">
        <v>90</v>
      </c>
      <c r="AY296" s="20" t="s">
        <v>171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88</v>
      </c>
      <c r="BK296" s="220">
        <f>ROUND(I296*H296,2)</f>
        <v>0</v>
      </c>
      <c r="BL296" s="20" t="s">
        <v>295</v>
      </c>
      <c r="BM296" s="219" t="s">
        <v>1422</v>
      </c>
    </row>
    <row r="297" s="2" customFormat="1">
      <c r="A297" s="42"/>
      <c r="B297" s="43"/>
      <c r="C297" s="44"/>
      <c r="D297" s="221" t="s">
        <v>181</v>
      </c>
      <c r="E297" s="44"/>
      <c r="F297" s="222" t="s">
        <v>1423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181</v>
      </c>
      <c r="AU297" s="20" t="s">
        <v>90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253</v>
      </c>
      <c r="G298" s="238"/>
      <c r="H298" s="241">
        <v>7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5" customFormat="1">
      <c r="A299" s="15"/>
      <c r="B299" s="248"/>
      <c r="C299" s="249"/>
      <c r="D299" s="228" t="s">
        <v>183</v>
      </c>
      <c r="E299" s="250" t="s">
        <v>41</v>
      </c>
      <c r="F299" s="251" t="s">
        <v>189</v>
      </c>
      <c r="G299" s="249"/>
      <c r="H299" s="252">
        <v>7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183</v>
      </c>
      <c r="AU299" s="258" t="s">
        <v>90</v>
      </c>
      <c r="AV299" s="15" t="s">
        <v>179</v>
      </c>
      <c r="AW299" s="15" t="s">
        <v>42</v>
      </c>
      <c r="AX299" s="15" t="s">
        <v>88</v>
      </c>
      <c r="AY299" s="258" t="s">
        <v>171</v>
      </c>
    </row>
    <row r="300" s="2" customFormat="1" ht="24.15" customHeight="1">
      <c r="A300" s="42"/>
      <c r="B300" s="43"/>
      <c r="C300" s="208" t="s">
        <v>582</v>
      </c>
      <c r="D300" s="208" t="s">
        <v>174</v>
      </c>
      <c r="E300" s="209" t="s">
        <v>1424</v>
      </c>
      <c r="F300" s="210" t="s">
        <v>1425</v>
      </c>
      <c r="G300" s="211" t="s">
        <v>194</v>
      </c>
      <c r="H300" s="212">
        <v>1</v>
      </c>
      <c r="I300" s="213"/>
      <c r="J300" s="214">
        <f>ROUND(I300*H300,2)</f>
        <v>0</v>
      </c>
      <c r="K300" s="210" t="s">
        <v>41</v>
      </c>
      <c r="L300" s="48"/>
      <c r="M300" s="215" t="s">
        <v>41</v>
      </c>
      <c r="N300" s="216" t="s">
        <v>51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295</v>
      </c>
      <c r="AT300" s="219" t="s">
        <v>174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295</v>
      </c>
      <c r="BM300" s="219" t="s">
        <v>1426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1427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1920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4" customFormat="1">
      <c r="A303" s="14"/>
      <c r="B303" s="237"/>
      <c r="C303" s="238"/>
      <c r="D303" s="228" t="s">
        <v>183</v>
      </c>
      <c r="E303" s="239" t="s">
        <v>41</v>
      </c>
      <c r="F303" s="240" t="s">
        <v>88</v>
      </c>
      <c r="G303" s="238"/>
      <c r="H303" s="241">
        <v>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183</v>
      </c>
      <c r="AU303" s="247" t="s">
        <v>90</v>
      </c>
      <c r="AV303" s="14" t="s">
        <v>90</v>
      </c>
      <c r="AW303" s="14" t="s">
        <v>42</v>
      </c>
      <c r="AX303" s="14" t="s">
        <v>80</v>
      </c>
      <c r="AY303" s="247" t="s">
        <v>171</v>
      </c>
    </row>
    <row r="304" s="15" customFormat="1">
      <c r="A304" s="15"/>
      <c r="B304" s="248"/>
      <c r="C304" s="249"/>
      <c r="D304" s="228" t="s">
        <v>183</v>
      </c>
      <c r="E304" s="250" t="s">
        <v>41</v>
      </c>
      <c r="F304" s="251" t="s">
        <v>189</v>
      </c>
      <c r="G304" s="249"/>
      <c r="H304" s="252">
        <v>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183</v>
      </c>
      <c r="AU304" s="258" t="s">
        <v>90</v>
      </c>
      <c r="AV304" s="15" t="s">
        <v>179</v>
      </c>
      <c r="AW304" s="15" t="s">
        <v>42</v>
      </c>
      <c r="AX304" s="15" t="s">
        <v>88</v>
      </c>
      <c r="AY304" s="258" t="s">
        <v>171</v>
      </c>
    </row>
    <row r="305" s="2" customFormat="1" ht="24.15" customHeight="1">
      <c r="A305" s="42"/>
      <c r="B305" s="43"/>
      <c r="C305" s="270" t="s">
        <v>593</v>
      </c>
      <c r="D305" s="270" t="s">
        <v>403</v>
      </c>
      <c r="E305" s="271" t="s">
        <v>1429</v>
      </c>
      <c r="F305" s="272" t="s">
        <v>1430</v>
      </c>
      <c r="G305" s="273" t="s">
        <v>194</v>
      </c>
      <c r="H305" s="274">
        <v>1</v>
      </c>
      <c r="I305" s="275"/>
      <c r="J305" s="276">
        <f>ROUND(I305*H305,2)</f>
        <v>0</v>
      </c>
      <c r="K305" s="272" t="s">
        <v>41</v>
      </c>
      <c r="L305" s="277"/>
      <c r="M305" s="278" t="s">
        <v>41</v>
      </c>
      <c r="N305" s="279" t="s">
        <v>51</v>
      </c>
      <c r="O305" s="88"/>
      <c r="P305" s="217">
        <f>O305*H305</f>
        <v>0</v>
      </c>
      <c r="Q305" s="217">
        <v>0.14699999999999999</v>
      </c>
      <c r="R305" s="217">
        <f>Q305*H305</f>
        <v>0.14699999999999999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406</v>
      </c>
      <c r="AT305" s="219" t="s">
        <v>403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295</v>
      </c>
      <c r="BM305" s="219" t="s">
        <v>1431</v>
      </c>
    </row>
    <row r="306" s="13" customFormat="1">
      <c r="A306" s="13"/>
      <c r="B306" s="226"/>
      <c r="C306" s="227"/>
      <c r="D306" s="228" t="s">
        <v>183</v>
      </c>
      <c r="E306" s="229" t="s">
        <v>41</v>
      </c>
      <c r="F306" s="230" t="s">
        <v>1409</v>
      </c>
      <c r="G306" s="227"/>
      <c r="H306" s="229" t="s">
        <v>41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183</v>
      </c>
      <c r="AU306" s="236" t="s">
        <v>90</v>
      </c>
      <c r="AV306" s="13" t="s">
        <v>88</v>
      </c>
      <c r="AW306" s="13" t="s">
        <v>42</v>
      </c>
      <c r="AX306" s="13" t="s">
        <v>80</v>
      </c>
      <c r="AY306" s="236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2152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5" customFormat="1">
      <c r="A309" s="15"/>
      <c r="B309" s="248"/>
      <c r="C309" s="249"/>
      <c r="D309" s="228" t="s">
        <v>183</v>
      </c>
      <c r="E309" s="250" t="s">
        <v>41</v>
      </c>
      <c r="F309" s="251" t="s">
        <v>189</v>
      </c>
      <c r="G309" s="249"/>
      <c r="H309" s="252">
        <v>1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8" t="s">
        <v>183</v>
      </c>
      <c r="AU309" s="258" t="s">
        <v>90</v>
      </c>
      <c r="AV309" s="15" t="s">
        <v>179</v>
      </c>
      <c r="AW309" s="15" t="s">
        <v>42</v>
      </c>
      <c r="AX309" s="15" t="s">
        <v>88</v>
      </c>
      <c r="AY309" s="258" t="s">
        <v>171</v>
      </c>
    </row>
    <row r="310" s="2" customFormat="1" ht="16.5" customHeight="1">
      <c r="A310" s="42"/>
      <c r="B310" s="43"/>
      <c r="C310" s="208" t="s">
        <v>891</v>
      </c>
      <c r="D310" s="208" t="s">
        <v>174</v>
      </c>
      <c r="E310" s="209" t="s">
        <v>1433</v>
      </c>
      <c r="F310" s="210" t="s">
        <v>1434</v>
      </c>
      <c r="G310" s="211" t="s">
        <v>202</v>
      </c>
      <c r="H310" s="212">
        <v>41.979999999999997</v>
      </c>
      <c r="I310" s="213"/>
      <c r="J310" s="214">
        <f>ROUND(I310*H310,2)</f>
        <v>0</v>
      </c>
      <c r="K310" s="210" t="s">
        <v>178</v>
      </c>
      <c r="L310" s="48"/>
      <c r="M310" s="215" t="s">
        <v>41</v>
      </c>
      <c r="N310" s="216" t="s">
        <v>51</v>
      </c>
      <c r="O310" s="88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295</v>
      </c>
      <c r="AT310" s="219" t="s">
        <v>174</v>
      </c>
      <c r="AU310" s="219" t="s">
        <v>90</v>
      </c>
      <c r="AY310" s="20" t="s">
        <v>171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88</v>
      </c>
      <c r="BK310" s="220">
        <f>ROUND(I310*H310,2)</f>
        <v>0</v>
      </c>
      <c r="BL310" s="20" t="s">
        <v>295</v>
      </c>
      <c r="BM310" s="219" t="s">
        <v>1435</v>
      </c>
    </row>
    <row r="311" s="2" customFormat="1">
      <c r="A311" s="42"/>
      <c r="B311" s="43"/>
      <c r="C311" s="44"/>
      <c r="D311" s="221" t="s">
        <v>181</v>
      </c>
      <c r="E311" s="44"/>
      <c r="F311" s="222" t="s">
        <v>1436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181</v>
      </c>
      <c r="AU311" s="20" t="s">
        <v>90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2153</v>
      </c>
      <c r="G312" s="238"/>
      <c r="H312" s="241">
        <v>41.979999999999997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5" customFormat="1">
      <c r="A313" s="15"/>
      <c r="B313" s="248"/>
      <c r="C313" s="249"/>
      <c r="D313" s="228" t="s">
        <v>183</v>
      </c>
      <c r="E313" s="250" t="s">
        <v>41</v>
      </c>
      <c r="F313" s="251" t="s">
        <v>189</v>
      </c>
      <c r="G313" s="249"/>
      <c r="H313" s="252">
        <v>41.979999999999997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8" t="s">
        <v>183</v>
      </c>
      <c r="AU313" s="258" t="s">
        <v>90</v>
      </c>
      <c r="AV313" s="15" t="s">
        <v>179</v>
      </c>
      <c r="AW313" s="15" t="s">
        <v>42</v>
      </c>
      <c r="AX313" s="15" t="s">
        <v>88</v>
      </c>
      <c r="AY313" s="258" t="s">
        <v>171</v>
      </c>
    </row>
    <row r="314" s="2" customFormat="1" ht="16.5" customHeight="1">
      <c r="A314" s="42"/>
      <c r="B314" s="43"/>
      <c r="C314" s="270" t="s">
        <v>897</v>
      </c>
      <c r="D314" s="270" t="s">
        <v>403</v>
      </c>
      <c r="E314" s="271" t="s">
        <v>1438</v>
      </c>
      <c r="F314" s="272" t="s">
        <v>1439</v>
      </c>
      <c r="G314" s="273" t="s">
        <v>202</v>
      </c>
      <c r="H314" s="274">
        <v>43.238999999999997</v>
      </c>
      <c r="I314" s="275"/>
      <c r="J314" s="276">
        <f>ROUND(I314*H314,2)</f>
        <v>0</v>
      </c>
      <c r="K314" s="272" t="s">
        <v>178</v>
      </c>
      <c r="L314" s="277"/>
      <c r="M314" s="278" t="s">
        <v>41</v>
      </c>
      <c r="N314" s="279" t="s">
        <v>51</v>
      </c>
      <c r="O314" s="88"/>
      <c r="P314" s="217">
        <f>O314*H314</f>
        <v>0</v>
      </c>
      <c r="Q314" s="217">
        <v>0.00040000000000000002</v>
      </c>
      <c r="R314" s="217">
        <f>Q314*H314</f>
        <v>0.017295600000000001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406</v>
      </c>
      <c r="AT314" s="219" t="s">
        <v>403</v>
      </c>
      <c r="AU314" s="219" t="s">
        <v>90</v>
      </c>
      <c r="AY314" s="20" t="s">
        <v>171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88</v>
      </c>
      <c r="BK314" s="220">
        <f>ROUND(I314*H314,2)</f>
        <v>0</v>
      </c>
      <c r="BL314" s="20" t="s">
        <v>295</v>
      </c>
      <c r="BM314" s="219" t="s">
        <v>1440</v>
      </c>
    </row>
    <row r="315" s="14" customFormat="1">
      <c r="A315" s="14"/>
      <c r="B315" s="237"/>
      <c r="C315" s="238"/>
      <c r="D315" s="228" t="s">
        <v>183</v>
      </c>
      <c r="E315" s="238"/>
      <c r="F315" s="240" t="s">
        <v>2154</v>
      </c>
      <c r="G315" s="238"/>
      <c r="H315" s="241">
        <v>43.238999999999997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183</v>
      </c>
      <c r="AU315" s="247" t="s">
        <v>90</v>
      </c>
      <c r="AV315" s="14" t="s">
        <v>90</v>
      </c>
      <c r="AW315" s="14" t="s">
        <v>4</v>
      </c>
      <c r="AX315" s="14" t="s">
        <v>88</v>
      </c>
      <c r="AY315" s="247" t="s">
        <v>171</v>
      </c>
    </row>
    <row r="316" s="2" customFormat="1" ht="16.5" customHeight="1">
      <c r="A316" s="42"/>
      <c r="B316" s="43"/>
      <c r="C316" s="208" t="s">
        <v>901</v>
      </c>
      <c r="D316" s="208" t="s">
        <v>174</v>
      </c>
      <c r="E316" s="209" t="s">
        <v>1047</v>
      </c>
      <c r="F316" s="210" t="s">
        <v>1048</v>
      </c>
      <c r="G316" s="211" t="s">
        <v>202</v>
      </c>
      <c r="H316" s="212">
        <v>88.129999999999995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295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1442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1050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4" customFormat="1">
      <c r="A318" s="14"/>
      <c r="B318" s="237"/>
      <c r="C318" s="238"/>
      <c r="D318" s="228" t="s">
        <v>183</v>
      </c>
      <c r="E318" s="239" t="s">
        <v>41</v>
      </c>
      <c r="F318" s="240" t="s">
        <v>2155</v>
      </c>
      <c r="G318" s="238"/>
      <c r="H318" s="241">
        <v>88.129999999999995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183</v>
      </c>
      <c r="AU318" s="247" t="s">
        <v>90</v>
      </c>
      <c r="AV318" s="14" t="s">
        <v>90</v>
      </c>
      <c r="AW318" s="14" t="s">
        <v>42</v>
      </c>
      <c r="AX318" s="14" t="s">
        <v>80</v>
      </c>
      <c r="AY318" s="247" t="s">
        <v>171</v>
      </c>
    </row>
    <row r="319" s="15" customFormat="1">
      <c r="A319" s="15"/>
      <c r="B319" s="248"/>
      <c r="C319" s="249"/>
      <c r="D319" s="228" t="s">
        <v>183</v>
      </c>
      <c r="E319" s="250" t="s">
        <v>41</v>
      </c>
      <c r="F319" s="251" t="s">
        <v>189</v>
      </c>
      <c r="G319" s="249"/>
      <c r="H319" s="252">
        <v>88.129999999999995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183</v>
      </c>
      <c r="AU319" s="258" t="s">
        <v>90</v>
      </c>
      <c r="AV319" s="15" t="s">
        <v>179</v>
      </c>
      <c r="AW319" s="15" t="s">
        <v>42</v>
      </c>
      <c r="AX319" s="15" t="s">
        <v>88</v>
      </c>
      <c r="AY319" s="258" t="s">
        <v>171</v>
      </c>
    </row>
    <row r="320" s="2" customFormat="1" ht="16.5" customHeight="1">
      <c r="A320" s="42"/>
      <c r="B320" s="43"/>
      <c r="C320" s="270" t="s">
        <v>906</v>
      </c>
      <c r="D320" s="270" t="s">
        <v>403</v>
      </c>
      <c r="E320" s="271" t="s">
        <v>1075</v>
      </c>
      <c r="F320" s="272" t="s">
        <v>1076</v>
      </c>
      <c r="G320" s="273" t="s">
        <v>202</v>
      </c>
      <c r="H320" s="274">
        <v>90.774000000000001</v>
      </c>
      <c r="I320" s="275"/>
      <c r="J320" s="276">
        <f>ROUND(I320*H320,2)</f>
        <v>0</v>
      </c>
      <c r="K320" s="272" t="s">
        <v>178</v>
      </c>
      <c r="L320" s="277"/>
      <c r="M320" s="278" t="s">
        <v>41</v>
      </c>
      <c r="N320" s="279" t="s">
        <v>51</v>
      </c>
      <c r="O320" s="88"/>
      <c r="P320" s="217">
        <f>O320*H320</f>
        <v>0</v>
      </c>
      <c r="Q320" s="217">
        <v>0.00069999999999999999</v>
      </c>
      <c r="R320" s="217">
        <f>Q320*H320</f>
        <v>0.063541799999999996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406</v>
      </c>
      <c r="AT320" s="219" t="s">
        <v>403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295</v>
      </c>
      <c r="BM320" s="219" t="s">
        <v>1444</v>
      </c>
    </row>
    <row r="321" s="14" customFormat="1">
      <c r="A321" s="14"/>
      <c r="B321" s="237"/>
      <c r="C321" s="238"/>
      <c r="D321" s="228" t="s">
        <v>183</v>
      </c>
      <c r="E321" s="238"/>
      <c r="F321" s="240" t="s">
        <v>2156</v>
      </c>
      <c r="G321" s="238"/>
      <c r="H321" s="241">
        <v>90.774000000000001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183</v>
      </c>
      <c r="AU321" s="247" t="s">
        <v>90</v>
      </c>
      <c r="AV321" s="14" t="s">
        <v>90</v>
      </c>
      <c r="AW321" s="14" t="s">
        <v>4</v>
      </c>
      <c r="AX321" s="14" t="s">
        <v>88</v>
      </c>
      <c r="AY321" s="247" t="s">
        <v>171</v>
      </c>
    </row>
    <row r="322" s="2" customFormat="1" ht="16.5" customHeight="1">
      <c r="A322" s="42"/>
      <c r="B322" s="43"/>
      <c r="C322" s="208" t="s">
        <v>912</v>
      </c>
      <c r="D322" s="208" t="s">
        <v>174</v>
      </c>
      <c r="E322" s="209" t="s">
        <v>1446</v>
      </c>
      <c r="F322" s="210" t="s">
        <v>1447</v>
      </c>
      <c r="G322" s="211" t="s">
        <v>202</v>
      </c>
      <c r="H322" s="212">
        <v>4.9199999999999999</v>
      </c>
      <c r="I322" s="213"/>
      <c r="J322" s="214">
        <f>ROUND(I322*H322,2)</f>
        <v>0</v>
      </c>
      <c r="K322" s="210" t="s">
        <v>178</v>
      </c>
      <c r="L322" s="48"/>
      <c r="M322" s="215" t="s">
        <v>41</v>
      </c>
      <c r="N322" s="216" t="s">
        <v>51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295</v>
      </c>
      <c r="AT322" s="219" t="s">
        <v>174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295</v>
      </c>
      <c r="BM322" s="219" t="s">
        <v>1448</v>
      </c>
    </row>
    <row r="323" s="2" customFormat="1">
      <c r="A323" s="42"/>
      <c r="B323" s="43"/>
      <c r="C323" s="44"/>
      <c r="D323" s="221" t="s">
        <v>181</v>
      </c>
      <c r="E323" s="44"/>
      <c r="F323" s="222" t="s">
        <v>1449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181</v>
      </c>
      <c r="AU323" s="20" t="s">
        <v>90</v>
      </c>
    </row>
    <row r="324" s="14" customFormat="1">
      <c r="A324" s="14"/>
      <c r="B324" s="237"/>
      <c r="C324" s="238"/>
      <c r="D324" s="228" t="s">
        <v>183</v>
      </c>
      <c r="E324" s="239" t="s">
        <v>41</v>
      </c>
      <c r="F324" s="240" t="s">
        <v>2157</v>
      </c>
      <c r="G324" s="238"/>
      <c r="H324" s="241">
        <v>4.9199999999999999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183</v>
      </c>
      <c r="AU324" s="247" t="s">
        <v>90</v>
      </c>
      <c r="AV324" s="14" t="s">
        <v>90</v>
      </c>
      <c r="AW324" s="14" t="s">
        <v>42</v>
      </c>
      <c r="AX324" s="14" t="s">
        <v>80</v>
      </c>
      <c r="AY324" s="247" t="s">
        <v>171</v>
      </c>
    </row>
    <row r="325" s="15" customFormat="1">
      <c r="A325" s="15"/>
      <c r="B325" s="248"/>
      <c r="C325" s="249"/>
      <c r="D325" s="228" t="s">
        <v>183</v>
      </c>
      <c r="E325" s="250" t="s">
        <v>41</v>
      </c>
      <c r="F325" s="251" t="s">
        <v>189</v>
      </c>
      <c r="G325" s="249"/>
      <c r="H325" s="252">
        <v>4.9199999999999999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183</v>
      </c>
      <c r="AU325" s="258" t="s">
        <v>90</v>
      </c>
      <c r="AV325" s="15" t="s">
        <v>179</v>
      </c>
      <c r="AW325" s="15" t="s">
        <v>42</v>
      </c>
      <c r="AX325" s="15" t="s">
        <v>88</v>
      </c>
      <c r="AY325" s="258" t="s">
        <v>171</v>
      </c>
    </row>
    <row r="326" s="2" customFormat="1" ht="16.5" customHeight="1">
      <c r="A326" s="42"/>
      <c r="B326" s="43"/>
      <c r="C326" s="270" t="s">
        <v>918</v>
      </c>
      <c r="D326" s="270" t="s">
        <v>403</v>
      </c>
      <c r="E326" s="271" t="s">
        <v>1450</v>
      </c>
      <c r="F326" s="272" t="s">
        <v>1451</v>
      </c>
      <c r="G326" s="273" t="s">
        <v>202</v>
      </c>
      <c r="H326" s="274">
        <v>5.0679999999999996</v>
      </c>
      <c r="I326" s="275"/>
      <c r="J326" s="276">
        <f>ROUND(I326*H326,2)</f>
        <v>0</v>
      </c>
      <c r="K326" s="272" t="s">
        <v>178</v>
      </c>
      <c r="L326" s="277"/>
      <c r="M326" s="278" t="s">
        <v>41</v>
      </c>
      <c r="N326" s="279" t="s">
        <v>51</v>
      </c>
      <c r="O326" s="88"/>
      <c r="P326" s="217">
        <f>O326*H326</f>
        <v>0</v>
      </c>
      <c r="Q326" s="217">
        <v>0.001</v>
      </c>
      <c r="R326" s="217">
        <f>Q326*H326</f>
        <v>0.0050679999999999996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406</v>
      </c>
      <c r="AT326" s="219" t="s">
        <v>403</v>
      </c>
      <c r="AU326" s="219" t="s">
        <v>90</v>
      </c>
      <c r="AY326" s="20" t="s">
        <v>171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88</v>
      </c>
      <c r="BK326" s="220">
        <f>ROUND(I326*H326,2)</f>
        <v>0</v>
      </c>
      <c r="BL326" s="20" t="s">
        <v>295</v>
      </c>
      <c r="BM326" s="219" t="s">
        <v>1452</v>
      </c>
    </row>
    <row r="327" s="14" customFormat="1">
      <c r="A327" s="14"/>
      <c r="B327" s="237"/>
      <c r="C327" s="238"/>
      <c r="D327" s="228" t="s">
        <v>183</v>
      </c>
      <c r="E327" s="238"/>
      <c r="F327" s="240" t="s">
        <v>2158</v>
      </c>
      <c r="G327" s="238"/>
      <c r="H327" s="241">
        <v>5.0679999999999996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</v>
      </c>
      <c r="AX327" s="14" t="s">
        <v>88</v>
      </c>
      <c r="AY327" s="247" t="s">
        <v>171</v>
      </c>
    </row>
    <row r="328" s="2" customFormat="1" ht="16.5" customHeight="1">
      <c r="A328" s="42"/>
      <c r="B328" s="43"/>
      <c r="C328" s="208" t="s">
        <v>924</v>
      </c>
      <c r="D328" s="208" t="s">
        <v>174</v>
      </c>
      <c r="E328" s="209" t="s">
        <v>1454</v>
      </c>
      <c r="F328" s="210" t="s">
        <v>1455</v>
      </c>
      <c r="G328" s="211" t="s">
        <v>202</v>
      </c>
      <c r="H328" s="212">
        <v>17.609999999999999</v>
      </c>
      <c r="I328" s="213"/>
      <c r="J328" s="214">
        <f>ROUND(I328*H328,2)</f>
        <v>0</v>
      </c>
      <c r="K328" s="210" t="s">
        <v>178</v>
      </c>
      <c r="L328" s="48"/>
      <c r="M328" s="215" t="s">
        <v>41</v>
      </c>
      <c r="N328" s="216" t="s">
        <v>51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295</v>
      </c>
      <c r="AT328" s="219" t="s">
        <v>174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295</v>
      </c>
      <c r="BM328" s="219" t="s">
        <v>1456</v>
      </c>
    </row>
    <row r="329" s="2" customFormat="1">
      <c r="A329" s="42"/>
      <c r="B329" s="43"/>
      <c r="C329" s="44"/>
      <c r="D329" s="221" t="s">
        <v>181</v>
      </c>
      <c r="E329" s="44"/>
      <c r="F329" s="222" t="s">
        <v>1457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181</v>
      </c>
      <c r="AU329" s="20" t="s">
        <v>90</v>
      </c>
    </row>
    <row r="330" s="14" customFormat="1">
      <c r="A330" s="14"/>
      <c r="B330" s="237"/>
      <c r="C330" s="238"/>
      <c r="D330" s="228" t="s">
        <v>183</v>
      </c>
      <c r="E330" s="239" t="s">
        <v>41</v>
      </c>
      <c r="F330" s="240" t="s">
        <v>2159</v>
      </c>
      <c r="G330" s="238"/>
      <c r="H330" s="241">
        <v>17.609999999999999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183</v>
      </c>
      <c r="AU330" s="247" t="s">
        <v>90</v>
      </c>
      <c r="AV330" s="14" t="s">
        <v>90</v>
      </c>
      <c r="AW330" s="14" t="s">
        <v>42</v>
      </c>
      <c r="AX330" s="14" t="s">
        <v>80</v>
      </c>
      <c r="AY330" s="247" t="s">
        <v>171</v>
      </c>
    </row>
    <row r="331" s="15" customFormat="1">
      <c r="A331" s="15"/>
      <c r="B331" s="248"/>
      <c r="C331" s="249"/>
      <c r="D331" s="228" t="s">
        <v>183</v>
      </c>
      <c r="E331" s="250" t="s">
        <v>41</v>
      </c>
      <c r="F331" s="251" t="s">
        <v>189</v>
      </c>
      <c r="G331" s="249"/>
      <c r="H331" s="252">
        <v>17.609999999999999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183</v>
      </c>
      <c r="AU331" s="258" t="s">
        <v>90</v>
      </c>
      <c r="AV331" s="15" t="s">
        <v>179</v>
      </c>
      <c r="AW331" s="15" t="s">
        <v>42</v>
      </c>
      <c r="AX331" s="15" t="s">
        <v>88</v>
      </c>
      <c r="AY331" s="258" t="s">
        <v>171</v>
      </c>
    </row>
    <row r="332" s="2" customFormat="1" ht="16.5" customHeight="1">
      <c r="A332" s="42"/>
      <c r="B332" s="43"/>
      <c r="C332" s="270" t="s">
        <v>929</v>
      </c>
      <c r="D332" s="270" t="s">
        <v>403</v>
      </c>
      <c r="E332" s="271" t="s">
        <v>1458</v>
      </c>
      <c r="F332" s="272" t="s">
        <v>1459</v>
      </c>
      <c r="G332" s="273" t="s">
        <v>202</v>
      </c>
      <c r="H332" s="274">
        <v>18.138000000000002</v>
      </c>
      <c r="I332" s="275"/>
      <c r="J332" s="276">
        <f>ROUND(I332*H332,2)</f>
        <v>0</v>
      </c>
      <c r="K332" s="272" t="s">
        <v>178</v>
      </c>
      <c r="L332" s="277"/>
      <c r="M332" s="278" t="s">
        <v>41</v>
      </c>
      <c r="N332" s="279" t="s">
        <v>51</v>
      </c>
      <c r="O332" s="88"/>
      <c r="P332" s="217">
        <f>O332*H332</f>
        <v>0</v>
      </c>
      <c r="Q332" s="217">
        <v>0.0014</v>
      </c>
      <c r="R332" s="217">
        <f>Q332*H332</f>
        <v>0.025393200000000001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406</v>
      </c>
      <c r="AT332" s="219" t="s">
        <v>403</v>
      </c>
      <c r="AU332" s="219" t="s">
        <v>90</v>
      </c>
      <c r="AY332" s="20" t="s">
        <v>171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88</v>
      </c>
      <c r="BK332" s="220">
        <f>ROUND(I332*H332,2)</f>
        <v>0</v>
      </c>
      <c r="BL332" s="20" t="s">
        <v>295</v>
      </c>
      <c r="BM332" s="219" t="s">
        <v>1460</v>
      </c>
    </row>
    <row r="333" s="14" customFormat="1">
      <c r="A333" s="14"/>
      <c r="B333" s="237"/>
      <c r="C333" s="238"/>
      <c r="D333" s="228" t="s">
        <v>183</v>
      </c>
      <c r="E333" s="238"/>
      <c r="F333" s="240" t="s">
        <v>2160</v>
      </c>
      <c r="G333" s="238"/>
      <c r="H333" s="241">
        <v>18.138000000000002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183</v>
      </c>
      <c r="AU333" s="247" t="s">
        <v>90</v>
      </c>
      <c r="AV333" s="14" t="s">
        <v>90</v>
      </c>
      <c r="AW333" s="14" t="s">
        <v>4</v>
      </c>
      <c r="AX333" s="14" t="s">
        <v>88</v>
      </c>
      <c r="AY333" s="247" t="s">
        <v>171</v>
      </c>
    </row>
    <row r="334" s="2" customFormat="1" ht="16.5" customHeight="1">
      <c r="A334" s="42"/>
      <c r="B334" s="43"/>
      <c r="C334" s="208" t="s">
        <v>933</v>
      </c>
      <c r="D334" s="208" t="s">
        <v>174</v>
      </c>
      <c r="E334" s="209" t="s">
        <v>1088</v>
      </c>
      <c r="F334" s="210" t="s">
        <v>1089</v>
      </c>
      <c r="G334" s="211" t="s">
        <v>202</v>
      </c>
      <c r="H334" s="212">
        <v>24.510000000000002</v>
      </c>
      <c r="I334" s="213"/>
      <c r="J334" s="214">
        <f>ROUND(I334*H334,2)</f>
        <v>0</v>
      </c>
      <c r="K334" s="210" t="s">
        <v>178</v>
      </c>
      <c r="L334" s="48"/>
      <c r="M334" s="215" t="s">
        <v>41</v>
      </c>
      <c r="N334" s="216" t="s">
        <v>51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295</v>
      </c>
      <c r="AT334" s="219" t="s">
        <v>174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2161</v>
      </c>
    </row>
    <row r="335" s="2" customFormat="1">
      <c r="A335" s="42"/>
      <c r="B335" s="43"/>
      <c r="C335" s="44"/>
      <c r="D335" s="221" t="s">
        <v>181</v>
      </c>
      <c r="E335" s="44"/>
      <c r="F335" s="222" t="s">
        <v>1091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181</v>
      </c>
      <c r="AU335" s="20" t="s">
        <v>90</v>
      </c>
    </row>
    <row r="336" s="14" customFormat="1">
      <c r="A336" s="14"/>
      <c r="B336" s="237"/>
      <c r="C336" s="238"/>
      <c r="D336" s="228" t="s">
        <v>183</v>
      </c>
      <c r="E336" s="239" t="s">
        <v>41</v>
      </c>
      <c r="F336" s="240" t="s">
        <v>2162</v>
      </c>
      <c r="G336" s="238"/>
      <c r="H336" s="241">
        <v>24.510000000000002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183</v>
      </c>
      <c r="AU336" s="247" t="s">
        <v>90</v>
      </c>
      <c r="AV336" s="14" t="s">
        <v>90</v>
      </c>
      <c r="AW336" s="14" t="s">
        <v>42</v>
      </c>
      <c r="AX336" s="14" t="s">
        <v>80</v>
      </c>
      <c r="AY336" s="247" t="s">
        <v>171</v>
      </c>
    </row>
    <row r="337" s="15" customFormat="1">
      <c r="A337" s="15"/>
      <c r="B337" s="248"/>
      <c r="C337" s="249"/>
      <c r="D337" s="228" t="s">
        <v>183</v>
      </c>
      <c r="E337" s="250" t="s">
        <v>41</v>
      </c>
      <c r="F337" s="251" t="s">
        <v>189</v>
      </c>
      <c r="G337" s="249"/>
      <c r="H337" s="252">
        <v>24.510000000000002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183</v>
      </c>
      <c r="AU337" s="258" t="s">
        <v>90</v>
      </c>
      <c r="AV337" s="15" t="s">
        <v>179</v>
      </c>
      <c r="AW337" s="15" t="s">
        <v>42</v>
      </c>
      <c r="AX337" s="15" t="s">
        <v>88</v>
      </c>
      <c r="AY337" s="258" t="s">
        <v>171</v>
      </c>
    </row>
    <row r="338" s="2" customFormat="1" ht="16.5" customHeight="1">
      <c r="A338" s="42"/>
      <c r="B338" s="43"/>
      <c r="C338" s="270" t="s">
        <v>936</v>
      </c>
      <c r="D338" s="270" t="s">
        <v>403</v>
      </c>
      <c r="E338" s="271" t="s">
        <v>1093</v>
      </c>
      <c r="F338" s="272" t="s">
        <v>1094</v>
      </c>
      <c r="G338" s="273" t="s">
        <v>202</v>
      </c>
      <c r="H338" s="274">
        <v>25.245000000000001</v>
      </c>
      <c r="I338" s="275"/>
      <c r="J338" s="276">
        <f>ROUND(I338*H338,2)</f>
        <v>0</v>
      </c>
      <c r="K338" s="272" t="s">
        <v>178</v>
      </c>
      <c r="L338" s="277"/>
      <c r="M338" s="278" t="s">
        <v>41</v>
      </c>
      <c r="N338" s="279" t="s">
        <v>51</v>
      </c>
      <c r="O338" s="88"/>
      <c r="P338" s="217">
        <f>O338*H338</f>
        <v>0</v>
      </c>
      <c r="Q338" s="217">
        <v>0.0020999999999999999</v>
      </c>
      <c r="R338" s="217">
        <f>Q338*H338</f>
        <v>0.053014499999999999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406</v>
      </c>
      <c r="AT338" s="219" t="s">
        <v>403</v>
      </c>
      <c r="AU338" s="219" t="s">
        <v>90</v>
      </c>
      <c r="AY338" s="20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88</v>
      </c>
      <c r="BK338" s="220">
        <f>ROUND(I338*H338,2)</f>
        <v>0</v>
      </c>
      <c r="BL338" s="20" t="s">
        <v>295</v>
      </c>
      <c r="BM338" s="219" t="s">
        <v>2163</v>
      </c>
    </row>
    <row r="339" s="14" customFormat="1">
      <c r="A339" s="14"/>
      <c r="B339" s="237"/>
      <c r="C339" s="238"/>
      <c r="D339" s="228" t="s">
        <v>183</v>
      </c>
      <c r="E339" s="238"/>
      <c r="F339" s="240" t="s">
        <v>2164</v>
      </c>
      <c r="G339" s="238"/>
      <c r="H339" s="241">
        <v>25.245000000000001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</v>
      </c>
      <c r="AX339" s="14" t="s">
        <v>88</v>
      </c>
      <c r="AY339" s="247" t="s">
        <v>171</v>
      </c>
    </row>
    <row r="340" s="2" customFormat="1" ht="16.5" customHeight="1">
      <c r="A340" s="42"/>
      <c r="B340" s="43"/>
      <c r="C340" s="208" t="s">
        <v>940</v>
      </c>
      <c r="D340" s="208" t="s">
        <v>174</v>
      </c>
      <c r="E340" s="209" t="s">
        <v>1466</v>
      </c>
      <c r="F340" s="210" t="s">
        <v>1467</v>
      </c>
      <c r="G340" s="211" t="s">
        <v>194</v>
      </c>
      <c r="H340" s="212">
        <v>30</v>
      </c>
      <c r="I340" s="213"/>
      <c r="J340" s="214">
        <f>ROUND(I340*H340,2)</f>
        <v>0</v>
      </c>
      <c r="K340" s="210" t="s">
        <v>178</v>
      </c>
      <c r="L340" s="48"/>
      <c r="M340" s="215" t="s">
        <v>41</v>
      </c>
      <c r="N340" s="216" t="s">
        <v>51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295</v>
      </c>
      <c r="AT340" s="219" t="s">
        <v>174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295</v>
      </c>
      <c r="BM340" s="219" t="s">
        <v>1468</v>
      </c>
    </row>
    <row r="341" s="2" customFormat="1">
      <c r="A341" s="42"/>
      <c r="B341" s="43"/>
      <c r="C341" s="44"/>
      <c r="D341" s="221" t="s">
        <v>181</v>
      </c>
      <c r="E341" s="44"/>
      <c r="F341" s="222" t="s">
        <v>1469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181</v>
      </c>
      <c r="AU341" s="20" t="s">
        <v>90</v>
      </c>
    </row>
    <row r="342" s="14" customFormat="1">
      <c r="A342" s="14"/>
      <c r="B342" s="237"/>
      <c r="C342" s="238"/>
      <c r="D342" s="228" t="s">
        <v>183</v>
      </c>
      <c r="E342" s="239" t="s">
        <v>41</v>
      </c>
      <c r="F342" s="240" t="s">
        <v>2165</v>
      </c>
      <c r="G342" s="238"/>
      <c r="H342" s="241">
        <v>30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183</v>
      </c>
      <c r="AU342" s="247" t="s">
        <v>90</v>
      </c>
      <c r="AV342" s="14" t="s">
        <v>90</v>
      </c>
      <c r="AW342" s="14" t="s">
        <v>42</v>
      </c>
      <c r="AX342" s="14" t="s">
        <v>80</v>
      </c>
      <c r="AY342" s="247" t="s">
        <v>171</v>
      </c>
    </row>
    <row r="343" s="15" customFormat="1">
      <c r="A343" s="15"/>
      <c r="B343" s="248"/>
      <c r="C343" s="249"/>
      <c r="D343" s="228" t="s">
        <v>183</v>
      </c>
      <c r="E343" s="250" t="s">
        <v>41</v>
      </c>
      <c r="F343" s="251" t="s">
        <v>189</v>
      </c>
      <c r="G343" s="249"/>
      <c r="H343" s="252">
        <v>30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90</v>
      </c>
      <c r="AV343" s="15" t="s">
        <v>179</v>
      </c>
      <c r="AW343" s="15" t="s">
        <v>42</v>
      </c>
      <c r="AX343" s="15" t="s">
        <v>88</v>
      </c>
      <c r="AY343" s="258" t="s">
        <v>171</v>
      </c>
    </row>
    <row r="344" s="2" customFormat="1" ht="16.5" customHeight="1">
      <c r="A344" s="42"/>
      <c r="B344" s="43"/>
      <c r="C344" s="208" t="s">
        <v>945</v>
      </c>
      <c r="D344" s="208" t="s">
        <v>174</v>
      </c>
      <c r="E344" s="209" t="s">
        <v>1097</v>
      </c>
      <c r="F344" s="210" t="s">
        <v>1470</v>
      </c>
      <c r="G344" s="211" t="s">
        <v>194</v>
      </c>
      <c r="H344" s="212">
        <v>35</v>
      </c>
      <c r="I344" s="213"/>
      <c r="J344" s="214">
        <f>ROUND(I344*H344,2)</f>
        <v>0</v>
      </c>
      <c r="K344" s="210" t="s">
        <v>178</v>
      </c>
      <c r="L344" s="48"/>
      <c r="M344" s="215" t="s">
        <v>41</v>
      </c>
      <c r="N344" s="216" t="s">
        <v>51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295</v>
      </c>
      <c r="AT344" s="219" t="s">
        <v>174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295</v>
      </c>
      <c r="BM344" s="219" t="s">
        <v>1471</v>
      </c>
    </row>
    <row r="345" s="2" customFormat="1">
      <c r="A345" s="42"/>
      <c r="B345" s="43"/>
      <c r="C345" s="44"/>
      <c r="D345" s="221" t="s">
        <v>181</v>
      </c>
      <c r="E345" s="44"/>
      <c r="F345" s="222" t="s">
        <v>1100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181</v>
      </c>
      <c r="AU345" s="20" t="s">
        <v>90</v>
      </c>
    </row>
    <row r="346" s="14" customFormat="1">
      <c r="A346" s="14"/>
      <c r="B346" s="237"/>
      <c r="C346" s="238"/>
      <c r="D346" s="228" t="s">
        <v>183</v>
      </c>
      <c r="E346" s="239" t="s">
        <v>41</v>
      </c>
      <c r="F346" s="240" t="s">
        <v>2103</v>
      </c>
      <c r="G346" s="238"/>
      <c r="H346" s="241">
        <v>35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183</v>
      </c>
      <c r="AU346" s="247" t="s">
        <v>90</v>
      </c>
      <c r="AV346" s="14" t="s">
        <v>90</v>
      </c>
      <c r="AW346" s="14" t="s">
        <v>42</v>
      </c>
      <c r="AX346" s="14" t="s">
        <v>80</v>
      </c>
      <c r="AY346" s="247" t="s">
        <v>171</v>
      </c>
    </row>
    <row r="347" s="15" customFormat="1">
      <c r="A347" s="15"/>
      <c r="B347" s="248"/>
      <c r="C347" s="249"/>
      <c r="D347" s="228" t="s">
        <v>183</v>
      </c>
      <c r="E347" s="250" t="s">
        <v>41</v>
      </c>
      <c r="F347" s="251" t="s">
        <v>189</v>
      </c>
      <c r="G347" s="249"/>
      <c r="H347" s="252">
        <v>35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183</v>
      </c>
      <c r="AU347" s="258" t="s">
        <v>90</v>
      </c>
      <c r="AV347" s="15" t="s">
        <v>179</v>
      </c>
      <c r="AW347" s="15" t="s">
        <v>42</v>
      </c>
      <c r="AX347" s="15" t="s">
        <v>88</v>
      </c>
      <c r="AY347" s="258" t="s">
        <v>171</v>
      </c>
    </row>
    <row r="348" s="2" customFormat="1" ht="24.15" customHeight="1">
      <c r="A348" s="42"/>
      <c r="B348" s="43"/>
      <c r="C348" s="208" t="s">
        <v>949</v>
      </c>
      <c r="D348" s="208" t="s">
        <v>174</v>
      </c>
      <c r="E348" s="209" t="s">
        <v>2105</v>
      </c>
      <c r="F348" s="210" t="s">
        <v>1734</v>
      </c>
      <c r="G348" s="211" t="s">
        <v>194</v>
      </c>
      <c r="H348" s="212">
        <v>2</v>
      </c>
      <c r="I348" s="213"/>
      <c r="J348" s="214">
        <f>ROUND(I348*H348,2)</f>
        <v>0</v>
      </c>
      <c r="K348" s="210" t="s">
        <v>41</v>
      </c>
      <c r="L348" s="48"/>
      <c r="M348" s="215" t="s">
        <v>41</v>
      </c>
      <c r="N348" s="216" t="s">
        <v>51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295</v>
      </c>
      <c r="AT348" s="219" t="s">
        <v>174</v>
      </c>
      <c r="AU348" s="219" t="s">
        <v>90</v>
      </c>
      <c r="AY348" s="20" t="s">
        <v>171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88</v>
      </c>
      <c r="BK348" s="220">
        <f>ROUND(I348*H348,2)</f>
        <v>0</v>
      </c>
      <c r="BL348" s="20" t="s">
        <v>295</v>
      </c>
      <c r="BM348" s="219" t="s">
        <v>2166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90</v>
      </c>
      <c r="G349" s="238"/>
      <c r="H349" s="241">
        <v>2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2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16.5" customHeight="1">
      <c r="A351" s="42"/>
      <c r="B351" s="43"/>
      <c r="C351" s="208" t="s">
        <v>954</v>
      </c>
      <c r="D351" s="208" t="s">
        <v>174</v>
      </c>
      <c r="E351" s="209" t="s">
        <v>1840</v>
      </c>
      <c r="F351" s="210" t="s">
        <v>1841</v>
      </c>
      <c r="G351" s="211" t="s">
        <v>194</v>
      </c>
      <c r="H351" s="212">
        <v>1</v>
      </c>
      <c r="I351" s="213"/>
      <c r="J351" s="214">
        <f>ROUND(I351*H351,2)</f>
        <v>0</v>
      </c>
      <c r="K351" s="210" t="s">
        <v>178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295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1937</v>
      </c>
    </row>
    <row r="352" s="2" customFormat="1">
      <c r="A352" s="42"/>
      <c r="B352" s="43"/>
      <c r="C352" s="44"/>
      <c r="D352" s="221" t="s">
        <v>181</v>
      </c>
      <c r="E352" s="44"/>
      <c r="F352" s="222" t="s">
        <v>1843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181</v>
      </c>
      <c r="AU352" s="20" t="s">
        <v>90</v>
      </c>
    </row>
    <row r="353" s="2" customFormat="1" ht="16.5" customHeight="1">
      <c r="A353" s="42"/>
      <c r="B353" s="43"/>
      <c r="C353" s="270" t="s">
        <v>959</v>
      </c>
      <c r="D353" s="270" t="s">
        <v>403</v>
      </c>
      <c r="E353" s="271" t="s">
        <v>1844</v>
      </c>
      <c r="F353" s="272" t="s">
        <v>1845</v>
      </c>
      <c r="G353" s="273" t="s">
        <v>194</v>
      </c>
      <c r="H353" s="274">
        <v>1</v>
      </c>
      <c r="I353" s="275"/>
      <c r="J353" s="276">
        <f>ROUND(I353*H353,2)</f>
        <v>0</v>
      </c>
      <c r="K353" s="272" t="s">
        <v>178</v>
      </c>
      <c r="L353" s="277"/>
      <c r="M353" s="278" t="s">
        <v>41</v>
      </c>
      <c r="N353" s="279" t="s">
        <v>51</v>
      </c>
      <c r="O353" s="88"/>
      <c r="P353" s="217">
        <f>O353*H353</f>
        <v>0</v>
      </c>
      <c r="Q353" s="217">
        <v>5.0000000000000002E-05</v>
      </c>
      <c r="R353" s="217">
        <f>Q353*H353</f>
        <v>5.0000000000000002E-05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406</v>
      </c>
      <c r="AT353" s="219" t="s">
        <v>403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1938</v>
      </c>
    </row>
    <row r="354" s="2" customFormat="1" ht="24.15" customHeight="1">
      <c r="A354" s="42"/>
      <c r="B354" s="43"/>
      <c r="C354" s="208" t="s">
        <v>964</v>
      </c>
      <c r="D354" s="208" t="s">
        <v>174</v>
      </c>
      <c r="E354" s="209" t="s">
        <v>2167</v>
      </c>
      <c r="F354" s="210" t="s">
        <v>2032</v>
      </c>
      <c r="G354" s="211" t="s">
        <v>194</v>
      </c>
      <c r="H354" s="212">
        <v>1</v>
      </c>
      <c r="I354" s="213"/>
      <c r="J354" s="214">
        <f>ROUND(I354*H354,2)</f>
        <v>0</v>
      </c>
      <c r="K354" s="210" t="s">
        <v>41</v>
      </c>
      <c r="L354" s="48"/>
      <c r="M354" s="215" t="s">
        <v>41</v>
      </c>
      <c r="N354" s="216" t="s">
        <v>51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295</v>
      </c>
      <c r="AT354" s="219" t="s">
        <v>174</v>
      </c>
      <c r="AU354" s="219" t="s">
        <v>90</v>
      </c>
      <c r="AY354" s="20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88</v>
      </c>
      <c r="BK354" s="220">
        <f>ROUND(I354*H354,2)</f>
        <v>0</v>
      </c>
      <c r="BL354" s="20" t="s">
        <v>295</v>
      </c>
      <c r="BM354" s="219" t="s">
        <v>2168</v>
      </c>
    </row>
    <row r="355" s="2" customFormat="1" ht="16.5" customHeight="1">
      <c r="A355" s="42"/>
      <c r="B355" s="43"/>
      <c r="C355" s="270" t="s">
        <v>971</v>
      </c>
      <c r="D355" s="270" t="s">
        <v>403</v>
      </c>
      <c r="E355" s="271" t="s">
        <v>797</v>
      </c>
      <c r="F355" s="272" t="s">
        <v>2169</v>
      </c>
      <c r="G355" s="273" t="s">
        <v>194</v>
      </c>
      <c r="H355" s="274">
        <v>1</v>
      </c>
      <c r="I355" s="275"/>
      <c r="J355" s="276">
        <f>ROUND(I355*H355,2)</f>
        <v>0</v>
      </c>
      <c r="K355" s="272" t="s">
        <v>41</v>
      </c>
      <c r="L355" s="277"/>
      <c r="M355" s="278" t="s">
        <v>41</v>
      </c>
      <c r="N355" s="279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406</v>
      </c>
      <c r="AT355" s="219" t="s">
        <v>403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2170</v>
      </c>
    </row>
    <row r="356" s="2" customFormat="1" ht="24.15" customHeight="1">
      <c r="A356" s="42"/>
      <c r="B356" s="43"/>
      <c r="C356" s="208" t="s">
        <v>1000</v>
      </c>
      <c r="D356" s="208" t="s">
        <v>174</v>
      </c>
      <c r="E356" s="209" t="s">
        <v>1476</v>
      </c>
      <c r="F356" s="210" t="s">
        <v>1477</v>
      </c>
      <c r="G356" s="211" t="s">
        <v>194</v>
      </c>
      <c r="H356" s="212">
        <v>8</v>
      </c>
      <c r="I356" s="213"/>
      <c r="J356" s="214">
        <f>ROUND(I356*H356,2)</f>
        <v>0</v>
      </c>
      <c r="K356" s="210" t="s">
        <v>41</v>
      </c>
      <c r="L356" s="48"/>
      <c r="M356" s="215" t="s">
        <v>41</v>
      </c>
      <c r="N356" s="216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295</v>
      </c>
      <c r="AT356" s="219" t="s">
        <v>174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1478</v>
      </c>
    </row>
    <row r="357" s="13" customFormat="1">
      <c r="A357" s="13"/>
      <c r="B357" s="226"/>
      <c r="C357" s="227"/>
      <c r="D357" s="228" t="s">
        <v>183</v>
      </c>
      <c r="E357" s="229" t="s">
        <v>41</v>
      </c>
      <c r="F357" s="230" t="s">
        <v>1479</v>
      </c>
      <c r="G357" s="227"/>
      <c r="H357" s="229" t="s">
        <v>41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183</v>
      </c>
      <c r="AU357" s="236" t="s">
        <v>90</v>
      </c>
      <c r="AV357" s="13" t="s">
        <v>88</v>
      </c>
      <c r="AW357" s="13" t="s">
        <v>42</v>
      </c>
      <c r="AX357" s="13" t="s">
        <v>80</v>
      </c>
      <c r="AY357" s="236" t="s">
        <v>171</v>
      </c>
    </row>
    <row r="358" s="13" customFormat="1">
      <c r="A358" s="13"/>
      <c r="B358" s="226"/>
      <c r="C358" s="227"/>
      <c r="D358" s="228" t="s">
        <v>183</v>
      </c>
      <c r="E358" s="229" t="s">
        <v>41</v>
      </c>
      <c r="F358" s="230" t="s">
        <v>1480</v>
      </c>
      <c r="G358" s="227"/>
      <c r="H358" s="229" t="s">
        <v>41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183</v>
      </c>
      <c r="AU358" s="236" t="s">
        <v>90</v>
      </c>
      <c r="AV358" s="13" t="s">
        <v>88</v>
      </c>
      <c r="AW358" s="13" t="s">
        <v>42</v>
      </c>
      <c r="AX358" s="13" t="s">
        <v>80</v>
      </c>
      <c r="AY358" s="236" t="s">
        <v>171</v>
      </c>
    </row>
    <row r="359" s="14" customFormat="1">
      <c r="A359" s="14"/>
      <c r="B359" s="237"/>
      <c r="C359" s="238"/>
      <c r="D359" s="228" t="s">
        <v>183</v>
      </c>
      <c r="E359" s="239" t="s">
        <v>41</v>
      </c>
      <c r="F359" s="240" t="s">
        <v>259</v>
      </c>
      <c r="G359" s="238"/>
      <c r="H359" s="241">
        <v>8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42</v>
      </c>
      <c r="AX359" s="14" t="s">
        <v>80</v>
      </c>
      <c r="AY359" s="247" t="s">
        <v>171</v>
      </c>
    </row>
    <row r="360" s="15" customFormat="1">
      <c r="A360" s="15"/>
      <c r="B360" s="248"/>
      <c r="C360" s="249"/>
      <c r="D360" s="228" t="s">
        <v>183</v>
      </c>
      <c r="E360" s="250" t="s">
        <v>41</v>
      </c>
      <c r="F360" s="251" t="s">
        <v>189</v>
      </c>
      <c r="G360" s="249"/>
      <c r="H360" s="252">
        <v>8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8" t="s">
        <v>183</v>
      </c>
      <c r="AU360" s="258" t="s">
        <v>90</v>
      </c>
      <c r="AV360" s="15" t="s">
        <v>179</v>
      </c>
      <c r="AW360" s="15" t="s">
        <v>42</v>
      </c>
      <c r="AX360" s="15" t="s">
        <v>88</v>
      </c>
      <c r="AY360" s="258" t="s">
        <v>171</v>
      </c>
    </row>
    <row r="361" s="2" customFormat="1" ht="24.15" customHeight="1">
      <c r="A361" s="42"/>
      <c r="B361" s="43"/>
      <c r="C361" s="208" t="s">
        <v>1005</v>
      </c>
      <c r="D361" s="208" t="s">
        <v>174</v>
      </c>
      <c r="E361" s="209" t="s">
        <v>1481</v>
      </c>
      <c r="F361" s="210" t="s">
        <v>1477</v>
      </c>
      <c r="G361" s="211" t="s">
        <v>194</v>
      </c>
      <c r="H361" s="212">
        <v>10</v>
      </c>
      <c r="I361" s="213"/>
      <c r="J361" s="214">
        <f>ROUND(I361*H361,2)</f>
        <v>0</v>
      </c>
      <c r="K361" s="210" t="s">
        <v>41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295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1482</v>
      </c>
    </row>
    <row r="362" s="13" customFormat="1">
      <c r="A362" s="13"/>
      <c r="B362" s="226"/>
      <c r="C362" s="227"/>
      <c r="D362" s="228" t="s">
        <v>183</v>
      </c>
      <c r="E362" s="229" t="s">
        <v>41</v>
      </c>
      <c r="F362" s="230" t="s">
        <v>1479</v>
      </c>
      <c r="G362" s="227"/>
      <c r="H362" s="229" t="s">
        <v>41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183</v>
      </c>
      <c r="AU362" s="236" t="s">
        <v>90</v>
      </c>
      <c r="AV362" s="13" t="s">
        <v>88</v>
      </c>
      <c r="AW362" s="13" t="s">
        <v>42</v>
      </c>
      <c r="AX362" s="13" t="s">
        <v>80</v>
      </c>
      <c r="AY362" s="236" t="s">
        <v>171</v>
      </c>
    </row>
    <row r="363" s="13" customFormat="1">
      <c r="A363" s="13"/>
      <c r="B363" s="226"/>
      <c r="C363" s="227"/>
      <c r="D363" s="228" t="s">
        <v>183</v>
      </c>
      <c r="E363" s="229" t="s">
        <v>41</v>
      </c>
      <c r="F363" s="230" t="s">
        <v>1483</v>
      </c>
      <c r="G363" s="227"/>
      <c r="H363" s="229" t="s">
        <v>41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183</v>
      </c>
      <c r="AU363" s="236" t="s">
        <v>90</v>
      </c>
      <c r="AV363" s="13" t="s">
        <v>88</v>
      </c>
      <c r="AW363" s="13" t="s">
        <v>42</v>
      </c>
      <c r="AX363" s="13" t="s">
        <v>80</v>
      </c>
      <c r="AY363" s="236" t="s">
        <v>171</v>
      </c>
    </row>
    <row r="364" s="14" customFormat="1">
      <c r="A364" s="14"/>
      <c r="B364" s="237"/>
      <c r="C364" s="238"/>
      <c r="D364" s="228" t="s">
        <v>183</v>
      </c>
      <c r="E364" s="239" t="s">
        <v>41</v>
      </c>
      <c r="F364" s="240" t="s">
        <v>121</v>
      </c>
      <c r="G364" s="238"/>
      <c r="H364" s="241">
        <v>10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183</v>
      </c>
      <c r="AU364" s="247" t="s">
        <v>90</v>
      </c>
      <c r="AV364" s="14" t="s">
        <v>90</v>
      </c>
      <c r="AW364" s="14" t="s">
        <v>42</v>
      </c>
      <c r="AX364" s="14" t="s">
        <v>80</v>
      </c>
      <c r="AY364" s="247" t="s">
        <v>171</v>
      </c>
    </row>
    <row r="365" s="15" customFormat="1">
      <c r="A365" s="15"/>
      <c r="B365" s="248"/>
      <c r="C365" s="249"/>
      <c r="D365" s="228" t="s">
        <v>183</v>
      </c>
      <c r="E365" s="250" t="s">
        <v>41</v>
      </c>
      <c r="F365" s="251" t="s">
        <v>189</v>
      </c>
      <c r="G365" s="249"/>
      <c r="H365" s="252">
        <v>10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8" t="s">
        <v>183</v>
      </c>
      <c r="AU365" s="258" t="s">
        <v>90</v>
      </c>
      <c r="AV365" s="15" t="s">
        <v>179</v>
      </c>
      <c r="AW365" s="15" t="s">
        <v>42</v>
      </c>
      <c r="AX365" s="15" t="s">
        <v>88</v>
      </c>
      <c r="AY365" s="258" t="s">
        <v>171</v>
      </c>
    </row>
    <row r="366" s="2" customFormat="1" ht="24.15" customHeight="1">
      <c r="A366" s="42"/>
      <c r="B366" s="43"/>
      <c r="C366" s="208" t="s">
        <v>1008</v>
      </c>
      <c r="D366" s="208" t="s">
        <v>174</v>
      </c>
      <c r="E366" s="209" t="s">
        <v>1484</v>
      </c>
      <c r="F366" s="210" t="s">
        <v>1485</v>
      </c>
      <c r="G366" s="211" t="s">
        <v>194</v>
      </c>
      <c r="H366" s="212">
        <v>7</v>
      </c>
      <c r="I366" s="213"/>
      <c r="J366" s="214">
        <f>ROUND(I366*H366,2)</f>
        <v>0</v>
      </c>
      <c r="K366" s="210" t="s">
        <v>178</v>
      </c>
      <c r="L366" s="48"/>
      <c r="M366" s="215" t="s">
        <v>41</v>
      </c>
      <c r="N366" s="216" t="s">
        <v>51</v>
      </c>
      <c r="O366" s="88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295</v>
      </c>
      <c r="AT366" s="219" t="s">
        <v>174</v>
      </c>
      <c r="AU366" s="219" t="s">
        <v>90</v>
      </c>
      <c r="AY366" s="20" t="s">
        <v>171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88</v>
      </c>
      <c r="BK366" s="220">
        <f>ROUND(I366*H366,2)</f>
        <v>0</v>
      </c>
      <c r="BL366" s="20" t="s">
        <v>295</v>
      </c>
      <c r="BM366" s="219" t="s">
        <v>1486</v>
      </c>
    </row>
    <row r="367" s="2" customFormat="1">
      <c r="A367" s="42"/>
      <c r="B367" s="43"/>
      <c r="C367" s="44"/>
      <c r="D367" s="221" t="s">
        <v>181</v>
      </c>
      <c r="E367" s="44"/>
      <c r="F367" s="222" t="s">
        <v>1487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181</v>
      </c>
      <c r="AU367" s="20" t="s">
        <v>90</v>
      </c>
    </row>
    <row r="368" s="14" customFormat="1">
      <c r="A368" s="14"/>
      <c r="B368" s="237"/>
      <c r="C368" s="238"/>
      <c r="D368" s="228" t="s">
        <v>183</v>
      </c>
      <c r="E368" s="239" t="s">
        <v>41</v>
      </c>
      <c r="F368" s="240" t="s">
        <v>253</v>
      </c>
      <c r="G368" s="238"/>
      <c r="H368" s="241">
        <v>7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183</v>
      </c>
      <c r="AU368" s="247" t="s">
        <v>90</v>
      </c>
      <c r="AV368" s="14" t="s">
        <v>90</v>
      </c>
      <c r="AW368" s="14" t="s">
        <v>42</v>
      </c>
      <c r="AX368" s="14" t="s">
        <v>80</v>
      </c>
      <c r="AY368" s="247" t="s">
        <v>171</v>
      </c>
    </row>
    <row r="369" s="15" customFormat="1">
      <c r="A369" s="15"/>
      <c r="B369" s="248"/>
      <c r="C369" s="249"/>
      <c r="D369" s="228" t="s">
        <v>183</v>
      </c>
      <c r="E369" s="250" t="s">
        <v>41</v>
      </c>
      <c r="F369" s="251" t="s">
        <v>189</v>
      </c>
      <c r="G369" s="249"/>
      <c r="H369" s="252">
        <v>7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8" t="s">
        <v>183</v>
      </c>
      <c r="AU369" s="258" t="s">
        <v>90</v>
      </c>
      <c r="AV369" s="15" t="s">
        <v>179</v>
      </c>
      <c r="AW369" s="15" t="s">
        <v>42</v>
      </c>
      <c r="AX369" s="15" t="s">
        <v>88</v>
      </c>
      <c r="AY369" s="258" t="s">
        <v>171</v>
      </c>
    </row>
    <row r="370" s="2" customFormat="1" ht="16.5" customHeight="1">
      <c r="A370" s="42"/>
      <c r="B370" s="43"/>
      <c r="C370" s="270" t="s">
        <v>1013</v>
      </c>
      <c r="D370" s="270" t="s">
        <v>403</v>
      </c>
      <c r="E370" s="271" t="s">
        <v>1488</v>
      </c>
      <c r="F370" s="272" t="s">
        <v>1489</v>
      </c>
      <c r="G370" s="273" t="s">
        <v>194</v>
      </c>
      <c r="H370" s="274">
        <v>7</v>
      </c>
      <c r="I370" s="275"/>
      <c r="J370" s="276">
        <f>ROUND(I370*H370,2)</f>
        <v>0</v>
      </c>
      <c r="K370" s="272" t="s">
        <v>178</v>
      </c>
      <c r="L370" s="277"/>
      <c r="M370" s="278" t="s">
        <v>41</v>
      </c>
      <c r="N370" s="279" t="s">
        <v>51</v>
      </c>
      <c r="O370" s="88"/>
      <c r="P370" s="217">
        <f>O370*H370</f>
        <v>0</v>
      </c>
      <c r="Q370" s="217">
        <v>2.0000000000000002E-05</v>
      </c>
      <c r="R370" s="217">
        <f>Q370*H370</f>
        <v>0.00014000000000000002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406</v>
      </c>
      <c r="AT370" s="219" t="s">
        <v>403</v>
      </c>
      <c r="AU370" s="219" t="s">
        <v>90</v>
      </c>
      <c r="AY370" s="20" t="s">
        <v>171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88</v>
      </c>
      <c r="BK370" s="220">
        <f>ROUND(I370*H370,2)</f>
        <v>0</v>
      </c>
      <c r="BL370" s="20" t="s">
        <v>295</v>
      </c>
      <c r="BM370" s="219" t="s">
        <v>1490</v>
      </c>
    </row>
    <row r="371" s="2" customFormat="1" ht="24.15" customHeight="1">
      <c r="A371" s="42"/>
      <c r="B371" s="43"/>
      <c r="C371" s="208" t="s">
        <v>1018</v>
      </c>
      <c r="D371" s="208" t="s">
        <v>174</v>
      </c>
      <c r="E371" s="209" t="s">
        <v>1491</v>
      </c>
      <c r="F371" s="210" t="s">
        <v>1492</v>
      </c>
      <c r="G371" s="211" t="s">
        <v>194</v>
      </c>
      <c r="H371" s="212">
        <v>2</v>
      </c>
      <c r="I371" s="213"/>
      <c r="J371" s="214">
        <f>ROUND(I371*H371,2)</f>
        <v>0</v>
      </c>
      <c r="K371" s="210" t="s">
        <v>41</v>
      </c>
      <c r="L371" s="48"/>
      <c r="M371" s="215" t="s">
        <v>41</v>
      </c>
      <c r="N371" s="216" t="s">
        <v>51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295</v>
      </c>
      <c r="AT371" s="219" t="s">
        <v>174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2171</v>
      </c>
    </row>
    <row r="372" s="14" customFormat="1">
      <c r="A372" s="14"/>
      <c r="B372" s="237"/>
      <c r="C372" s="238"/>
      <c r="D372" s="228" t="s">
        <v>183</v>
      </c>
      <c r="E372" s="239" t="s">
        <v>41</v>
      </c>
      <c r="F372" s="240" t="s">
        <v>90</v>
      </c>
      <c r="G372" s="238"/>
      <c r="H372" s="241">
        <v>2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42</v>
      </c>
      <c r="AX372" s="14" t="s">
        <v>88</v>
      </c>
      <c r="AY372" s="247" t="s">
        <v>171</v>
      </c>
    </row>
    <row r="373" s="2" customFormat="1" ht="24.15" customHeight="1">
      <c r="A373" s="42"/>
      <c r="B373" s="43"/>
      <c r="C373" s="208" t="s">
        <v>1023</v>
      </c>
      <c r="D373" s="208" t="s">
        <v>174</v>
      </c>
      <c r="E373" s="209" t="s">
        <v>1494</v>
      </c>
      <c r="F373" s="210" t="s">
        <v>1495</v>
      </c>
      <c r="G373" s="211" t="s">
        <v>194</v>
      </c>
      <c r="H373" s="212">
        <v>8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295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1496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1497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14" customFormat="1">
      <c r="A375" s="14"/>
      <c r="B375" s="237"/>
      <c r="C375" s="238"/>
      <c r="D375" s="228" t="s">
        <v>183</v>
      </c>
      <c r="E375" s="239" t="s">
        <v>41</v>
      </c>
      <c r="F375" s="240" t="s">
        <v>259</v>
      </c>
      <c r="G375" s="238"/>
      <c r="H375" s="241">
        <v>8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183</v>
      </c>
      <c r="AU375" s="247" t="s">
        <v>90</v>
      </c>
      <c r="AV375" s="14" t="s">
        <v>90</v>
      </c>
      <c r="AW375" s="14" t="s">
        <v>42</v>
      </c>
      <c r="AX375" s="14" t="s">
        <v>80</v>
      </c>
      <c r="AY375" s="247" t="s">
        <v>171</v>
      </c>
    </row>
    <row r="376" s="15" customFormat="1">
      <c r="A376" s="15"/>
      <c r="B376" s="248"/>
      <c r="C376" s="249"/>
      <c r="D376" s="228" t="s">
        <v>183</v>
      </c>
      <c r="E376" s="250" t="s">
        <v>41</v>
      </c>
      <c r="F376" s="251" t="s">
        <v>189</v>
      </c>
      <c r="G376" s="249"/>
      <c r="H376" s="252">
        <v>8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8" t="s">
        <v>183</v>
      </c>
      <c r="AU376" s="258" t="s">
        <v>90</v>
      </c>
      <c r="AV376" s="15" t="s">
        <v>179</v>
      </c>
      <c r="AW376" s="15" t="s">
        <v>42</v>
      </c>
      <c r="AX376" s="15" t="s">
        <v>88</v>
      </c>
      <c r="AY376" s="258" t="s">
        <v>171</v>
      </c>
    </row>
    <row r="377" s="2" customFormat="1" ht="16.5" customHeight="1">
      <c r="A377" s="42"/>
      <c r="B377" s="43"/>
      <c r="C377" s="270" t="s">
        <v>1028</v>
      </c>
      <c r="D377" s="270" t="s">
        <v>403</v>
      </c>
      <c r="E377" s="271" t="s">
        <v>1498</v>
      </c>
      <c r="F377" s="272" t="s">
        <v>1499</v>
      </c>
      <c r="G377" s="273" t="s">
        <v>194</v>
      </c>
      <c r="H377" s="274">
        <v>8</v>
      </c>
      <c r="I377" s="275"/>
      <c r="J377" s="276">
        <f>ROUND(I377*H377,2)</f>
        <v>0</v>
      </c>
      <c r="K377" s="272" t="s">
        <v>178</v>
      </c>
      <c r="L377" s="277"/>
      <c r="M377" s="278" t="s">
        <v>41</v>
      </c>
      <c r="N377" s="279" t="s">
        <v>51</v>
      </c>
      <c r="O377" s="88"/>
      <c r="P377" s="217">
        <f>O377*H377</f>
        <v>0</v>
      </c>
      <c r="Q377" s="217">
        <v>3.0000000000000001E-05</v>
      </c>
      <c r="R377" s="217">
        <f>Q377*H377</f>
        <v>0.00024000000000000001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406</v>
      </c>
      <c r="AT377" s="219" t="s">
        <v>403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295</v>
      </c>
      <c r="BM377" s="219" t="s">
        <v>1500</v>
      </c>
    </row>
    <row r="378" s="2" customFormat="1" ht="24.15" customHeight="1">
      <c r="A378" s="42"/>
      <c r="B378" s="43"/>
      <c r="C378" s="208" t="s">
        <v>1033</v>
      </c>
      <c r="D378" s="208" t="s">
        <v>174</v>
      </c>
      <c r="E378" s="209" t="s">
        <v>1501</v>
      </c>
      <c r="F378" s="210" t="s">
        <v>1110</v>
      </c>
      <c r="G378" s="211" t="s">
        <v>194</v>
      </c>
      <c r="H378" s="212">
        <v>2</v>
      </c>
      <c r="I378" s="213"/>
      <c r="J378" s="214">
        <f>ROUND(I378*H378,2)</f>
        <v>0</v>
      </c>
      <c r="K378" s="210" t="s">
        <v>41</v>
      </c>
      <c r="L378" s="48"/>
      <c r="M378" s="215" t="s">
        <v>41</v>
      </c>
      <c r="N378" s="216" t="s">
        <v>51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295</v>
      </c>
      <c r="AT378" s="219" t="s">
        <v>174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2172</v>
      </c>
    </row>
    <row r="379" s="14" customFormat="1">
      <c r="A379" s="14"/>
      <c r="B379" s="237"/>
      <c r="C379" s="238"/>
      <c r="D379" s="228" t="s">
        <v>183</v>
      </c>
      <c r="E379" s="239" t="s">
        <v>41</v>
      </c>
      <c r="F379" s="240" t="s">
        <v>90</v>
      </c>
      <c r="G379" s="238"/>
      <c r="H379" s="241">
        <v>2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183</v>
      </c>
      <c r="AU379" s="247" t="s">
        <v>90</v>
      </c>
      <c r="AV379" s="14" t="s">
        <v>90</v>
      </c>
      <c r="AW379" s="14" t="s">
        <v>42</v>
      </c>
      <c r="AX379" s="14" t="s">
        <v>80</v>
      </c>
      <c r="AY379" s="247" t="s">
        <v>171</v>
      </c>
    </row>
    <row r="380" s="15" customFormat="1">
      <c r="A380" s="15"/>
      <c r="B380" s="248"/>
      <c r="C380" s="249"/>
      <c r="D380" s="228" t="s">
        <v>183</v>
      </c>
      <c r="E380" s="250" t="s">
        <v>41</v>
      </c>
      <c r="F380" s="251" t="s">
        <v>189</v>
      </c>
      <c r="G380" s="249"/>
      <c r="H380" s="252">
        <v>2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8" t="s">
        <v>183</v>
      </c>
      <c r="AU380" s="258" t="s">
        <v>90</v>
      </c>
      <c r="AV380" s="15" t="s">
        <v>179</v>
      </c>
      <c r="AW380" s="15" t="s">
        <v>42</v>
      </c>
      <c r="AX380" s="15" t="s">
        <v>88</v>
      </c>
      <c r="AY380" s="258" t="s">
        <v>171</v>
      </c>
    </row>
    <row r="381" s="2" customFormat="1" ht="24.15" customHeight="1">
      <c r="A381" s="42"/>
      <c r="B381" s="43"/>
      <c r="C381" s="208" t="s">
        <v>1038</v>
      </c>
      <c r="D381" s="208" t="s">
        <v>174</v>
      </c>
      <c r="E381" s="209" t="s">
        <v>2173</v>
      </c>
      <c r="F381" s="210" t="s">
        <v>2174</v>
      </c>
      <c r="G381" s="211" t="s">
        <v>194</v>
      </c>
      <c r="H381" s="212">
        <v>2</v>
      </c>
      <c r="I381" s="213"/>
      <c r="J381" s="214">
        <f>ROUND(I381*H381,2)</f>
        <v>0</v>
      </c>
      <c r="K381" s="210" t="s">
        <v>41</v>
      </c>
      <c r="L381" s="48"/>
      <c r="M381" s="215" t="s">
        <v>41</v>
      </c>
      <c r="N381" s="216" t="s">
        <v>51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295</v>
      </c>
      <c r="AT381" s="219" t="s">
        <v>174</v>
      </c>
      <c r="AU381" s="219" t="s">
        <v>90</v>
      </c>
      <c r="AY381" s="20" t="s">
        <v>171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88</v>
      </c>
      <c r="BK381" s="220">
        <f>ROUND(I381*H381,2)</f>
        <v>0</v>
      </c>
      <c r="BL381" s="20" t="s">
        <v>295</v>
      </c>
      <c r="BM381" s="219" t="s">
        <v>2175</v>
      </c>
    </row>
    <row r="382" s="14" customFormat="1">
      <c r="A382" s="14"/>
      <c r="B382" s="237"/>
      <c r="C382" s="238"/>
      <c r="D382" s="228" t="s">
        <v>183</v>
      </c>
      <c r="E382" s="239" t="s">
        <v>41</v>
      </c>
      <c r="F382" s="240" t="s">
        <v>90</v>
      </c>
      <c r="G382" s="238"/>
      <c r="H382" s="241">
        <v>2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183</v>
      </c>
      <c r="AU382" s="247" t="s">
        <v>90</v>
      </c>
      <c r="AV382" s="14" t="s">
        <v>90</v>
      </c>
      <c r="AW382" s="14" t="s">
        <v>42</v>
      </c>
      <c r="AX382" s="14" t="s">
        <v>80</v>
      </c>
      <c r="AY382" s="247" t="s">
        <v>171</v>
      </c>
    </row>
    <row r="383" s="15" customFormat="1">
      <c r="A383" s="15"/>
      <c r="B383" s="248"/>
      <c r="C383" s="249"/>
      <c r="D383" s="228" t="s">
        <v>183</v>
      </c>
      <c r="E383" s="250" t="s">
        <v>41</v>
      </c>
      <c r="F383" s="251" t="s">
        <v>189</v>
      </c>
      <c r="G383" s="249"/>
      <c r="H383" s="252">
        <v>2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8" t="s">
        <v>183</v>
      </c>
      <c r="AU383" s="258" t="s">
        <v>90</v>
      </c>
      <c r="AV383" s="15" t="s">
        <v>179</v>
      </c>
      <c r="AW383" s="15" t="s">
        <v>42</v>
      </c>
      <c r="AX383" s="15" t="s">
        <v>88</v>
      </c>
      <c r="AY383" s="258" t="s">
        <v>171</v>
      </c>
    </row>
    <row r="384" s="2" customFormat="1" ht="24.15" customHeight="1">
      <c r="A384" s="42"/>
      <c r="B384" s="43"/>
      <c r="C384" s="208" t="s">
        <v>1532</v>
      </c>
      <c r="D384" s="208" t="s">
        <v>174</v>
      </c>
      <c r="E384" s="209" t="s">
        <v>2176</v>
      </c>
      <c r="F384" s="210" t="s">
        <v>2177</v>
      </c>
      <c r="G384" s="211" t="s">
        <v>194</v>
      </c>
      <c r="H384" s="212">
        <v>1</v>
      </c>
      <c r="I384" s="213"/>
      <c r="J384" s="214">
        <f>ROUND(I384*H384,2)</f>
        <v>0</v>
      </c>
      <c r="K384" s="210" t="s">
        <v>41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295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2178</v>
      </c>
    </row>
    <row r="385" s="14" customFormat="1">
      <c r="A385" s="14"/>
      <c r="B385" s="237"/>
      <c r="C385" s="238"/>
      <c r="D385" s="228" t="s">
        <v>183</v>
      </c>
      <c r="E385" s="239" t="s">
        <v>41</v>
      </c>
      <c r="F385" s="240" t="s">
        <v>88</v>
      </c>
      <c r="G385" s="238"/>
      <c r="H385" s="241">
        <v>1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183</v>
      </c>
      <c r="AU385" s="247" t="s">
        <v>90</v>
      </c>
      <c r="AV385" s="14" t="s">
        <v>90</v>
      </c>
      <c r="AW385" s="14" t="s">
        <v>42</v>
      </c>
      <c r="AX385" s="14" t="s">
        <v>88</v>
      </c>
      <c r="AY385" s="247" t="s">
        <v>171</v>
      </c>
    </row>
    <row r="386" s="15" customFormat="1">
      <c r="A386" s="15"/>
      <c r="B386" s="248"/>
      <c r="C386" s="249"/>
      <c r="D386" s="228" t="s">
        <v>183</v>
      </c>
      <c r="E386" s="250" t="s">
        <v>41</v>
      </c>
      <c r="F386" s="251" t="s">
        <v>189</v>
      </c>
      <c r="G386" s="249"/>
      <c r="H386" s="252">
        <v>1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183</v>
      </c>
      <c r="AU386" s="258" t="s">
        <v>90</v>
      </c>
      <c r="AV386" s="15" t="s">
        <v>179</v>
      </c>
      <c r="AW386" s="15" t="s">
        <v>42</v>
      </c>
      <c r="AX386" s="15" t="s">
        <v>80</v>
      </c>
      <c r="AY386" s="258" t="s">
        <v>171</v>
      </c>
    </row>
    <row r="387" s="2" customFormat="1" ht="24.15" customHeight="1">
      <c r="A387" s="42"/>
      <c r="B387" s="43"/>
      <c r="C387" s="208" t="s">
        <v>1534</v>
      </c>
      <c r="D387" s="208" t="s">
        <v>174</v>
      </c>
      <c r="E387" s="209" t="s">
        <v>1503</v>
      </c>
      <c r="F387" s="210" t="s">
        <v>1504</v>
      </c>
      <c r="G387" s="211" t="s">
        <v>194</v>
      </c>
      <c r="H387" s="212">
        <v>1</v>
      </c>
      <c r="I387" s="213"/>
      <c r="J387" s="214">
        <f>ROUND(I387*H387,2)</f>
        <v>0</v>
      </c>
      <c r="K387" s="210" t="s">
        <v>178</v>
      </c>
      <c r="L387" s="48"/>
      <c r="M387" s="215" t="s">
        <v>41</v>
      </c>
      <c r="N387" s="216" t="s">
        <v>51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295</v>
      </c>
      <c r="AT387" s="219" t="s">
        <v>174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295</v>
      </c>
      <c r="BM387" s="219" t="s">
        <v>2179</v>
      </c>
    </row>
    <row r="388" s="2" customFormat="1">
      <c r="A388" s="42"/>
      <c r="B388" s="43"/>
      <c r="C388" s="44"/>
      <c r="D388" s="221" t="s">
        <v>181</v>
      </c>
      <c r="E388" s="44"/>
      <c r="F388" s="222" t="s">
        <v>1506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181</v>
      </c>
      <c r="AU388" s="20" t="s">
        <v>90</v>
      </c>
    </row>
    <row r="389" s="2" customFormat="1" ht="16.5" customHeight="1">
      <c r="A389" s="42"/>
      <c r="B389" s="43"/>
      <c r="C389" s="208" t="s">
        <v>1536</v>
      </c>
      <c r="D389" s="208" t="s">
        <v>174</v>
      </c>
      <c r="E389" s="209" t="s">
        <v>1507</v>
      </c>
      <c r="F389" s="210" t="s">
        <v>1508</v>
      </c>
      <c r="G389" s="211" t="s">
        <v>202</v>
      </c>
      <c r="H389" s="212">
        <v>8.4000000000000004</v>
      </c>
      <c r="I389" s="213"/>
      <c r="J389" s="214">
        <f>ROUND(I389*H389,2)</f>
        <v>0</v>
      </c>
      <c r="K389" s="210" t="s">
        <v>178</v>
      </c>
      <c r="L389" s="48"/>
      <c r="M389" s="215" t="s">
        <v>41</v>
      </c>
      <c r="N389" s="216" t="s">
        <v>51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295</v>
      </c>
      <c r="AT389" s="219" t="s">
        <v>174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295</v>
      </c>
      <c r="BM389" s="219" t="s">
        <v>1509</v>
      </c>
    </row>
    <row r="390" s="2" customFormat="1">
      <c r="A390" s="42"/>
      <c r="B390" s="43"/>
      <c r="C390" s="44"/>
      <c r="D390" s="221" t="s">
        <v>181</v>
      </c>
      <c r="E390" s="44"/>
      <c r="F390" s="222" t="s">
        <v>1510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181</v>
      </c>
      <c r="AU390" s="20" t="s">
        <v>90</v>
      </c>
    </row>
    <row r="391" s="13" customFormat="1">
      <c r="A391" s="13"/>
      <c r="B391" s="226"/>
      <c r="C391" s="227"/>
      <c r="D391" s="228" t="s">
        <v>183</v>
      </c>
      <c r="E391" s="229" t="s">
        <v>41</v>
      </c>
      <c r="F391" s="230" t="s">
        <v>1511</v>
      </c>
      <c r="G391" s="227"/>
      <c r="H391" s="229" t="s">
        <v>41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183</v>
      </c>
      <c r="AU391" s="236" t="s">
        <v>90</v>
      </c>
      <c r="AV391" s="13" t="s">
        <v>88</v>
      </c>
      <c r="AW391" s="13" t="s">
        <v>42</v>
      </c>
      <c r="AX391" s="13" t="s">
        <v>80</v>
      </c>
      <c r="AY391" s="236" t="s">
        <v>171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2180</v>
      </c>
      <c r="G392" s="238"/>
      <c r="H392" s="241">
        <v>8.4000000000000004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8.4000000000000004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1541</v>
      </c>
      <c r="D394" s="270" t="s">
        <v>403</v>
      </c>
      <c r="E394" s="271" t="s">
        <v>1513</v>
      </c>
      <c r="F394" s="272" t="s">
        <v>1514</v>
      </c>
      <c r="G394" s="273" t="s">
        <v>202</v>
      </c>
      <c r="H394" s="274">
        <v>8.4000000000000004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0.00020000000000000001</v>
      </c>
      <c r="R394" s="217">
        <f>Q394*H394</f>
        <v>0.0016800000000000001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406</v>
      </c>
      <c r="AT394" s="219" t="s">
        <v>403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1515</v>
      </c>
    </row>
    <row r="395" s="2" customFormat="1" ht="16.5" customHeight="1">
      <c r="A395" s="42"/>
      <c r="B395" s="43"/>
      <c r="C395" s="208" t="s">
        <v>1546</v>
      </c>
      <c r="D395" s="208" t="s">
        <v>174</v>
      </c>
      <c r="E395" s="209" t="s">
        <v>1518</v>
      </c>
      <c r="F395" s="210" t="s">
        <v>1519</v>
      </c>
      <c r="G395" s="211" t="s">
        <v>194</v>
      </c>
      <c r="H395" s="212">
        <v>35</v>
      </c>
      <c r="I395" s="213"/>
      <c r="J395" s="214">
        <f>ROUND(I395*H395,2)</f>
        <v>0</v>
      </c>
      <c r="K395" s="210" t="s">
        <v>178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295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1520</v>
      </c>
    </row>
    <row r="396" s="2" customFormat="1">
      <c r="A396" s="42"/>
      <c r="B396" s="43"/>
      <c r="C396" s="44"/>
      <c r="D396" s="221" t="s">
        <v>181</v>
      </c>
      <c r="E396" s="44"/>
      <c r="F396" s="222" t="s">
        <v>1521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181</v>
      </c>
      <c r="AU396" s="20" t="s">
        <v>90</v>
      </c>
    </row>
    <row r="397" s="14" customFormat="1">
      <c r="A397" s="14"/>
      <c r="B397" s="237"/>
      <c r="C397" s="238"/>
      <c r="D397" s="228" t="s">
        <v>183</v>
      </c>
      <c r="E397" s="239" t="s">
        <v>41</v>
      </c>
      <c r="F397" s="240" t="s">
        <v>2181</v>
      </c>
      <c r="G397" s="238"/>
      <c r="H397" s="241">
        <v>35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183</v>
      </c>
      <c r="AU397" s="247" t="s">
        <v>90</v>
      </c>
      <c r="AV397" s="14" t="s">
        <v>90</v>
      </c>
      <c r="AW397" s="14" t="s">
        <v>42</v>
      </c>
      <c r="AX397" s="14" t="s">
        <v>80</v>
      </c>
      <c r="AY397" s="247" t="s">
        <v>171</v>
      </c>
    </row>
    <row r="398" s="15" customFormat="1">
      <c r="A398" s="15"/>
      <c r="B398" s="248"/>
      <c r="C398" s="249"/>
      <c r="D398" s="228" t="s">
        <v>183</v>
      </c>
      <c r="E398" s="250" t="s">
        <v>41</v>
      </c>
      <c r="F398" s="251" t="s">
        <v>189</v>
      </c>
      <c r="G398" s="249"/>
      <c r="H398" s="252">
        <v>35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8" t="s">
        <v>183</v>
      </c>
      <c r="AU398" s="258" t="s">
        <v>90</v>
      </c>
      <c r="AV398" s="15" t="s">
        <v>179</v>
      </c>
      <c r="AW398" s="15" t="s">
        <v>42</v>
      </c>
      <c r="AX398" s="15" t="s">
        <v>88</v>
      </c>
      <c r="AY398" s="258" t="s">
        <v>171</v>
      </c>
    </row>
    <row r="399" s="2" customFormat="1" ht="16.5" customHeight="1">
      <c r="A399" s="42"/>
      <c r="B399" s="43"/>
      <c r="C399" s="270" t="s">
        <v>1551</v>
      </c>
      <c r="D399" s="270" t="s">
        <v>403</v>
      </c>
      <c r="E399" s="271" t="s">
        <v>1523</v>
      </c>
      <c r="F399" s="272" t="s">
        <v>1524</v>
      </c>
      <c r="G399" s="273" t="s">
        <v>194</v>
      </c>
      <c r="H399" s="274">
        <v>7</v>
      </c>
      <c r="I399" s="275"/>
      <c r="J399" s="276">
        <f>ROUND(I399*H399,2)</f>
        <v>0</v>
      </c>
      <c r="K399" s="272" t="s">
        <v>178</v>
      </c>
      <c r="L399" s="277"/>
      <c r="M399" s="278" t="s">
        <v>41</v>
      </c>
      <c r="N399" s="279" t="s">
        <v>51</v>
      </c>
      <c r="O399" s="88"/>
      <c r="P399" s="217">
        <f>O399*H399</f>
        <v>0</v>
      </c>
      <c r="Q399" s="217">
        <v>5.0000000000000002E-05</v>
      </c>
      <c r="R399" s="217">
        <f>Q399*H399</f>
        <v>0.00035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406</v>
      </c>
      <c r="AT399" s="219" t="s">
        <v>403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295</v>
      </c>
      <c r="BM399" s="219" t="s">
        <v>1525</v>
      </c>
    </row>
    <row r="400" s="2" customFormat="1" ht="16.5" customHeight="1">
      <c r="A400" s="42"/>
      <c r="B400" s="43"/>
      <c r="C400" s="270" t="s">
        <v>1555</v>
      </c>
      <c r="D400" s="270" t="s">
        <v>403</v>
      </c>
      <c r="E400" s="271" t="s">
        <v>1526</v>
      </c>
      <c r="F400" s="272" t="s">
        <v>1527</v>
      </c>
      <c r="G400" s="273" t="s">
        <v>194</v>
      </c>
      <c r="H400" s="274">
        <v>7</v>
      </c>
      <c r="I400" s="275"/>
      <c r="J400" s="276">
        <f>ROUND(I400*H400,2)</f>
        <v>0</v>
      </c>
      <c r="K400" s="272" t="s">
        <v>178</v>
      </c>
      <c r="L400" s="277"/>
      <c r="M400" s="278" t="s">
        <v>41</v>
      </c>
      <c r="N400" s="279" t="s">
        <v>51</v>
      </c>
      <c r="O400" s="88"/>
      <c r="P400" s="217">
        <f>O400*H400</f>
        <v>0</v>
      </c>
      <c r="Q400" s="217">
        <v>5.0000000000000002E-05</v>
      </c>
      <c r="R400" s="217">
        <f>Q400*H400</f>
        <v>0.00035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406</v>
      </c>
      <c r="AT400" s="219" t="s">
        <v>403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295</v>
      </c>
      <c r="BM400" s="219" t="s">
        <v>1528</v>
      </c>
    </row>
    <row r="401" s="2" customFormat="1" ht="16.5" customHeight="1">
      <c r="A401" s="42"/>
      <c r="B401" s="43"/>
      <c r="C401" s="270" t="s">
        <v>1560</v>
      </c>
      <c r="D401" s="270" t="s">
        <v>403</v>
      </c>
      <c r="E401" s="271" t="s">
        <v>1529</v>
      </c>
      <c r="F401" s="272" t="s">
        <v>1530</v>
      </c>
      <c r="G401" s="273" t="s">
        <v>194</v>
      </c>
      <c r="H401" s="274">
        <v>21</v>
      </c>
      <c r="I401" s="275"/>
      <c r="J401" s="276">
        <f>ROUND(I401*H401,2)</f>
        <v>0</v>
      </c>
      <c r="K401" s="272" t="s">
        <v>178</v>
      </c>
      <c r="L401" s="277"/>
      <c r="M401" s="278" t="s">
        <v>41</v>
      </c>
      <c r="N401" s="279" t="s">
        <v>51</v>
      </c>
      <c r="O401" s="88"/>
      <c r="P401" s="217">
        <f>O401*H401</f>
        <v>0</v>
      </c>
      <c r="Q401" s="217">
        <v>3.0000000000000001E-05</v>
      </c>
      <c r="R401" s="217">
        <f>Q401*H401</f>
        <v>0.00063000000000000003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406</v>
      </c>
      <c r="AT401" s="219" t="s">
        <v>403</v>
      </c>
      <c r="AU401" s="219" t="s">
        <v>90</v>
      </c>
      <c r="AY401" s="20" t="s">
        <v>171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88</v>
      </c>
      <c r="BK401" s="220">
        <f>ROUND(I401*H401,2)</f>
        <v>0</v>
      </c>
      <c r="BL401" s="20" t="s">
        <v>295</v>
      </c>
      <c r="BM401" s="219" t="s">
        <v>1531</v>
      </c>
    </row>
    <row r="402" s="2" customFormat="1" ht="16.5" customHeight="1">
      <c r="A402" s="42"/>
      <c r="B402" s="43"/>
      <c r="C402" s="208" t="s">
        <v>1564</v>
      </c>
      <c r="D402" s="208" t="s">
        <v>174</v>
      </c>
      <c r="E402" s="209" t="s">
        <v>1167</v>
      </c>
      <c r="F402" s="210" t="s">
        <v>1168</v>
      </c>
      <c r="G402" s="211" t="s">
        <v>1169</v>
      </c>
      <c r="H402" s="212">
        <v>3</v>
      </c>
      <c r="I402" s="213"/>
      <c r="J402" s="214">
        <f>ROUND(I402*H402,2)</f>
        <v>0</v>
      </c>
      <c r="K402" s="210" t="s">
        <v>178</v>
      </c>
      <c r="L402" s="48"/>
      <c r="M402" s="215" t="s">
        <v>41</v>
      </c>
      <c r="N402" s="216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295</v>
      </c>
      <c r="AT402" s="219" t="s">
        <v>174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295</v>
      </c>
      <c r="BM402" s="219" t="s">
        <v>1533</v>
      </c>
    </row>
    <row r="403" s="2" customFormat="1">
      <c r="A403" s="42"/>
      <c r="B403" s="43"/>
      <c r="C403" s="44"/>
      <c r="D403" s="221" t="s">
        <v>181</v>
      </c>
      <c r="E403" s="44"/>
      <c r="F403" s="222" t="s">
        <v>1171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181</v>
      </c>
      <c r="AU403" s="20" t="s">
        <v>90</v>
      </c>
    </row>
    <row r="404" s="13" customFormat="1">
      <c r="A404" s="13"/>
      <c r="B404" s="226"/>
      <c r="C404" s="227"/>
      <c r="D404" s="228" t="s">
        <v>183</v>
      </c>
      <c r="E404" s="229" t="s">
        <v>41</v>
      </c>
      <c r="F404" s="230" t="s">
        <v>1172</v>
      </c>
      <c r="G404" s="227"/>
      <c r="H404" s="229" t="s">
        <v>41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183</v>
      </c>
      <c r="AU404" s="236" t="s">
        <v>90</v>
      </c>
      <c r="AV404" s="13" t="s">
        <v>88</v>
      </c>
      <c r="AW404" s="13" t="s">
        <v>42</v>
      </c>
      <c r="AX404" s="13" t="s">
        <v>80</v>
      </c>
      <c r="AY404" s="236" t="s">
        <v>171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90</v>
      </c>
      <c r="G405" s="238"/>
      <c r="H405" s="241">
        <v>2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1173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88</v>
      </c>
      <c r="G407" s="238"/>
      <c r="H407" s="241">
        <v>1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5" customFormat="1">
      <c r="A408" s="15"/>
      <c r="B408" s="248"/>
      <c r="C408" s="249"/>
      <c r="D408" s="228" t="s">
        <v>183</v>
      </c>
      <c r="E408" s="250" t="s">
        <v>41</v>
      </c>
      <c r="F408" s="251" t="s">
        <v>189</v>
      </c>
      <c r="G408" s="249"/>
      <c r="H408" s="252">
        <v>3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8" t="s">
        <v>183</v>
      </c>
      <c r="AU408" s="258" t="s">
        <v>90</v>
      </c>
      <c r="AV408" s="15" t="s">
        <v>179</v>
      </c>
      <c r="AW408" s="15" t="s">
        <v>42</v>
      </c>
      <c r="AX408" s="15" t="s">
        <v>88</v>
      </c>
      <c r="AY408" s="258" t="s">
        <v>171</v>
      </c>
    </row>
    <row r="409" s="2" customFormat="1" ht="16.5" customHeight="1">
      <c r="A409" s="42"/>
      <c r="B409" s="43"/>
      <c r="C409" s="208" t="s">
        <v>1568</v>
      </c>
      <c r="D409" s="208" t="s">
        <v>174</v>
      </c>
      <c r="E409" s="209" t="s">
        <v>1174</v>
      </c>
      <c r="F409" s="210" t="s">
        <v>1175</v>
      </c>
      <c r="G409" s="211" t="s">
        <v>1169</v>
      </c>
      <c r="H409" s="212">
        <v>4.5</v>
      </c>
      <c r="I409" s="213"/>
      <c r="J409" s="214">
        <f>ROUND(I409*H409,2)</f>
        <v>0</v>
      </c>
      <c r="K409" s="210" t="s">
        <v>178</v>
      </c>
      <c r="L409" s="48"/>
      <c r="M409" s="215" t="s">
        <v>41</v>
      </c>
      <c r="N409" s="216" t="s">
        <v>51</v>
      </c>
      <c r="O409" s="88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295</v>
      </c>
      <c r="AT409" s="219" t="s">
        <v>174</v>
      </c>
      <c r="AU409" s="219" t="s">
        <v>90</v>
      </c>
      <c r="AY409" s="20" t="s">
        <v>171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88</v>
      </c>
      <c r="BK409" s="220">
        <f>ROUND(I409*H409,2)</f>
        <v>0</v>
      </c>
      <c r="BL409" s="20" t="s">
        <v>295</v>
      </c>
      <c r="BM409" s="219" t="s">
        <v>1535</v>
      </c>
    </row>
    <row r="410" s="2" customFormat="1">
      <c r="A410" s="42"/>
      <c r="B410" s="43"/>
      <c r="C410" s="44"/>
      <c r="D410" s="221" t="s">
        <v>181</v>
      </c>
      <c r="E410" s="44"/>
      <c r="F410" s="222" t="s">
        <v>1177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181</v>
      </c>
      <c r="AU410" s="20" t="s">
        <v>90</v>
      </c>
    </row>
    <row r="411" s="13" customFormat="1">
      <c r="A411" s="13"/>
      <c r="B411" s="226"/>
      <c r="C411" s="227"/>
      <c r="D411" s="228" t="s">
        <v>183</v>
      </c>
      <c r="E411" s="229" t="s">
        <v>41</v>
      </c>
      <c r="F411" s="230" t="s">
        <v>1178</v>
      </c>
      <c r="G411" s="227"/>
      <c r="H411" s="229" t="s">
        <v>41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183</v>
      </c>
      <c r="AU411" s="236" t="s">
        <v>90</v>
      </c>
      <c r="AV411" s="13" t="s">
        <v>88</v>
      </c>
      <c r="AW411" s="13" t="s">
        <v>42</v>
      </c>
      <c r="AX411" s="13" t="s">
        <v>80</v>
      </c>
      <c r="AY411" s="236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90</v>
      </c>
      <c r="G412" s="238"/>
      <c r="H412" s="241">
        <v>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3" customFormat="1">
      <c r="A413" s="13"/>
      <c r="B413" s="226"/>
      <c r="C413" s="227"/>
      <c r="D413" s="228" t="s">
        <v>183</v>
      </c>
      <c r="E413" s="229" t="s">
        <v>41</v>
      </c>
      <c r="F413" s="230" t="s">
        <v>1179</v>
      </c>
      <c r="G413" s="227"/>
      <c r="H413" s="229" t="s">
        <v>41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183</v>
      </c>
      <c r="AU413" s="236" t="s">
        <v>90</v>
      </c>
      <c r="AV413" s="13" t="s">
        <v>88</v>
      </c>
      <c r="AW413" s="13" t="s">
        <v>42</v>
      </c>
      <c r="AX413" s="13" t="s">
        <v>80</v>
      </c>
      <c r="AY413" s="236" t="s">
        <v>171</v>
      </c>
    </row>
    <row r="414" s="14" customFormat="1">
      <c r="A414" s="14"/>
      <c r="B414" s="237"/>
      <c r="C414" s="238"/>
      <c r="D414" s="228" t="s">
        <v>183</v>
      </c>
      <c r="E414" s="239" t="s">
        <v>41</v>
      </c>
      <c r="F414" s="240" t="s">
        <v>1180</v>
      </c>
      <c r="G414" s="238"/>
      <c r="H414" s="241">
        <v>2.5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183</v>
      </c>
      <c r="AU414" s="247" t="s">
        <v>90</v>
      </c>
      <c r="AV414" s="14" t="s">
        <v>90</v>
      </c>
      <c r="AW414" s="14" t="s">
        <v>42</v>
      </c>
      <c r="AX414" s="14" t="s">
        <v>80</v>
      </c>
      <c r="AY414" s="247" t="s">
        <v>171</v>
      </c>
    </row>
    <row r="415" s="15" customFormat="1">
      <c r="A415" s="15"/>
      <c r="B415" s="248"/>
      <c r="C415" s="249"/>
      <c r="D415" s="228" t="s">
        <v>183</v>
      </c>
      <c r="E415" s="250" t="s">
        <v>41</v>
      </c>
      <c r="F415" s="251" t="s">
        <v>189</v>
      </c>
      <c r="G415" s="249"/>
      <c r="H415" s="252">
        <v>4.5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8" t="s">
        <v>183</v>
      </c>
      <c r="AU415" s="258" t="s">
        <v>90</v>
      </c>
      <c r="AV415" s="15" t="s">
        <v>179</v>
      </c>
      <c r="AW415" s="15" t="s">
        <v>42</v>
      </c>
      <c r="AX415" s="15" t="s">
        <v>88</v>
      </c>
      <c r="AY415" s="258" t="s">
        <v>171</v>
      </c>
    </row>
    <row r="416" s="2" customFormat="1" ht="16.5" customHeight="1">
      <c r="A416" s="42"/>
      <c r="B416" s="43"/>
      <c r="C416" s="208" t="s">
        <v>1573</v>
      </c>
      <c r="D416" s="208" t="s">
        <v>174</v>
      </c>
      <c r="E416" s="209" t="s">
        <v>1858</v>
      </c>
      <c r="F416" s="210" t="s">
        <v>1859</v>
      </c>
      <c r="G416" s="211" t="s">
        <v>194</v>
      </c>
      <c r="H416" s="212">
        <v>1</v>
      </c>
      <c r="I416" s="213"/>
      <c r="J416" s="214">
        <f>ROUND(I416*H416,2)</f>
        <v>0</v>
      </c>
      <c r="K416" s="210" t="s">
        <v>178</v>
      </c>
      <c r="L416" s="48"/>
      <c r="M416" s="215" t="s">
        <v>41</v>
      </c>
      <c r="N416" s="216" t="s">
        <v>51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295</v>
      </c>
      <c r="AT416" s="219" t="s">
        <v>174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295</v>
      </c>
      <c r="BM416" s="219" t="s">
        <v>1943</v>
      </c>
    </row>
    <row r="417" s="2" customFormat="1">
      <c r="A417" s="42"/>
      <c r="B417" s="43"/>
      <c r="C417" s="44"/>
      <c r="D417" s="221" t="s">
        <v>181</v>
      </c>
      <c r="E417" s="44"/>
      <c r="F417" s="222" t="s">
        <v>1861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181</v>
      </c>
      <c r="AU417" s="20" t="s">
        <v>90</v>
      </c>
    </row>
    <row r="418" s="2" customFormat="1" ht="16.5" customHeight="1">
      <c r="A418" s="42"/>
      <c r="B418" s="43"/>
      <c r="C418" s="270" t="s">
        <v>1584</v>
      </c>
      <c r="D418" s="270" t="s">
        <v>403</v>
      </c>
      <c r="E418" s="271" t="s">
        <v>888</v>
      </c>
      <c r="F418" s="272" t="s">
        <v>1862</v>
      </c>
      <c r="G418" s="273" t="s">
        <v>194</v>
      </c>
      <c r="H418" s="274">
        <v>1</v>
      </c>
      <c r="I418" s="275"/>
      <c r="J418" s="276">
        <f>ROUND(I418*H418,2)</f>
        <v>0</v>
      </c>
      <c r="K418" s="272" t="s">
        <v>41</v>
      </c>
      <c r="L418" s="277"/>
      <c r="M418" s="278" t="s">
        <v>41</v>
      </c>
      <c r="N418" s="279" t="s">
        <v>51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406</v>
      </c>
      <c r="AT418" s="219" t="s">
        <v>403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295</v>
      </c>
      <c r="BM418" s="219" t="s">
        <v>1944</v>
      </c>
    </row>
    <row r="419" s="2" customFormat="1" ht="16.5" customHeight="1">
      <c r="A419" s="42"/>
      <c r="B419" s="43"/>
      <c r="C419" s="208" t="s">
        <v>1589</v>
      </c>
      <c r="D419" s="208" t="s">
        <v>174</v>
      </c>
      <c r="E419" s="209" t="s">
        <v>1547</v>
      </c>
      <c r="F419" s="210" t="s">
        <v>1548</v>
      </c>
      <c r="G419" s="211" t="s">
        <v>194</v>
      </c>
      <c r="H419" s="212">
        <v>7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295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1549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1550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253</v>
      </c>
      <c r="G421" s="238"/>
      <c r="H421" s="241">
        <v>7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7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70" t="s">
        <v>1593</v>
      </c>
      <c r="D423" s="270" t="s">
        <v>403</v>
      </c>
      <c r="E423" s="271" t="s">
        <v>1552</v>
      </c>
      <c r="F423" s="272" t="s">
        <v>1553</v>
      </c>
      <c r="G423" s="273" t="s">
        <v>194</v>
      </c>
      <c r="H423" s="274">
        <v>7</v>
      </c>
      <c r="I423" s="275"/>
      <c r="J423" s="276">
        <f>ROUND(I423*H423,2)</f>
        <v>0</v>
      </c>
      <c r="K423" s="272" t="s">
        <v>178</v>
      </c>
      <c r="L423" s="277"/>
      <c r="M423" s="278" t="s">
        <v>41</v>
      </c>
      <c r="N423" s="279" t="s">
        <v>51</v>
      </c>
      <c r="O423" s="88"/>
      <c r="P423" s="217">
        <f>O423*H423</f>
        <v>0</v>
      </c>
      <c r="Q423" s="217">
        <v>0.001</v>
      </c>
      <c r="R423" s="217">
        <f>Q423*H423</f>
        <v>0.0070000000000000001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406</v>
      </c>
      <c r="AT423" s="219" t="s">
        <v>403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1554</v>
      </c>
    </row>
    <row r="424" s="2" customFormat="1" ht="16.5" customHeight="1">
      <c r="A424" s="42"/>
      <c r="B424" s="43"/>
      <c r="C424" s="208" t="s">
        <v>1597</v>
      </c>
      <c r="D424" s="208" t="s">
        <v>174</v>
      </c>
      <c r="E424" s="209" t="s">
        <v>1556</v>
      </c>
      <c r="F424" s="210" t="s">
        <v>1557</v>
      </c>
      <c r="G424" s="211" t="s">
        <v>194</v>
      </c>
      <c r="H424" s="212">
        <v>7</v>
      </c>
      <c r="I424" s="213"/>
      <c r="J424" s="214">
        <f>ROUND(I424*H424,2)</f>
        <v>0</v>
      </c>
      <c r="K424" s="210" t="s">
        <v>178</v>
      </c>
      <c r="L424" s="48"/>
      <c r="M424" s="215" t="s">
        <v>41</v>
      </c>
      <c r="N424" s="216" t="s">
        <v>51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295</v>
      </c>
      <c r="AT424" s="219" t="s">
        <v>174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295</v>
      </c>
      <c r="BM424" s="219" t="s">
        <v>1558</v>
      </c>
    </row>
    <row r="425" s="2" customFormat="1">
      <c r="A425" s="42"/>
      <c r="B425" s="43"/>
      <c r="C425" s="44"/>
      <c r="D425" s="221" t="s">
        <v>181</v>
      </c>
      <c r="E425" s="44"/>
      <c r="F425" s="222" t="s">
        <v>1559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181</v>
      </c>
      <c r="AU425" s="20" t="s">
        <v>90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253</v>
      </c>
      <c r="G426" s="238"/>
      <c r="H426" s="241">
        <v>7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80</v>
      </c>
      <c r="AY426" s="247" t="s">
        <v>171</v>
      </c>
    </row>
    <row r="427" s="15" customFormat="1">
      <c r="A427" s="15"/>
      <c r="B427" s="248"/>
      <c r="C427" s="249"/>
      <c r="D427" s="228" t="s">
        <v>183</v>
      </c>
      <c r="E427" s="250" t="s">
        <v>41</v>
      </c>
      <c r="F427" s="251" t="s">
        <v>189</v>
      </c>
      <c r="G427" s="249"/>
      <c r="H427" s="252">
        <v>7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183</v>
      </c>
      <c r="AU427" s="258" t="s">
        <v>90</v>
      </c>
      <c r="AV427" s="15" t="s">
        <v>179</v>
      </c>
      <c r="AW427" s="15" t="s">
        <v>42</v>
      </c>
      <c r="AX427" s="15" t="s">
        <v>88</v>
      </c>
      <c r="AY427" s="258" t="s">
        <v>171</v>
      </c>
    </row>
    <row r="428" s="2" customFormat="1" ht="16.5" customHeight="1">
      <c r="A428" s="42"/>
      <c r="B428" s="43"/>
      <c r="C428" s="270" t="s">
        <v>1599</v>
      </c>
      <c r="D428" s="270" t="s">
        <v>403</v>
      </c>
      <c r="E428" s="271" t="s">
        <v>1561</v>
      </c>
      <c r="F428" s="272" t="s">
        <v>1562</v>
      </c>
      <c r="G428" s="273" t="s">
        <v>194</v>
      </c>
      <c r="H428" s="274">
        <v>7</v>
      </c>
      <c r="I428" s="275"/>
      <c r="J428" s="276">
        <f>ROUND(I428*H428,2)</f>
        <v>0</v>
      </c>
      <c r="K428" s="272" t="s">
        <v>178</v>
      </c>
      <c r="L428" s="277"/>
      <c r="M428" s="278" t="s">
        <v>41</v>
      </c>
      <c r="N428" s="279" t="s">
        <v>51</v>
      </c>
      <c r="O428" s="88"/>
      <c r="P428" s="217">
        <f>O428*H428</f>
        <v>0</v>
      </c>
      <c r="Q428" s="217">
        <v>0.00012</v>
      </c>
      <c r="R428" s="217">
        <f>Q428*H428</f>
        <v>0.00084000000000000003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406</v>
      </c>
      <c r="AT428" s="219" t="s">
        <v>403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295</v>
      </c>
      <c r="BM428" s="219" t="s">
        <v>1563</v>
      </c>
    </row>
    <row r="429" s="2" customFormat="1" ht="24.15" customHeight="1">
      <c r="A429" s="42"/>
      <c r="B429" s="43"/>
      <c r="C429" s="208" t="s">
        <v>1604</v>
      </c>
      <c r="D429" s="208" t="s">
        <v>174</v>
      </c>
      <c r="E429" s="209" t="s">
        <v>1565</v>
      </c>
      <c r="F429" s="210" t="s">
        <v>1557</v>
      </c>
      <c r="G429" s="211" t="s">
        <v>194</v>
      </c>
      <c r="H429" s="212">
        <v>7</v>
      </c>
      <c r="I429" s="213"/>
      <c r="J429" s="214">
        <f>ROUND(I429*H429,2)</f>
        <v>0</v>
      </c>
      <c r="K429" s="210" t="s">
        <v>178</v>
      </c>
      <c r="L429" s="48"/>
      <c r="M429" s="215" t="s">
        <v>41</v>
      </c>
      <c r="N429" s="216" t="s">
        <v>51</v>
      </c>
      <c r="O429" s="88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295</v>
      </c>
      <c r="AT429" s="219" t="s">
        <v>174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295</v>
      </c>
      <c r="BM429" s="219" t="s">
        <v>1566</v>
      </c>
    </row>
    <row r="430" s="2" customFormat="1">
      <c r="A430" s="42"/>
      <c r="B430" s="43"/>
      <c r="C430" s="44"/>
      <c r="D430" s="221" t="s">
        <v>181</v>
      </c>
      <c r="E430" s="44"/>
      <c r="F430" s="222" t="s">
        <v>1567</v>
      </c>
      <c r="G430" s="44"/>
      <c r="H430" s="44"/>
      <c r="I430" s="223"/>
      <c r="J430" s="44"/>
      <c r="K430" s="44"/>
      <c r="L430" s="48"/>
      <c r="M430" s="224"/>
      <c r="N430" s="22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181</v>
      </c>
      <c r="AU430" s="20" t="s">
        <v>90</v>
      </c>
    </row>
    <row r="431" s="2" customFormat="1" ht="16.5" customHeight="1">
      <c r="A431" s="42"/>
      <c r="B431" s="43"/>
      <c r="C431" s="208" t="s">
        <v>1606</v>
      </c>
      <c r="D431" s="208" t="s">
        <v>174</v>
      </c>
      <c r="E431" s="209" t="s">
        <v>1569</v>
      </c>
      <c r="F431" s="210" t="s">
        <v>1570</v>
      </c>
      <c r="G431" s="211" t="s">
        <v>194</v>
      </c>
      <c r="H431" s="212">
        <v>7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295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1571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1572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253</v>
      </c>
      <c r="G433" s="238"/>
      <c r="H433" s="241">
        <v>7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88</v>
      </c>
      <c r="AY433" s="247" t="s">
        <v>171</v>
      </c>
    </row>
    <row r="434" s="2" customFormat="1" ht="16.5" customHeight="1">
      <c r="A434" s="42"/>
      <c r="B434" s="43"/>
      <c r="C434" s="270" t="s">
        <v>1608</v>
      </c>
      <c r="D434" s="270" t="s">
        <v>403</v>
      </c>
      <c r="E434" s="271" t="s">
        <v>1574</v>
      </c>
      <c r="F434" s="272" t="s">
        <v>1575</v>
      </c>
      <c r="G434" s="273" t="s">
        <v>202</v>
      </c>
      <c r="H434" s="274">
        <v>79.170000000000002</v>
      </c>
      <c r="I434" s="275"/>
      <c r="J434" s="276">
        <f>ROUND(I434*H434,2)</f>
        <v>0</v>
      </c>
      <c r="K434" s="272" t="s">
        <v>178</v>
      </c>
      <c r="L434" s="277"/>
      <c r="M434" s="278" t="s">
        <v>41</v>
      </c>
      <c r="N434" s="279" t="s">
        <v>51</v>
      </c>
      <c r="O434" s="88"/>
      <c r="P434" s="217">
        <f>O434*H434</f>
        <v>0</v>
      </c>
      <c r="Q434" s="217">
        <v>0.00040999999999999999</v>
      </c>
      <c r="R434" s="217">
        <f>Q434*H434</f>
        <v>0.032459700000000001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406</v>
      </c>
      <c r="AT434" s="219" t="s">
        <v>403</v>
      </c>
      <c r="AU434" s="219" t="s">
        <v>90</v>
      </c>
      <c r="AY434" s="20" t="s">
        <v>171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88</v>
      </c>
      <c r="BK434" s="220">
        <f>ROUND(I434*H434,2)</f>
        <v>0</v>
      </c>
      <c r="BL434" s="20" t="s">
        <v>295</v>
      </c>
      <c r="BM434" s="219" t="s">
        <v>1576</v>
      </c>
    </row>
    <row r="435" s="14" customFormat="1">
      <c r="A435" s="14"/>
      <c r="B435" s="237"/>
      <c r="C435" s="238"/>
      <c r="D435" s="228" t="s">
        <v>183</v>
      </c>
      <c r="E435" s="239" t="s">
        <v>41</v>
      </c>
      <c r="F435" s="240" t="s">
        <v>2182</v>
      </c>
      <c r="G435" s="238"/>
      <c r="H435" s="241">
        <v>60.399999999999999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42</v>
      </c>
      <c r="AX435" s="14" t="s">
        <v>80</v>
      </c>
      <c r="AY435" s="247" t="s">
        <v>171</v>
      </c>
    </row>
    <row r="436" s="14" customFormat="1">
      <c r="A436" s="14"/>
      <c r="B436" s="237"/>
      <c r="C436" s="238"/>
      <c r="D436" s="228" t="s">
        <v>183</v>
      </c>
      <c r="E436" s="239" t="s">
        <v>41</v>
      </c>
      <c r="F436" s="240" t="s">
        <v>2183</v>
      </c>
      <c r="G436" s="238"/>
      <c r="H436" s="241">
        <v>15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183</v>
      </c>
      <c r="AU436" s="247" t="s">
        <v>90</v>
      </c>
      <c r="AV436" s="14" t="s">
        <v>90</v>
      </c>
      <c r="AW436" s="14" t="s">
        <v>42</v>
      </c>
      <c r="AX436" s="14" t="s">
        <v>80</v>
      </c>
      <c r="AY436" s="247" t="s">
        <v>171</v>
      </c>
    </row>
    <row r="437" s="15" customFormat="1">
      <c r="A437" s="15"/>
      <c r="B437" s="248"/>
      <c r="C437" s="249"/>
      <c r="D437" s="228" t="s">
        <v>183</v>
      </c>
      <c r="E437" s="250" t="s">
        <v>41</v>
      </c>
      <c r="F437" s="251" t="s">
        <v>189</v>
      </c>
      <c r="G437" s="249"/>
      <c r="H437" s="252">
        <v>75.400000000000006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8" t="s">
        <v>183</v>
      </c>
      <c r="AU437" s="258" t="s">
        <v>90</v>
      </c>
      <c r="AV437" s="15" t="s">
        <v>179</v>
      </c>
      <c r="AW437" s="15" t="s">
        <v>42</v>
      </c>
      <c r="AX437" s="15" t="s">
        <v>88</v>
      </c>
      <c r="AY437" s="258" t="s">
        <v>171</v>
      </c>
    </row>
    <row r="438" s="14" customFormat="1">
      <c r="A438" s="14"/>
      <c r="B438" s="237"/>
      <c r="C438" s="238"/>
      <c r="D438" s="228" t="s">
        <v>183</v>
      </c>
      <c r="E438" s="238"/>
      <c r="F438" s="240" t="s">
        <v>2184</v>
      </c>
      <c r="G438" s="238"/>
      <c r="H438" s="241">
        <v>79.170000000000002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</v>
      </c>
      <c r="AX438" s="14" t="s">
        <v>88</v>
      </c>
      <c r="AY438" s="247" t="s">
        <v>171</v>
      </c>
    </row>
    <row r="439" s="2" customFormat="1" ht="16.5" customHeight="1">
      <c r="A439" s="42"/>
      <c r="B439" s="43"/>
      <c r="C439" s="208" t="s">
        <v>1611</v>
      </c>
      <c r="D439" s="208" t="s">
        <v>174</v>
      </c>
      <c r="E439" s="209" t="s">
        <v>1585</v>
      </c>
      <c r="F439" s="210" t="s">
        <v>1586</v>
      </c>
      <c r="G439" s="211" t="s">
        <v>416</v>
      </c>
      <c r="H439" s="212">
        <v>6.9980000000000002</v>
      </c>
      <c r="I439" s="213"/>
      <c r="J439" s="214">
        <f>ROUND(I439*H439,2)</f>
        <v>0</v>
      </c>
      <c r="K439" s="210" t="s">
        <v>178</v>
      </c>
      <c r="L439" s="48"/>
      <c r="M439" s="215" t="s">
        <v>41</v>
      </c>
      <c r="N439" s="216" t="s">
        <v>51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295</v>
      </c>
      <c r="AT439" s="219" t="s">
        <v>174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295</v>
      </c>
      <c r="BM439" s="219" t="s">
        <v>1587</v>
      </c>
    </row>
    <row r="440" s="2" customFormat="1">
      <c r="A440" s="42"/>
      <c r="B440" s="43"/>
      <c r="C440" s="44"/>
      <c r="D440" s="221" t="s">
        <v>181</v>
      </c>
      <c r="E440" s="44"/>
      <c r="F440" s="222" t="s">
        <v>1588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181</v>
      </c>
      <c r="AU440" s="20" t="s">
        <v>90</v>
      </c>
    </row>
    <row r="441" s="2" customFormat="1" ht="16.5" customHeight="1">
      <c r="A441" s="42"/>
      <c r="B441" s="43"/>
      <c r="C441" s="270" t="s">
        <v>1613</v>
      </c>
      <c r="D441" s="270" t="s">
        <v>403</v>
      </c>
      <c r="E441" s="271" t="s">
        <v>1590</v>
      </c>
      <c r="F441" s="272" t="s">
        <v>1591</v>
      </c>
      <c r="G441" s="273" t="s">
        <v>416</v>
      </c>
      <c r="H441" s="274">
        <v>6.9980000000000002</v>
      </c>
      <c r="I441" s="275"/>
      <c r="J441" s="276">
        <f>ROUND(I441*H441,2)</f>
        <v>0</v>
      </c>
      <c r="K441" s="272" t="s">
        <v>178</v>
      </c>
      <c r="L441" s="277"/>
      <c r="M441" s="278" t="s">
        <v>41</v>
      </c>
      <c r="N441" s="279" t="s">
        <v>51</v>
      </c>
      <c r="O441" s="88"/>
      <c r="P441" s="217">
        <f>O441*H441</f>
        <v>0</v>
      </c>
      <c r="Q441" s="217">
        <v>0.001</v>
      </c>
      <c r="R441" s="217">
        <f>Q441*H441</f>
        <v>0.0069980000000000007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406</v>
      </c>
      <c r="AT441" s="219" t="s">
        <v>403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295</v>
      </c>
      <c r="BM441" s="219" t="s">
        <v>1592</v>
      </c>
    </row>
    <row r="442" s="2" customFormat="1" ht="24.15" customHeight="1">
      <c r="A442" s="42"/>
      <c r="B442" s="43"/>
      <c r="C442" s="208" t="s">
        <v>1616</v>
      </c>
      <c r="D442" s="208" t="s">
        <v>174</v>
      </c>
      <c r="E442" s="209" t="s">
        <v>1186</v>
      </c>
      <c r="F442" s="210" t="s">
        <v>1739</v>
      </c>
      <c r="G442" s="211" t="s">
        <v>194</v>
      </c>
      <c r="H442" s="212">
        <v>3</v>
      </c>
      <c r="I442" s="213"/>
      <c r="J442" s="214">
        <f>ROUND(I442*H442,2)</f>
        <v>0</v>
      </c>
      <c r="K442" s="210" t="s">
        <v>41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0.00023000000000000001</v>
      </c>
      <c r="R442" s="217">
        <f>Q442*H442</f>
        <v>0.00069000000000000008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295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295</v>
      </c>
      <c r="BM442" s="219" t="s">
        <v>1740</v>
      </c>
    </row>
    <row r="443" s="14" customFormat="1">
      <c r="A443" s="14"/>
      <c r="B443" s="237"/>
      <c r="C443" s="238"/>
      <c r="D443" s="228" t="s">
        <v>183</v>
      </c>
      <c r="E443" s="239" t="s">
        <v>41</v>
      </c>
      <c r="F443" s="240" t="s">
        <v>199</v>
      </c>
      <c r="G443" s="238"/>
      <c r="H443" s="241">
        <v>3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42</v>
      </c>
      <c r="AX443" s="14" t="s">
        <v>80</v>
      </c>
      <c r="AY443" s="247" t="s">
        <v>171</v>
      </c>
    </row>
    <row r="444" s="15" customFormat="1">
      <c r="A444" s="15"/>
      <c r="B444" s="248"/>
      <c r="C444" s="249"/>
      <c r="D444" s="228" t="s">
        <v>183</v>
      </c>
      <c r="E444" s="250" t="s">
        <v>41</v>
      </c>
      <c r="F444" s="251" t="s">
        <v>189</v>
      </c>
      <c r="G444" s="249"/>
      <c r="H444" s="252">
        <v>3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8" t="s">
        <v>183</v>
      </c>
      <c r="AU444" s="258" t="s">
        <v>90</v>
      </c>
      <c r="AV444" s="15" t="s">
        <v>179</v>
      </c>
      <c r="AW444" s="15" t="s">
        <v>42</v>
      </c>
      <c r="AX444" s="15" t="s">
        <v>88</v>
      </c>
      <c r="AY444" s="258" t="s">
        <v>171</v>
      </c>
    </row>
    <row r="445" s="2" customFormat="1" ht="24.15" customHeight="1">
      <c r="A445" s="42"/>
      <c r="B445" s="43"/>
      <c r="C445" s="208" t="s">
        <v>1619</v>
      </c>
      <c r="D445" s="208" t="s">
        <v>174</v>
      </c>
      <c r="E445" s="209" t="s">
        <v>1600</v>
      </c>
      <c r="F445" s="210" t="s">
        <v>1601</v>
      </c>
      <c r="G445" s="211" t="s">
        <v>264</v>
      </c>
      <c r="H445" s="212">
        <v>0.56599999999999995</v>
      </c>
      <c r="I445" s="213"/>
      <c r="J445" s="214">
        <f>ROUND(I445*H445,2)</f>
        <v>0</v>
      </c>
      <c r="K445" s="210" t="s">
        <v>178</v>
      </c>
      <c r="L445" s="48"/>
      <c r="M445" s="215" t="s">
        <v>41</v>
      </c>
      <c r="N445" s="216" t="s">
        <v>51</v>
      </c>
      <c r="O445" s="88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295</v>
      </c>
      <c r="AT445" s="219" t="s">
        <v>174</v>
      </c>
      <c r="AU445" s="219" t="s">
        <v>90</v>
      </c>
      <c r="AY445" s="20" t="s">
        <v>171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88</v>
      </c>
      <c r="BK445" s="220">
        <f>ROUND(I445*H445,2)</f>
        <v>0</v>
      </c>
      <c r="BL445" s="20" t="s">
        <v>295</v>
      </c>
      <c r="BM445" s="219" t="s">
        <v>1602</v>
      </c>
    </row>
    <row r="446" s="2" customFormat="1">
      <c r="A446" s="42"/>
      <c r="B446" s="43"/>
      <c r="C446" s="44"/>
      <c r="D446" s="221" t="s">
        <v>181</v>
      </c>
      <c r="E446" s="44"/>
      <c r="F446" s="222" t="s">
        <v>1603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181</v>
      </c>
      <c r="AU446" s="20" t="s">
        <v>90</v>
      </c>
    </row>
    <row r="447" s="2" customFormat="1" ht="37.8" customHeight="1">
      <c r="A447" s="42"/>
      <c r="B447" s="43"/>
      <c r="C447" s="208" t="s">
        <v>1623</v>
      </c>
      <c r="D447" s="208" t="s">
        <v>174</v>
      </c>
      <c r="E447" s="209" t="s">
        <v>1203</v>
      </c>
      <c r="F447" s="210" t="s">
        <v>1204</v>
      </c>
      <c r="G447" s="211" t="s">
        <v>264</v>
      </c>
      <c r="H447" s="212">
        <v>0.56599999999999995</v>
      </c>
      <c r="I447" s="213"/>
      <c r="J447" s="214">
        <f>ROUND(I447*H447,2)</f>
        <v>0</v>
      </c>
      <c r="K447" s="210" t="s">
        <v>178</v>
      </c>
      <c r="L447" s="48"/>
      <c r="M447" s="215" t="s">
        <v>41</v>
      </c>
      <c r="N447" s="216" t="s">
        <v>51</v>
      </c>
      <c r="O447" s="88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19" t="s">
        <v>295</v>
      </c>
      <c r="AT447" s="219" t="s">
        <v>174</v>
      </c>
      <c r="AU447" s="219" t="s">
        <v>90</v>
      </c>
      <c r="AY447" s="20" t="s">
        <v>171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88</v>
      </c>
      <c r="BK447" s="220">
        <f>ROUND(I447*H447,2)</f>
        <v>0</v>
      </c>
      <c r="BL447" s="20" t="s">
        <v>295</v>
      </c>
      <c r="BM447" s="219" t="s">
        <v>1605</v>
      </c>
    </row>
    <row r="448" s="2" customFormat="1">
      <c r="A448" s="42"/>
      <c r="B448" s="43"/>
      <c r="C448" s="44"/>
      <c r="D448" s="221" t="s">
        <v>181</v>
      </c>
      <c r="E448" s="44"/>
      <c r="F448" s="222" t="s">
        <v>1206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181</v>
      </c>
      <c r="AU448" s="20" t="s">
        <v>90</v>
      </c>
    </row>
    <row r="449" s="2" customFormat="1" ht="37.8" customHeight="1">
      <c r="A449" s="42"/>
      <c r="B449" s="43"/>
      <c r="C449" s="208" t="s">
        <v>1639</v>
      </c>
      <c r="D449" s="208" t="s">
        <v>174</v>
      </c>
      <c r="E449" s="209" t="s">
        <v>1207</v>
      </c>
      <c r="F449" s="210" t="s">
        <v>1208</v>
      </c>
      <c r="G449" s="211" t="s">
        <v>264</v>
      </c>
      <c r="H449" s="212">
        <v>0.56599999999999995</v>
      </c>
      <c r="I449" s="213"/>
      <c r="J449" s="214">
        <f>ROUND(I449*H449,2)</f>
        <v>0</v>
      </c>
      <c r="K449" s="210" t="s">
        <v>178</v>
      </c>
      <c r="L449" s="48"/>
      <c r="M449" s="215" t="s">
        <v>41</v>
      </c>
      <c r="N449" s="216" t="s">
        <v>51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295</v>
      </c>
      <c r="AT449" s="219" t="s">
        <v>174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295</v>
      </c>
      <c r="BM449" s="219" t="s">
        <v>1607</v>
      </c>
    </row>
    <row r="450" s="2" customFormat="1">
      <c r="A450" s="42"/>
      <c r="B450" s="43"/>
      <c r="C450" s="44"/>
      <c r="D450" s="221" t="s">
        <v>181</v>
      </c>
      <c r="E450" s="44"/>
      <c r="F450" s="222" t="s">
        <v>1210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181</v>
      </c>
      <c r="AU450" s="20" t="s">
        <v>90</v>
      </c>
    </row>
    <row r="451" s="12" customFormat="1" ht="22.8" customHeight="1">
      <c r="A451" s="12"/>
      <c r="B451" s="192"/>
      <c r="C451" s="193"/>
      <c r="D451" s="194" t="s">
        <v>79</v>
      </c>
      <c r="E451" s="206" t="s">
        <v>291</v>
      </c>
      <c r="F451" s="206" t="s">
        <v>292</v>
      </c>
      <c r="G451" s="193"/>
      <c r="H451" s="193"/>
      <c r="I451" s="196"/>
      <c r="J451" s="207">
        <f>BK451</f>
        <v>0</v>
      </c>
      <c r="K451" s="193"/>
      <c r="L451" s="198"/>
      <c r="M451" s="199"/>
      <c r="N451" s="200"/>
      <c r="O451" s="200"/>
      <c r="P451" s="201">
        <f>SUM(P452:P513)</f>
        <v>0</v>
      </c>
      <c r="Q451" s="200"/>
      <c r="R451" s="201">
        <f>SUM(R452:R513)</f>
        <v>0.089325000000000002</v>
      </c>
      <c r="S451" s="200"/>
      <c r="T451" s="202">
        <f>SUM(T452:T513)</f>
        <v>0.081426599999999988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3" t="s">
        <v>90</v>
      </c>
      <c r="AT451" s="204" t="s">
        <v>79</v>
      </c>
      <c r="AU451" s="204" t="s">
        <v>88</v>
      </c>
      <c r="AY451" s="203" t="s">
        <v>171</v>
      </c>
      <c r="BK451" s="205">
        <f>SUM(BK452:BK513)</f>
        <v>0</v>
      </c>
    </row>
    <row r="452" s="2" customFormat="1" ht="24.15" customHeight="1">
      <c r="A452" s="42"/>
      <c r="B452" s="43"/>
      <c r="C452" s="208" t="s">
        <v>1642</v>
      </c>
      <c r="D452" s="208" t="s">
        <v>174</v>
      </c>
      <c r="E452" s="209" t="s">
        <v>293</v>
      </c>
      <c r="F452" s="210" t="s">
        <v>294</v>
      </c>
      <c r="G452" s="211" t="s">
        <v>194</v>
      </c>
      <c r="H452" s="212">
        <v>4</v>
      </c>
      <c r="I452" s="213"/>
      <c r="J452" s="214">
        <f>ROUND(I452*H452,2)</f>
        <v>0</v>
      </c>
      <c r="K452" s="210" t="s">
        <v>178</v>
      </c>
      <c r="L452" s="48"/>
      <c r="M452" s="215" t="s">
        <v>41</v>
      </c>
      <c r="N452" s="216" t="s">
        <v>51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0.0060000000000000001</v>
      </c>
      <c r="T452" s="218">
        <f>S452*H452</f>
        <v>0.024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295</v>
      </c>
      <c r="AT452" s="219" t="s">
        <v>174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295</v>
      </c>
      <c r="BM452" s="219" t="s">
        <v>2185</v>
      </c>
    </row>
    <row r="453" s="2" customFormat="1">
      <c r="A453" s="42"/>
      <c r="B453" s="43"/>
      <c r="C453" s="44"/>
      <c r="D453" s="221" t="s">
        <v>181</v>
      </c>
      <c r="E453" s="44"/>
      <c r="F453" s="222" t="s">
        <v>297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181</v>
      </c>
      <c r="AU453" s="20" t="s">
        <v>90</v>
      </c>
    </row>
    <row r="454" s="13" customFormat="1">
      <c r="A454" s="13"/>
      <c r="B454" s="226"/>
      <c r="C454" s="227"/>
      <c r="D454" s="228" t="s">
        <v>183</v>
      </c>
      <c r="E454" s="229" t="s">
        <v>41</v>
      </c>
      <c r="F454" s="230" t="s">
        <v>346</v>
      </c>
      <c r="G454" s="227"/>
      <c r="H454" s="229" t="s">
        <v>41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183</v>
      </c>
      <c r="AU454" s="236" t="s">
        <v>90</v>
      </c>
      <c r="AV454" s="13" t="s">
        <v>88</v>
      </c>
      <c r="AW454" s="13" t="s">
        <v>42</v>
      </c>
      <c r="AX454" s="13" t="s">
        <v>80</v>
      </c>
      <c r="AY454" s="236" t="s">
        <v>171</v>
      </c>
    </row>
    <row r="455" s="13" customFormat="1">
      <c r="A455" s="13"/>
      <c r="B455" s="226"/>
      <c r="C455" s="227"/>
      <c r="D455" s="228" t="s">
        <v>183</v>
      </c>
      <c r="E455" s="229" t="s">
        <v>41</v>
      </c>
      <c r="F455" s="230" t="s">
        <v>2186</v>
      </c>
      <c r="G455" s="227"/>
      <c r="H455" s="229" t="s">
        <v>41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183</v>
      </c>
      <c r="AU455" s="236" t="s">
        <v>90</v>
      </c>
      <c r="AV455" s="13" t="s">
        <v>88</v>
      </c>
      <c r="AW455" s="13" t="s">
        <v>42</v>
      </c>
      <c r="AX455" s="13" t="s">
        <v>80</v>
      </c>
      <c r="AY455" s="236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179</v>
      </c>
      <c r="G456" s="238"/>
      <c r="H456" s="241">
        <v>4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5" customFormat="1">
      <c r="A457" s="15"/>
      <c r="B457" s="248"/>
      <c r="C457" s="249"/>
      <c r="D457" s="228" t="s">
        <v>183</v>
      </c>
      <c r="E457" s="250" t="s">
        <v>41</v>
      </c>
      <c r="F457" s="251" t="s">
        <v>189</v>
      </c>
      <c r="G457" s="249"/>
      <c r="H457" s="252">
        <v>4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8" t="s">
        <v>183</v>
      </c>
      <c r="AU457" s="258" t="s">
        <v>90</v>
      </c>
      <c r="AV457" s="15" t="s">
        <v>179</v>
      </c>
      <c r="AW457" s="15" t="s">
        <v>42</v>
      </c>
      <c r="AX457" s="15" t="s">
        <v>88</v>
      </c>
      <c r="AY457" s="258" t="s">
        <v>171</v>
      </c>
    </row>
    <row r="458" s="2" customFormat="1" ht="24.15" customHeight="1">
      <c r="A458" s="42"/>
      <c r="B458" s="43"/>
      <c r="C458" s="208" t="s">
        <v>1647</v>
      </c>
      <c r="D458" s="208" t="s">
        <v>174</v>
      </c>
      <c r="E458" s="209" t="s">
        <v>342</v>
      </c>
      <c r="F458" s="210" t="s">
        <v>343</v>
      </c>
      <c r="G458" s="211" t="s">
        <v>177</v>
      </c>
      <c r="H458" s="212">
        <v>2</v>
      </c>
      <c r="I458" s="213"/>
      <c r="J458" s="214">
        <f>ROUND(I458*H458,2)</f>
        <v>0</v>
      </c>
      <c r="K458" s="210" t="s">
        <v>178</v>
      </c>
      <c r="L458" s="48"/>
      <c r="M458" s="215" t="s">
        <v>41</v>
      </c>
      <c r="N458" s="216" t="s">
        <v>51</v>
      </c>
      <c r="O458" s="88"/>
      <c r="P458" s="217">
        <f>O458*H458</f>
        <v>0</v>
      </c>
      <c r="Q458" s="217">
        <v>0.0126</v>
      </c>
      <c r="R458" s="217">
        <f>Q458*H458</f>
        <v>0.0252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295</v>
      </c>
      <c r="AT458" s="219" t="s">
        <v>174</v>
      </c>
      <c r="AU458" s="219" t="s">
        <v>90</v>
      </c>
      <c r="AY458" s="20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88</v>
      </c>
      <c r="BK458" s="220">
        <f>ROUND(I458*H458,2)</f>
        <v>0</v>
      </c>
      <c r="BL458" s="20" t="s">
        <v>295</v>
      </c>
      <c r="BM458" s="219" t="s">
        <v>2187</v>
      </c>
    </row>
    <row r="459" s="2" customFormat="1">
      <c r="A459" s="42"/>
      <c r="B459" s="43"/>
      <c r="C459" s="44"/>
      <c r="D459" s="221" t="s">
        <v>181</v>
      </c>
      <c r="E459" s="44"/>
      <c r="F459" s="222" t="s">
        <v>345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181</v>
      </c>
      <c r="AU459" s="20" t="s">
        <v>90</v>
      </c>
    </row>
    <row r="460" s="13" customFormat="1">
      <c r="A460" s="13"/>
      <c r="B460" s="226"/>
      <c r="C460" s="227"/>
      <c r="D460" s="228" t="s">
        <v>183</v>
      </c>
      <c r="E460" s="229" t="s">
        <v>41</v>
      </c>
      <c r="F460" s="230" t="s">
        <v>346</v>
      </c>
      <c r="G460" s="227"/>
      <c r="H460" s="229" t="s">
        <v>41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183</v>
      </c>
      <c r="AU460" s="236" t="s">
        <v>90</v>
      </c>
      <c r="AV460" s="13" t="s">
        <v>88</v>
      </c>
      <c r="AW460" s="13" t="s">
        <v>42</v>
      </c>
      <c r="AX460" s="13" t="s">
        <v>80</v>
      </c>
      <c r="AY460" s="236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2188</v>
      </c>
      <c r="G461" s="238"/>
      <c r="H461" s="241">
        <v>2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5" customFormat="1">
      <c r="A462" s="15"/>
      <c r="B462" s="248"/>
      <c r="C462" s="249"/>
      <c r="D462" s="228" t="s">
        <v>183</v>
      </c>
      <c r="E462" s="250" t="s">
        <v>41</v>
      </c>
      <c r="F462" s="251" t="s">
        <v>189</v>
      </c>
      <c r="G462" s="249"/>
      <c r="H462" s="252">
        <v>2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8" t="s">
        <v>183</v>
      </c>
      <c r="AU462" s="258" t="s">
        <v>90</v>
      </c>
      <c r="AV462" s="15" t="s">
        <v>179</v>
      </c>
      <c r="AW462" s="15" t="s">
        <v>42</v>
      </c>
      <c r="AX462" s="15" t="s">
        <v>88</v>
      </c>
      <c r="AY462" s="258" t="s">
        <v>171</v>
      </c>
    </row>
    <row r="463" s="2" customFormat="1" ht="21.75" customHeight="1">
      <c r="A463" s="42"/>
      <c r="B463" s="43"/>
      <c r="C463" s="208" t="s">
        <v>1649</v>
      </c>
      <c r="D463" s="208" t="s">
        <v>174</v>
      </c>
      <c r="E463" s="209" t="s">
        <v>349</v>
      </c>
      <c r="F463" s="210" t="s">
        <v>350</v>
      </c>
      <c r="G463" s="211" t="s">
        <v>177</v>
      </c>
      <c r="H463" s="212">
        <v>3</v>
      </c>
      <c r="I463" s="213"/>
      <c r="J463" s="214">
        <f>ROUND(I463*H463,2)</f>
        <v>0</v>
      </c>
      <c r="K463" s="210" t="s">
        <v>178</v>
      </c>
      <c r="L463" s="48"/>
      <c r="M463" s="215" t="s">
        <v>41</v>
      </c>
      <c r="N463" s="216" t="s">
        <v>51</v>
      </c>
      <c r="O463" s="88"/>
      <c r="P463" s="217">
        <f>O463*H463</f>
        <v>0</v>
      </c>
      <c r="Q463" s="217">
        <v>0.0016000000000000001</v>
      </c>
      <c r="R463" s="217">
        <f>Q463*H463</f>
        <v>0.0048000000000000004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295</v>
      </c>
      <c r="AT463" s="219" t="s">
        <v>174</v>
      </c>
      <c r="AU463" s="219" t="s">
        <v>90</v>
      </c>
      <c r="AY463" s="20" t="s">
        <v>171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88</v>
      </c>
      <c r="BK463" s="220">
        <f>ROUND(I463*H463,2)</f>
        <v>0</v>
      </c>
      <c r="BL463" s="20" t="s">
        <v>295</v>
      </c>
      <c r="BM463" s="219" t="s">
        <v>2189</v>
      </c>
    </row>
    <row r="464" s="2" customFormat="1">
      <c r="A464" s="42"/>
      <c r="B464" s="43"/>
      <c r="C464" s="44"/>
      <c r="D464" s="221" t="s">
        <v>181</v>
      </c>
      <c r="E464" s="44"/>
      <c r="F464" s="222" t="s">
        <v>352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181</v>
      </c>
      <c r="AU464" s="20" t="s">
        <v>90</v>
      </c>
    </row>
    <row r="465" s="13" customFormat="1">
      <c r="A465" s="13"/>
      <c r="B465" s="226"/>
      <c r="C465" s="227"/>
      <c r="D465" s="228" t="s">
        <v>183</v>
      </c>
      <c r="E465" s="229" t="s">
        <v>41</v>
      </c>
      <c r="F465" s="230" t="s">
        <v>346</v>
      </c>
      <c r="G465" s="227"/>
      <c r="H465" s="229" t="s">
        <v>41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183</v>
      </c>
      <c r="AU465" s="236" t="s">
        <v>90</v>
      </c>
      <c r="AV465" s="13" t="s">
        <v>88</v>
      </c>
      <c r="AW465" s="13" t="s">
        <v>42</v>
      </c>
      <c r="AX465" s="13" t="s">
        <v>80</v>
      </c>
      <c r="AY465" s="236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2190</v>
      </c>
      <c r="G466" s="238"/>
      <c r="H466" s="241">
        <v>3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5" customFormat="1">
      <c r="A467" s="15"/>
      <c r="B467" s="248"/>
      <c r="C467" s="249"/>
      <c r="D467" s="228" t="s">
        <v>183</v>
      </c>
      <c r="E467" s="250" t="s">
        <v>41</v>
      </c>
      <c r="F467" s="251" t="s">
        <v>189</v>
      </c>
      <c r="G467" s="249"/>
      <c r="H467" s="252">
        <v>3</v>
      </c>
      <c r="I467" s="253"/>
      <c r="J467" s="249"/>
      <c r="K467" s="249"/>
      <c r="L467" s="254"/>
      <c r="M467" s="255"/>
      <c r="N467" s="256"/>
      <c r="O467" s="256"/>
      <c r="P467" s="256"/>
      <c r="Q467" s="256"/>
      <c r="R467" s="256"/>
      <c r="S467" s="256"/>
      <c r="T467" s="257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8" t="s">
        <v>183</v>
      </c>
      <c r="AU467" s="258" t="s">
        <v>90</v>
      </c>
      <c r="AV467" s="15" t="s">
        <v>179</v>
      </c>
      <c r="AW467" s="15" t="s">
        <v>42</v>
      </c>
      <c r="AX467" s="15" t="s">
        <v>88</v>
      </c>
      <c r="AY467" s="258" t="s">
        <v>171</v>
      </c>
    </row>
    <row r="468" s="2" customFormat="1" ht="24.15" customHeight="1">
      <c r="A468" s="42"/>
      <c r="B468" s="43"/>
      <c r="C468" s="208" t="s">
        <v>1651</v>
      </c>
      <c r="D468" s="208" t="s">
        <v>174</v>
      </c>
      <c r="E468" s="209" t="s">
        <v>354</v>
      </c>
      <c r="F468" s="210" t="s">
        <v>355</v>
      </c>
      <c r="G468" s="211" t="s">
        <v>177</v>
      </c>
      <c r="H468" s="212">
        <v>47.460000000000001</v>
      </c>
      <c r="I468" s="213"/>
      <c r="J468" s="214">
        <f>ROUND(I468*H468,2)</f>
        <v>0</v>
      </c>
      <c r="K468" s="210" t="s">
        <v>178</v>
      </c>
      <c r="L468" s="48"/>
      <c r="M468" s="215" t="s">
        <v>41</v>
      </c>
      <c r="N468" s="216" t="s">
        <v>51</v>
      </c>
      <c r="O468" s="88"/>
      <c r="P468" s="217">
        <f>O468*H468</f>
        <v>0</v>
      </c>
      <c r="Q468" s="217">
        <v>0.00125</v>
      </c>
      <c r="R468" s="217">
        <f>Q468*H468</f>
        <v>0.059325000000000003</v>
      </c>
      <c r="S468" s="217">
        <v>0</v>
      </c>
      <c r="T468" s="21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9" t="s">
        <v>295</v>
      </c>
      <c r="AT468" s="219" t="s">
        <v>174</v>
      </c>
      <c r="AU468" s="219" t="s">
        <v>90</v>
      </c>
      <c r="AY468" s="20" t="s">
        <v>171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88</v>
      </c>
      <c r="BK468" s="220">
        <f>ROUND(I468*H468,2)</f>
        <v>0</v>
      </c>
      <c r="BL468" s="20" t="s">
        <v>295</v>
      </c>
      <c r="BM468" s="219" t="s">
        <v>1624</v>
      </c>
    </row>
    <row r="469" s="2" customFormat="1">
      <c r="A469" s="42"/>
      <c r="B469" s="43"/>
      <c r="C469" s="44"/>
      <c r="D469" s="221" t="s">
        <v>181</v>
      </c>
      <c r="E469" s="44"/>
      <c r="F469" s="222" t="s">
        <v>357</v>
      </c>
      <c r="G469" s="44"/>
      <c r="H469" s="44"/>
      <c r="I469" s="223"/>
      <c r="J469" s="44"/>
      <c r="K469" s="44"/>
      <c r="L469" s="48"/>
      <c r="M469" s="224"/>
      <c r="N469" s="225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181</v>
      </c>
      <c r="AU469" s="20" t="s">
        <v>90</v>
      </c>
    </row>
    <row r="470" s="13" customFormat="1">
      <c r="A470" s="13"/>
      <c r="B470" s="226"/>
      <c r="C470" s="227"/>
      <c r="D470" s="228" t="s">
        <v>183</v>
      </c>
      <c r="E470" s="229" t="s">
        <v>41</v>
      </c>
      <c r="F470" s="230" t="s">
        <v>1625</v>
      </c>
      <c r="G470" s="227"/>
      <c r="H470" s="229" t="s">
        <v>41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183</v>
      </c>
      <c r="AU470" s="236" t="s">
        <v>90</v>
      </c>
      <c r="AV470" s="13" t="s">
        <v>88</v>
      </c>
      <c r="AW470" s="13" t="s">
        <v>42</v>
      </c>
      <c r="AX470" s="13" t="s">
        <v>80</v>
      </c>
      <c r="AY470" s="236" t="s">
        <v>171</v>
      </c>
    </row>
    <row r="471" s="13" customFormat="1">
      <c r="A471" s="13"/>
      <c r="B471" s="226"/>
      <c r="C471" s="227"/>
      <c r="D471" s="228" t="s">
        <v>183</v>
      </c>
      <c r="E471" s="229" t="s">
        <v>41</v>
      </c>
      <c r="F471" s="230" t="s">
        <v>359</v>
      </c>
      <c r="G471" s="227"/>
      <c r="H471" s="229" t="s">
        <v>41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183</v>
      </c>
      <c r="AU471" s="236" t="s">
        <v>90</v>
      </c>
      <c r="AV471" s="13" t="s">
        <v>88</v>
      </c>
      <c r="AW471" s="13" t="s">
        <v>42</v>
      </c>
      <c r="AX471" s="13" t="s">
        <v>80</v>
      </c>
      <c r="AY471" s="236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2120</v>
      </c>
      <c r="G472" s="238"/>
      <c r="H472" s="241">
        <v>1.2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1628</v>
      </c>
      <c r="G473" s="238"/>
      <c r="H473" s="241">
        <v>1.44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1628</v>
      </c>
      <c r="G474" s="238"/>
      <c r="H474" s="241">
        <v>1.44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2191</v>
      </c>
      <c r="G475" s="238"/>
      <c r="H475" s="241">
        <v>6.1799999999999997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2191</v>
      </c>
      <c r="G476" s="238"/>
      <c r="H476" s="241">
        <v>6.1799999999999997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1634</v>
      </c>
      <c r="G477" s="238"/>
      <c r="H477" s="241">
        <v>0.71999999999999997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1636</v>
      </c>
      <c r="G478" s="238"/>
      <c r="H478" s="241">
        <v>1.8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1955</v>
      </c>
      <c r="G479" s="238"/>
      <c r="H479" s="241">
        <v>1.26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2192</v>
      </c>
      <c r="G480" s="238"/>
      <c r="H480" s="241">
        <v>2.7000000000000002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2193</v>
      </c>
      <c r="G481" s="238"/>
      <c r="H481" s="241">
        <v>13.32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2117</v>
      </c>
      <c r="G482" s="238"/>
      <c r="H482" s="241">
        <v>2.6400000000000001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2194</v>
      </c>
      <c r="G483" s="238"/>
      <c r="H483" s="241">
        <v>1.6200000000000001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2117</v>
      </c>
      <c r="G484" s="238"/>
      <c r="H484" s="241">
        <v>2.6400000000000001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1635</v>
      </c>
      <c r="G485" s="238"/>
      <c r="H485" s="241">
        <v>4.3200000000000003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5" customFormat="1">
      <c r="A486" s="15"/>
      <c r="B486" s="248"/>
      <c r="C486" s="249"/>
      <c r="D486" s="228" t="s">
        <v>183</v>
      </c>
      <c r="E486" s="250" t="s">
        <v>41</v>
      </c>
      <c r="F486" s="251" t="s">
        <v>189</v>
      </c>
      <c r="G486" s="249"/>
      <c r="H486" s="252">
        <v>47.459999999999994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8" t="s">
        <v>183</v>
      </c>
      <c r="AU486" s="258" t="s">
        <v>90</v>
      </c>
      <c r="AV486" s="15" t="s">
        <v>179</v>
      </c>
      <c r="AW486" s="15" t="s">
        <v>42</v>
      </c>
      <c r="AX486" s="15" t="s">
        <v>88</v>
      </c>
      <c r="AY486" s="258" t="s">
        <v>171</v>
      </c>
    </row>
    <row r="487" s="2" customFormat="1" ht="16.5" customHeight="1">
      <c r="A487" s="42"/>
      <c r="B487" s="43"/>
      <c r="C487" s="208" t="s">
        <v>1653</v>
      </c>
      <c r="D487" s="208" t="s">
        <v>174</v>
      </c>
      <c r="E487" s="209" t="s">
        <v>362</v>
      </c>
      <c r="F487" s="210" t="s">
        <v>363</v>
      </c>
      <c r="G487" s="211" t="s">
        <v>177</v>
      </c>
      <c r="H487" s="212">
        <v>47.460000000000001</v>
      </c>
      <c r="I487" s="213"/>
      <c r="J487" s="214">
        <f>ROUND(I487*H487,2)</f>
        <v>0</v>
      </c>
      <c r="K487" s="210" t="s">
        <v>178</v>
      </c>
      <c r="L487" s="48"/>
      <c r="M487" s="215" t="s">
        <v>41</v>
      </c>
      <c r="N487" s="216" t="s">
        <v>51</v>
      </c>
      <c r="O487" s="88"/>
      <c r="P487" s="217">
        <f>O487*H487</f>
        <v>0</v>
      </c>
      <c r="Q487" s="217">
        <v>0</v>
      </c>
      <c r="R487" s="217">
        <f>Q487*H487</f>
        <v>0</v>
      </c>
      <c r="S487" s="217">
        <v>0.0012099999999999999</v>
      </c>
      <c r="T487" s="218">
        <f>S487*H487</f>
        <v>0.057426599999999994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295</v>
      </c>
      <c r="AT487" s="219" t="s">
        <v>174</v>
      </c>
      <c r="AU487" s="219" t="s">
        <v>90</v>
      </c>
      <c r="AY487" s="20" t="s">
        <v>171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88</v>
      </c>
      <c r="BK487" s="220">
        <f>ROUND(I487*H487,2)</f>
        <v>0</v>
      </c>
      <c r="BL487" s="20" t="s">
        <v>295</v>
      </c>
      <c r="BM487" s="219" t="s">
        <v>1640</v>
      </c>
    </row>
    <row r="488" s="2" customFormat="1">
      <c r="A488" s="42"/>
      <c r="B488" s="43"/>
      <c r="C488" s="44"/>
      <c r="D488" s="221" t="s">
        <v>181</v>
      </c>
      <c r="E488" s="44"/>
      <c r="F488" s="222" t="s">
        <v>365</v>
      </c>
      <c r="G488" s="44"/>
      <c r="H488" s="44"/>
      <c r="I488" s="223"/>
      <c r="J488" s="44"/>
      <c r="K488" s="44"/>
      <c r="L488" s="48"/>
      <c r="M488" s="224"/>
      <c r="N488" s="22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181</v>
      </c>
      <c r="AU488" s="20" t="s">
        <v>90</v>
      </c>
    </row>
    <row r="489" s="13" customFormat="1">
      <c r="A489" s="13"/>
      <c r="B489" s="226"/>
      <c r="C489" s="227"/>
      <c r="D489" s="228" t="s">
        <v>183</v>
      </c>
      <c r="E489" s="229" t="s">
        <v>41</v>
      </c>
      <c r="F489" s="230" t="s">
        <v>1625</v>
      </c>
      <c r="G489" s="227"/>
      <c r="H489" s="229" t="s">
        <v>41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183</v>
      </c>
      <c r="AU489" s="236" t="s">
        <v>90</v>
      </c>
      <c r="AV489" s="13" t="s">
        <v>88</v>
      </c>
      <c r="AW489" s="13" t="s">
        <v>42</v>
      </c>
      <c r="AX489" s="13" t="s">
        <v>80</v>
      </c>
      <c r="AY489" s="236" t="s">
        <v>171</v>
      </c>
    </row>
    <row r="490" s="13" customFormat="1">
      <c r="A490" s="13"/>
      <c r="B490" s="226"/>
      <c r="C490" s="227"/>
      <c r="D490" s="228" t="s">
        <v>183</v>
      </c>
      <c r="E490" s="229" t="s">
        <v>41</v>
      </c>
      <c r="F490" s="230" t="s">
        <v>359</v>
      </c>
      <c r="G490" s="227"/>
      <c r="H490" s="229" t="s">
        <v>41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183</v>
      </c>
      <c r="AU490" s="236" t="s">
        <v>90</v>
      </c>
      <c r="AV490" s="13" t="s">
        <v>88</v>
      </c>
      <c r="AW490" s="13" t="s">
        <v>42</v>
      </c>
      <c r="AX490" s="13" t="s">
        <v>80</v>
      </c>
      <c r="AY490" s="236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2120</v>
      </c>
      <c r="G491" s="238"/>
      <c r="H491" s="241">
        <v>1.2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1628</v>
      </c>
      <c r="G492" s="238"/>
      <c r="H492" s="241">
        <v>1.44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1628</v>
      </c>
      <c r="G493" s="238"/>
      <c r="H493" s="241">
        <v>1.44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2191</v>
      </c>
      <c r="G494" s="238"/>
      <c r="H494" s="241">
        <v>6.1799999999999997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2191</v>
      </c>
      <c r="G495" s="238"/>
      <c r="H495" s="241">
        <v>6.1799999999999997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1634</v>
      </c>
      <c r="G496" s="238"/>
      <c r="H496" s="241">
        <v>0.71999999999999997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1636</v>
      </c>
      <c r="G497" s="238"/>
      <c r="H497" s="241">
        <v>1.8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1955</v>
      </c>
      <c r="G498" s="238"/>
      <c r="H498" s="241">
        <v>1.26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2192</v>
      </c>
      <c r="G499" s="238"/>
      <c r="H499" s="241">
        <v>2.7000000000000002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2193</v>
      </c>
      <c r="G500" s="238"/>
      <c r="H500" s="241">
        <v>13.32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2117</v>
      </c>
      <c r="G501" s="238"/>
      <c r="H501" s="241">
        <v>2.6400000000000001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2194</v>
      </c>
      <c r="G502" s="238"/>
      <c r="H502" s="241">
        <v>1.6200000000000001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2117</v>
      </c>
      <c r="G503" s="238"/>
      <c r="H503" s="241">
        <v>2.6400000000000001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1635</v>
      </c>
      <c r="G504" s="238"/>
      <c r="H504" s="241">
        <v>4.3200000000000003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5" customFormat="1">
      <c r="A505" s="15"/>
      <c r="B505" s="248"/>
      <c r="C505" s="249"/>
      <c r="D505" s="228" t="s">
        <v>183</v>
      </c>
      <c r="E505" s="250" t="s">
        <v>41</v>
      </c>
      <c r="F505" s="251" t="s">
        <v>189</v>
      </c>
      <c r="G505" s="249"/>
      <c r="H505" s="252">
        <v>47.459999999999994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8" t="s">
        <v>183</v>
      </c>
      <c r="AU505" s="258" t="s">
        <v>90</v>
      </c>
      <c r="AV505" s="15" t="s">
        <v>179</v>
      </c>
      <c r="AW505" s="15" t="s">
        <v>42</v>
      </c>
      <c r="AX505" s="15" t="s">
        <v>88</v>
      </c>
      <c r="AY505" s="258" t="s">
        <v>171</v>
      </c>
    </row>
    <row r="506" s="2" customFormat="1" ht="37.8" customHeight="1">
      <c r="A506" s="42"/>
      <c r="B506" s="43"/>
      <c r="C506" s="208" t="s">
        <v>1655</v>
      </c>
      <c r="D506" s="208" t="s">
        <v>174</v>
      </c>
      <c r="E506" s="209" t="s">
        <v>1643</v>
      </c>
      <c r="F506" s="210" t="s">
        <v>1644</v>
      </c>
      <c r="G506" s="211" t="s">
        <v>264</v>
      </c>
      <c r="H506" s="212">
        <v>0.088999999999999996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295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295</v>
      </c>
      <c r="BM506" s="219" t="s">
        <v>1645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1646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2" customFormat="1" ht="49.05" customHeight="1">
      <c r="A508" s="42"/>
      <c r="B508" s="43"/>
      <c r="C508" s="208" t="s">
        <v>1660</v>
      </c>
      <c r="D508" s="208" t="s">
        <v>174</v>
      </c>
      <c r="E508" s="209" t="s">
        <v>372</v>
      </c>
      <c r="F508" s="210" t="s">
        <v>373</v>
      </c>
      <c r="G508" s="211" t="s">
        <v>264</v>
      </c>
      <c r="H508" s="212">
        <v>0.088999999999999996</v>
      </c>
      <c r="I508" s="213"/>
      <c r="J508" s="214">
        <f>ROUND(I508*H508,2)</f>
        <v>0</v>
      </c>
      <c r="K508" s="210" t="s">
        <v>178</v>
      </c>
      <c r="L508" s="48"/>
      <c r="M508" s="215" t="s">
        <v>41</v>
      </c>
      <c r="N508" s="216" t="s">
        <v>51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295</v>
      </c>
      <c r="AT508" s="219" t="s">
        <v>174</v>
      </c>
      <c r="AU508" s="219" t="s">
        <v>90</v>
      </c>
      <c r="AY508" s="20" t="s">
        <v>171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88</v>
      </c>
      <c r="BK508" s="220">
        <f>ROUND(I508*H508,2)</f>
        <v>0</v>
      </c>
      <c r="BL508" s="20" t="s">
        <v>295</v>
      </c>
      <c r="BM508" s="219" t="s">
        <v>1648</v>
      </c>
    </row>
    <row r="509" s="2" customFormat="1">
      <c r="A509" s="42"/>
      <c r="B509" s="43"/>
      <c r="C509" s="44"/>
      <c r="D509" s="221" t="s">
        <v>181</v>
      </c>
      <c r="E509" s="44"/>
      <c r="F509" s="222" t="s">
        <v>375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181</v>
      </c>
      <c r="AU509" s="20" t="s">
        <v>90</v>
      </c>
    </row>
    <row r="510" s="2" customFormat="1" ht="44.25" customHeight="1">
      <c r="A510" s="42"/>
      <c r="B510" s="43"/>
      <c r="C510" s="208" t="s">
        <v>1662</v>
      </c>
      <c r="D510" s="208" t="s">
        <v>174</v>
      </c>
      <c r="E510" s="209" t="s">
        <v>377</v>
      </c>
      <c r="F510" s="210" t="s">
        <v>378</v>
      </c>
      <c r="G510" s="211" t="s">
        <v>264</v>
      </c>
      <c r="H510" s="212">
        <v>0.088999999999999996</v>
      </c>
      <c r="I510" s="213"/>
      <c r="J510" s="214">
        <f>ROUND(I510*H510,2)</f>
        <v>0</v>
      </c>
      <c r="K510" s="210" t="s">
        <v>178</v>
      </c>
      <c r="L510" s="48"/>
      <c r="M510" s="215" t="s">
        <v>41</v>
      </c>
      <c r="N510" s="216" t="s">
        <v>51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295</v>
      </c>
      <c r="AT510" s="219" t="s">
        <v>174</v>
      </c>
      <c r="AU510" s="219" t="s">
        <v>90</v>
      </c>
      <c r="AY510" s="20" t="s">
        <v>171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88</v>
      </c>
      <c r="BK510" s="220">
        <f>ROUND(I510*H510,2)</f>
        <v>0</v>
      </c>
      <c r="BL510" s="20" t="s">
        <v>295</v>
      </c>
      <c r="BM510" s="219" t="s">
        <v>1650</v>
      </c>
    </row>
    <row r="511" s="2" customFormat="1">
      <c r="A511" s="42"/>
      <c r="B511" s="43"/>
      <c r="C511" s="44"/>
      <c r="D511" s="221" t="s">
        <v>181</v>
      </c>
      <c r="E511" s="44"/>
      <c r="F511" s="222" t="s">
        <v>380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181</v>
      </c>
      <c r="AU511" s="20" t="s">
        <v>90</v>
      </c>
    </row>
    <row r="512" s="2" customFormat="1" ht="49.05" customHeight="1">
      <c r="A512" s="42"/>
      <c r="B512" s="43"/>
      <c r="C512" s="208" t="s">
        <v>1665</v>
      </c>
      <c r="D512" s="208" t="s">
        <v>174</v>
      </c>
      <c r="E512" s="209" t="s">
        <v>382</v>
      </c>
      <c r="F512" s="210" t="s">
        <v>383</v>
      </c>
      <c r="G512" s="211" t="s">
        <v>264</v>
      </c>
      <c r="H512" s="212">
        <v>0.088999999999999996</v>
      </c>
      <c r="I512" s="213"/>
      <c r="J512" s="214">
        <f>ROUND(I512*H512,2)</f>
        <v>0</v>
      </c>
      <c r="K512" s="210" t="s">
        <v>178</v>
      </c>
      <c r="L512" s="48"/>
      <c r="M512" s="215" t="s">
        <v>41</v>
      </c>
      <c r="N512" s="216" t="s">
        <v>51</v>
      </c>
      <c r="O512" s="88"/>
      <c r="P512" s="217">
        <f>O512*H512</f>
        <v>0</v>
      </c>
      <c r="Q512" s="217">
        <v>0</v>
      </c>
      <c r="R512" s="217">
        <f>Q512*H512</f>
        <v>0</v>
      </c>
      <c r="S512" s="217">
        <v>0</v>
      </c>
      <c r="T512" s="218">
        <f>S512*H512</f>
        <v>0</v>
      </c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R512" s="219" t="s">
        <v>295</v>
      </c>
      <c r="AT512" s="219" t="s">
        <v>174</v>
      </c>
      <c r="AU512" s="219" t="s">
        <v>90</v>
      </c>
      <c r="AY512" s="20" t="s">
        <v>171</v>
      </c>
      <c r="BE512" s="220">
        <f>IF(N512="základní",J512,0)</f>
        <v>0</v>
      </c>
      <c r="BF512" s="220">
        <f>IF(N512="snížená",J512,0)</f>
        <v>0</v>
      </c>
      <c r="BG512" s="220">
        <f>IF(N512="zákl. přenesená",J512,0)</f>
        <v>0</v>
      </c>
      <c r="BH512" s="220">
        <f>IF(N512="sníž. přenesená",J512,0)</f>
        <v>0</v>
      </c>
      <c r="BI512" s="220">
        <f>IF(N512="nulová",J512,0)</f>
        <v>0</v>
      </c>
      <c r="BJ512" s="20" t="s">
        <v>88</v>
      </c>
      <c r="BK512" s="220">
        <f>ROUND(I512*H512,2)</f>
        <v>0</v>
      </c>
      <c r="BL512" s="20" t="s">
        <v>295</v>
      </c>
      <c r="BM512" s="219" t="s">
        <v>1652</v>
      </c>
    </row>
    <row r="513" s="2" customFormat="1">
      <c r="A513" s="42"/>
      <c r="B513" s="43"/>
      <c r="C513" s="44"/>
      <c r="D513" s="221" t="s">
        <v>181</v>
      </c>
      <c r="E513" s="44"/>
      <c r="F513" s="222" t="s">
        <v>385</v>
      </c>
      <c r="G513" s="44"/>
      <c r="H513" s="44"/>
      <c r="I513" s="223"/>
      <c r="J513" s="44"/>
      <c r="K513" s="44"/>
      <c r="L513" s="48"/>
      <c r="M513" s="224"/>
      <c r="N513" s="225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T513" s="20" t="s">
        <v>181</v>
      </c>
      <c r="AU513" s="20" t="s">
        <v>90</v>
      </c>
    </row>
    <row r="514" s="12" customFormat="1" ht="22.8" customHeight="1">
      <c r="A514" s="12"/>
      <c r="B514" s="192"/>
      <c r="C514" s="193"/>
      <c r="D514" s="194" t="s">
        <v>79</v>
      </c>
      <c r="E514" s="206" t="s">
        <v>458</v>
      </c>
      <c r="F514" s="206" t="s">
        <v>459</v>
      </c>
      <c r="G514" s="193"/>
      <c r="H514" s="193"/>
      <c r="I514" s="196"/>
      <c r="J514" s="207">
        <f>BK514</f>
        <v>0</v>
      </c>
      <c r="K514" s="193"/>
      <c r="L514" s="198"/>
      <c r="M514" s="199"/>
      <c r="N514" s="200"/>
      <c r="O514" s="200"/>
      <c r="P514" s="201">
        <f>SUM(P515:P535)</f>
        <v>0</v>
      </c>
      <c r="Q514" s="200"/>
      <c r="R514" s="201">
        <f>SUM(R515:R535)</f>
        <v>0.0031875000000000002</v>
      </c>
      <c r="S514" s="200"/>
      <c r="T514" s="202">
        <f>SUM(T515:T535)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3" t="s">
        <v>90</v>
      </c>
      <c r="AT514" s="204" t="s">
        <v>79</v>
      </c>
      <c r="AU514" s="204" t="s">
        <v>88</v>
      </c>
      <c r="AY514" s="203" t="s">
        <v>171</v>
      </c>
      <c r="BK514" s="205">
        <f>SUM(BK515:BK535)</f>
        <v>0</v>
      </c>
    </row>
    <row r="515" s="2" customFormat="1" ht="16.5" customHeight="1">
      <c r="A515" s="42"/>
      <c r="B515" s="43"/>
      <c r="C515" s="208" t="s">
        <v>1668</v>
      </c>
      <c r="D515" s="208" t="s">
        <v>174</v>
      </c>
      <c r="E515" s="209" t="s">
        <v>461</v>
      </c>
      <c r="F515" s="210" t="s">
        <v>462</v>
      </c>
      <c r="G515" s="211" t="s">
        <v>177</v>
      </c>
      <c r="H515" s="212">
        <v>0.625</v>
      </c>
      <c r="I515" s="213"/>
      <c r="J515" s="214">
        <f>ROUND(I515*H515,2)</f>
        <v>0</v>
      </c>
      <c r="K515" s="210" t="s">
        <v>178</v>
      </c>
      <c r="L515" s="48"/>
      <c r="M515" s="215" t="s">
        <v>41</v>
      </c>
      <c r="N515" s="216" t="s">
        <v>51</v>
      </c>
      <c r="O515" s="88"/>
      <c r="P515" s="217">
        <f>O515*H515</f>
        <v>0</v>
      </c>
      <c r="Q515" s="217">
        <v>0.00029999999999999997</v>
      </c>
      <c r="R515" s="217">
        <f>Q515*H515</f>
        <v>0.00018749999999999998</v>
      </c>
      <c r="S515" s="217">
        <v>0</v>
      </c>
      <c r="T515" s="218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19" t="s">
        <v>295</v>
      </c>
      <c r="AT515" s="219" t="s">
        <v>174</v>
      </c>
      <c r="AU515" s="219" t="s">
        <v>90</v>
      </c>
      <c r="AY515" s="20" t="s">
        <v>171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20" t="s">
        <v>88</v>
      </c>
      <c r="BK515" s="220">
        <f>ROUND(I515*H515,2)</f>
        <v>0</v>
      </c>
      <c r="BL515" s="20" t="s">
        <v>295</v>
      </c>
      <c r="BM515" s="219" t="s">
        <v>1762</v>
      </c>
    </row>
    <row r="516" s="2" customFormat="1">
      <c r="A516" s="42"/>
      <c r="B516" s="43"/>
      <c r="C516" s="44"/>
      <c r="D516" s="221" t="s">
        <v>181</v>
      </c>
      <c r="E516" s="44"/>
      <c r="F516" s="222" t="s">
        <v>464</v>
      </c>
      <c r="G516" s="44"/>
      <c r="H516" s="44"/>
      <c r="I516" s="223"/>
      <c r="J516" s="44"/>
      <c r="K516" s="44"/>
      <c r="L516" s="48"/>
      <c r="M516" s="224"/>
      <c r="N516" s="225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181</v>
      </c>
      <c r="AU516" s="20" t="s">
        <v>90</v>
      </c>
    </row>
    <row r="517" s="13" customFormat="1">
      <c r="A517" s="13"/>
      <c r="B517" s="226"/>
      <c r="C517" s="227"/>
      <c r="D517" s="228" t="s">
        <v>183</v>
      </c>
      <c r="E517" s="229" t="s">
        <v>41</v>
      </c>
      <c r="F517" s="230" t="s">
        <v>1763</v>
      </c>
      <c r="G517" s="227"/>
      <c r="H517" s="229" t="s">
        <v>41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183</v>
      </c>
      <c r="AU517" s="236" t="s">
        <v>90</v>
      </c>
      <c r="AV517" s="13" t="s">
        <v>88</v>
      </c>
      <c r="AW517" s="13" t="s">
        <v>42</v>
      </c>
      <c r="AX517" s="13" t="s">
        <v>80</v>
      </c>
      <c r="AY517" s="236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1876</v>
      </c>
      <c r="G518" s="238"/>
      <c r="H518" s="241">
        <v>0.625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5" customFormat="1">
      <c r="A519" s="15"/>
      <c r="B519" s="248"/>
      <c r="C519" s="249"/>
      <c r="D519" s="228" t="s">
        <v>183</v>
      </c>
      <c r="E519" s="250" t="s">
        <v>41</v>
      </c>
      <c r="F519" s="251" t="s">
        <v>189</v>
      </c>
      <c r="G519" s="249"/>
      <c r="H519" s="252">
        <v>0.625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8" t="s">
        <v>183</v>
      </c>
      <c r="AU519" s="258" t="s">
        <v>90</v>
      </c>
      <c r="AV519" s="15" t="s">
        <v>179</v>
      </c>
      <c r="AW519" s="15" t="s">
        <v>42</v>
      </c>
      <c r="AX519" s="15" t="s">
        <v>88</v>
      </c>
      <c r="AY519" s="258" t="s">
        <v>171</v>
      </c>
    </row>
    <row r="520" s="2" customFormat="1" ht="24.15" customHeight="1">
      <c r="A520" s="42"/>
      <c r="B520" s="43"/>
      <c r="C520" s="208" t="s">
        <v>1671</v>
      </c>
      <c r="D520" s="208" t="s">
        <v>174</v>
      </c>
      <c r="E520" s="209" t="s">
        <v>1765</v>
      </c>
      <c r="F520" s="210" t="s">
        <v>469</v>
      </c>
      <c r="G520" s="211" t="s">
        <v>177</v>
      </c>
      <c r="H520" s="212">
        <v>0.5</v>
      </c>
      <c r="I520" s="213"/>
      <c r="J520" s="214">
        <f>ROUND(I520*H520,2)</f>
        <v>0</v>
      </c>
      <c r="K520" s="210" t="s">
        <v>41</v>
      </c>
      <c r="L520" s="48"/>
      <c r="M520" s="215" t="s">
        <v>41</v>
      </c>
      <c r="N520" s="216" t="s">
        <v>51</v>
      </c>
      <c r="O520" s="88"/>
      <c r="P520" s="217">
        <f>O520*H520</f>
        <v>0</v>
      </c>
      <c r="Q520" s="217">
        <v>0.0060000000000000001</v>
      </c>
      <c r="R520" s="217">
        <f>Q520*H520</f>
        <v>0.0030000000000000001</v>
      </c>
      <c r="S520" s="217">
        <v>0</v>
      </c>
      <c r="T520" s="218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19" t="s">
        <v>295</v>
      </c>
      <c r="AT520" s="219" t="s">
        <v>174</v>
      </c>
      <c r="AU520" s="219" t="s">
        <v>90</v>
      </c>
      <c r="AY520" s="20" t="s">
        <v>171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88</v>
      </c>
      <c r="BK520" s="220">
        <f>ROUND(I520*H520,2)</f>
        <v>0</v>
      </c>
      <c r="BL520" s="20" t="s">
        <v>295</v>
      </c>
      <c r="BM520" s="219" t="s">
        <v>1766</v>
      </c>
    </row>
    <row r="521" s="13" customFormat="1">
      <c r="A521" s="13"/>
      <c r="B521" s="226"/>
      <c r="C521" s="227"/>
      <c r="D521" s="228" t="s">
        <v>183</v>
      </c>
      <c r="E521" s="229" t="s">
        <v>41</v>
      </c>
      <c r="F521" s="230" t="s">
        <v>1763</v>
      </c>
      <c r="G521" s="227"/>
      <c r="H521" s="229" t="s">
        <v>41</v>
      </c>
      <c r="I521" s="231"/>
      <c r="J521" s="227"/>
      <c r="K521" s="227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183</v>
      </c>
      <c r="AU521" s="236" t="s">
        <v>90</v>
      </c>
      <c r="AV521" s="13" t="s">
        <v>88</v>
      </c>
      <c r="AW521" s="13" t="s">
        <v>42</v>
      </c>
      <c r="AX521" s="13" t="s">
        <v>80</v>
      </c>
      <c r="AY521" s="236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1956</v>
      </c>
      <c r="G522" s="238"/>
      <c r="H522" s="241">
        <v>0.5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5" customFormat="1">
      <c r="A523" s="15"/>
      <c r="B523" s="248"/>
      <c r="C523" s="249"/>
      <c r="D523" s="228" t="s">
        <v>183</v>
      </c>
      <c r="E523" s="250" t="s">
        <v>41</v>
      </c>
      <c r="F523" s="251" t="s">
        <v>189</v>
      </c>
      <c r="G523" s="249"/>
      <c r="H523" s="252">
        <v>0.5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8" t="s">
        <v>183</v>
      </c>
      <c r="AU523" s="258" t="s">
        <v>90</v>
      </c>
      <c r="AV523" s="15" t="s">
        <v>179</v>
      </c>
      <c r="AW523" s="15" t="s">
        <v>42</v>
      </c>
      <c r="AX523" s="15" t="s">
        <v>88</v>
      </c>
      <c r="AY523" s="258" t="s">
        <v>171</v>
      </c>
    </row>
    <row r="524" s="2" customFormat="1" ht="24.15" customHeight="1">
      <c r="A524" s="42"/>
      <c r="B524" s="43"/>
      <c r="C524" s="208" t="s">
        <v>1673</v>
      </c>
      <c r="D524" s="208" t="s">
        <v>174</v>
      </c>
      <c r="E524" s="209" t="s">
        <v>1768</v>
      </c>
      <c r="F524" s="210" t="s">
        <v>1769</v>
      </c>
      <c r="G524" s="211" t="s">
        <v>177</v>
      </c>
      <c r="H524" s="212">
        <v>1</v>
      </c>
      <c r="I524" s="213"/>
      <c r="J524" s="214">
        <f>ROUND(I524*H524,2)</f>
        <v>0</v>
      </c>
      <c r="K524" s="210" t="s">
        <v>178</v>
      </c>
      <c r="L524" s="48"/>
      <c r="M524" s="215" t="s">
        <v>41</v>
      </c>
      <c r="N524" s="216" t="s">
        <v>51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295</v>
      </c>
      <c r="AT524" s="219" t="s">
        <v>174</v>
      </c>
      <c r="AU524" s="219" t="s">
        <v>90</v>
      </c>
      <c r="AY524" s="20" t="s">
        <v>171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88</v>
      </c>
      <c r="BK524" s="220">
        <f>ROUND(I524*H524,2)</f>
        <v>0</v>
      </c>
      <c r="BL524" s="20" t="s">
        <v>295</v>
      </c>
      <c r="BM524" s="219" t="s">
        <v>1770</v>
      </c>
    </row>
    <row r="525" s="2" customFormat="1">
      <c r="A525" s="42"/>
      <c r="B525" s="43"/>
      <c r="C525" s="44"/>
      <c r="D525" s="221" t="s">
        <v>181</v>
      </c>
      <c r="E525" s="44"/>
      <c r="F525" s="222" t="s">
        <v>1771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181</v>
      </c>
      <c r="AU525" s="20" t="s">
        <v>90</v>
      </c>
    </row>
    <row r="526" s="14" customFormat="1">
      <c r="A526" s="14"/>
      <c r="B526" s="237"/>
      <c r="C526" s="238"/>
      <c r="D526" s="228" t="s">
        <v>183</v>
      </c>
      <c r="E526" s="239" t="s">
        <v>41</v>
      </c>
      <c r="F526" s="240" t="s">
        <v>88</v>
      </c>
      <c r="G526" s="238"/>
      <c r="H526" s="241">
        <v>1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183</v>
      </c>
      <c r="AU526" s="247" t="s">
        <v>90</v>
      </c>
      <c r="AV526" s="14" t="s">
        <v>90</v>
      </c>
      <c r="AW526" s="14" t="s">
        <v>42</v>
      </c>
      <c r="AX526" s="14" t="s">
        <v>80</v>
      </c>
      <c r="AY526" s="247" t="s">
        <v>171</v>
      </c>
    </row>
    <row r="527" s="15" customFormat="1">
      <c r="A527" s="15"/>
      <c r="B527" s="248"/>
      <c r="C527" s="249"/>
      <c r="D527" s="228" t="s">
        <v>183</v>
      </c>
      <c r="E527" s="250" t="s">
        <v>41</v>
      </c>
      <c r="F527" s="251" t="s">
        <v>189</v>
      </c>
      <c r="G527" s="249"/>
      <c r="H527" s="252">
        <v>1</v>
      </c>
      <c r="I527" s="253"/>
      <c r="J527" s="249"/>
      <c r="K527" s="249"/>
      <c r="L527" s="254"/>
      <c r="M527" s="255"/>
      <c r="N527" s="256"/>
      <c r="O527" s="256"/>
      <c r="P527" s="256"/>
      <c r="Q527" s="256"/>
      <c r="R527" s="256"/>
      <c r="S527" s="256"/>
      <c r="T527" s="257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8" t="s">
        <v>183</v>
      </c>
      <c r="AU527" s="258" t="s">
        <v>90</v>
      </c>
      <c r="AV527" s="15" t="s">
        <v>179</v>
      </c>
      <c r="AW527" s="15" t="s">
        <v>42</v>
      </c>
      <c r="AX527" s="15" t="s">
        <v>88</v>
      </c>
      <c r="AY527" s="258" t="s">
        <v>171</v>
      </c>
    </row>
    <row r="528" s="2" customFormat="1" ht="24.15" customHeight="1">
      <c r="A528" s="42"/>
      <c r="B528" s="43"/>
      <c r="C528" s="208" t="s">
        <v>1878</v>
      </c>
      <c r="D528" s="208" t="s">
        <v>174</v>
      </c>
      <c r="E528" s="209" t="s">
        <v>1772</v>
      </c>
      <c r="F528" s="210" t="s">
        <v>1773</v>
      </c>
      <c r="G528" s="211" t="s">
        <v>264</v>
      </c>
      <c r="H528" s="212">
        <v>0.0030000000000000001</v>
      </c>
      <c r="I528" s="213"/>
      <c r="J528" s="214">
        <f>ROUND(I528*H528,2)</f>
        <v>0</v>
      </c>
      <c r="K528" s="210" t="s">
        <v>178</v>
      </c>
      <c r="L528" s="48"/>
      <c r="M528" s="215" t="s">
        <v>41</v>
      </c>
      <c r="N528" s="216" t="s">
        <v>51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295</v>
      </c>
      <c r="AT528" s="219" t="s">
        <v>174</v>
      </c>
      <c r="AU528" s="219" t="s">
        <v>90</v>
      </c>
      <c r="AY528" s="20" t="s">
        <v>171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88</v>
      </c>
      <c r="BK528" s="220">
        <f>ROUND(I528*H528,2)</f>
        <v>0</v>
      </c>
      <c r="BL528" s="20" t="s">
        <v>295</v>
      </c>
      <c r="BM528" s="219" t="s">
        <v>1774</v>
      </c>
    </row>
    <row r="529" s="2" customFormat="1">
      <c r="A529" s="42"/>
      <c r="B529" s="43"/>
      <c r="C529" s="44"/>
      <c r="D529" s="221" t="s">
        <v>181</v>
      </c>
      <c r="E529" s="44"/>
      <c r="F529" s="222" t="s">
        <v>1775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181</v>
      </c>
      <c r="AU529" s="20" t="s">
        <v>90</v>
      </c>
    </row>
    <row r="530" s="2" customFormat="1" ht="37.8" customHeight="1">
      <c r="A530" s="42"/>
      <c r="B530" s="43"/>
      <c r="C530" s="208" t="s">
        <v>1880</v>
      </c>
      <c r="D530" s="208" t="s">
        <v>174</v>
      </c>
      <c r="E530" s="209" t="s">
        <v>477</v>
      </c>
      <c r="F530" s="210" t="s">
        <v>478</v>
      </c>
      <c r="G530" s="211" t="s">
        <v>264</v>
      </c>
      <c r="H530" s="212">
        <v>0.0030000000000000001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295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295</v>
      </c>
      <c r="BM530" s="219" t="s">
        <v>1776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480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2" customFormat="1" ht="37.8" customHeight="1">
      <c r="A532" s="42"/>
      <c r="B532" s="43"/>
      <c r="C532" s="208" t="s">
        <v>1881</v>
      </c>
      <c r="D532" s="208" t="s">
        <v>174</v>
      </c>
      <c r="E532" s="209" t="s">
        <v>482</v>
      </c>
      <c r="F532" s="210" t="s">
        <v>483</v>
      </c>
      <c r="G532" s="211" t="s">
        <v>264</v>
      </c>
      <c r="H532" s="212">
        <v>0.0030000000000000001</v>
      </c>
      <c r="I532" s="213"/>
      <c r="J532" s="214">
        <f>ROUND(I532*H532,2)</f>
        <v>0</v>
      </c>
      <c r="K532" s="210" t="s">
        <v>178</v>
      </c>
      <c r="L532" s="48"/>
      <c r="M532" s="215" t="s">
        <v>41</v>
      </c>
      <c r="N532" s="216" t="s">
        <v>51</v>
      </c>
      <c r="O532" s="88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19" t="s">
        <v>295</v>
      </c>
      <c r="AT532" s="219" t="s">
        <v>174</v>
      </c>
      <c r="AU532" s="219" t="s">
        <v>90</v>
      </c>
      <c r="AY532" s="20" t="s">
        <v>171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0" t="s">
        <v>88</v>
      </c>
      <c r="BK532" s="220">
        <f>ROUND(I532*H532,2)</f>
        <v>0</v>
      </c>
      <c r="BL532" s="20" t="s">
        <v>295</v>
      </c>
      <c r="BM532" s="219" t="s">
        <v>1777</v>
      </c>
    </row>
    <row r="533" s="2" customFormat="1">
      <c r="A533" s="42"/>
      <c r="B533" s="43"/>
      <c r="C533" s="44"/>
      <c r="D533" s="221" t="s">
        <v>181</v>
      </c>
      <c r="E533" s="44"/>
      <c r="F533" s="222" t="s">
        <v>485</v>
      </c>
      <c r="G533" s="44"/>
      <c r="H533" s="44"/>
      <c r="I533" s="223"/>
      <c r="J533" s="44"/>
      <c r="K533" s="44"/>
      <c r="L533" s="48"/>
      <c r="M533" s="224"/>
      <c r="N533" s="22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181</v>
      </c>
      <c r="AU533" s="20" t="s">
        <v>90</v>
      </c>
    </row>
    <row r="534" s="2" customFormat="1" ht="37.8" customHeight="1">
      <c r="A534" s="42"/>
      <c r="B534" s="43"/>
      <c r="C534" s="208" t="s">
        <v>1883</v>
      </c>
      <c r="D534" s="208" t="s">
        <v>174</v>
      </c>
      <c r="E534" s="209" t="s">
        <v>487</v>
      </c>
      <c r="F534" s="210" t="s">
        <v>488</v>
      </c>
      <c r="G534" s="211" t="s">
        <v>264</v>
      </c>
      <c r="H534" s="212">
        <v>0.0030000000000000001</v>
      </c>
      <c r="I534" s="213"/>
      <c r="J534" s="214">
        <f>ROUND(I534*H534,2)</f>
        <v>0</v>
      </c>
      <c r="K534" s="210" t="s">
        <v>178</v>
      </c>
      <c r="L534" s="48"/>
      <c r="M534" s="215" t="s">
        <v>41</v>
      </c>
      <c r="N534" s="216" t="s">
        <v>51</v>
      </c>
      <c r="O534" s="88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19" t="s">
        <v>295</v>
      </c>
      <c r="AT534" s="219" t="s">
        <v>174</v>
      </c>
      <c r="AU534" s="219" t="s">
        <v>90</v>
      </c>
      <c r="AY534" s="20" t="s">
        <v>171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20" t="s">
        <v>88</v>
      </c>
      <c r="BK534" s="220">
        <f>ROUND(I534*H534,2)</f>
        <v>0</v>
      </c>
      <c r="BL534" s="20" t="s">
        <v>295</v>
      </c>
      <c r="BM534" s="219" t="s">
        <v>1778</v>
      </c>
    </row>
    <row r="535" s="2" customFormat="1">
      <c r="A535" s="42"/>
      <c r="B535" s="43"/>
      <c r="C535" s="44"/>
      <c r="D535" s="221" t="s">
        <v>181</v>
      </c>
      <c r="E535" s="44"/>
      <c r="F535" s="222" t="s">
        <v>490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181</v>
      </c>
      <c r="AU535" s="20" t="s">
        <v>90</v>
      </c>
    </row>
    <row r="536" s="12" customFormat="1" ht="22.8" customHeight="1">
      <c r="A536" s="12"/>
      <c r="B536" s="192"/>
      <c r="C536" s="193"/>
      <c r="D536" s="194" t="s">
        <v>79</v>
      </c>
      <c r="E536" s="206" t="s">
        <v>491</v>
      </c>
      <c r="F536" s="206" t="s">
        <v>492</v>
      </c>
      <c r="G536" s="193"/>
      <c r="H536" s="193"/>
      <c r="I536" s="196"/>
      <c r="J536" s="207">
        <f>BK536</f>
        <v>0</v>
      </c>
      <c r="K536" s="193"/>
      <c r="L536" s="198"/>
      <c r="M536" s="199"/>
      <c r="N536" s="200"/>
      <c r="O536" s="200"/>
      <c r="P536" s="201">
        <f>SUM(P537:P574)</f>
        <v>0</v>
      </c>
      <c r="Q536" s="200"/>
      <c r="R536" s="201">
        <f>SUM(R537:R574)</f>
        <v>0.010758</v>
      </c>
      <c r="S536" s="200"/>
      <c r="T536" s="202">
        <f>SUM(T537:T574)</f>
        <v>0.00117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3" t="s">
        <v>90</v>
      </c>
      <c r="AT536" s="204" t="s">
        <v>79</v>
      </c>
      <c r="AU536" s="204" t="s">
        <v>88</v>
      </c>
      <c r="AY536" s="203" t="s">
        <v>171</v>
      </c>
      <c r="BK536" s="205">
        <f>SUM(BK537:BK574)</f>
        <v>0</v>
      </c>
    </row>
    <row r="537" s="2" customFormat="1" ht="16.5" customHeight="1">
      <c r="A537" s="42"/>
      <c r="B537" s="43"/>
      <c r="C537" s="208" t="s">
        <v>1884</v>
      </c>
      <c r="D537" s="208" t="s">
        <v>174</v>
      </c>
      <c r="E537" s="209" t="s">
        <v>494</v>
      </c>
      <c r="F537" s="210" t="s">
        <v>495</v>
      </c>
      <c r="G537" s="211" t="s">
        <v>177</v>
      </c>
      <c r="H537" s="212">
        <v>6</v>
      </c>
      <c r="I537" s="213"/>
      <c r="J537" s="214">
        <f>ROUND(I537*H537,2)</f>
        <v>0</v>
      </c>
      <c r="K537" s="210" t="s">
        <v>178</v>
      </c>
      <c r="L537" s="48"/>
      <c r="M537" s="215" t="s">
        <v>41</v>
      </c>
      <c r="N537" s="216" t="s">
        <v>51</v>
      </c>
      <c r="O537" s="88"/>
      <c r="P537" s="217">
        <f>O537*H537</f>
        <v>0</v>
      </c>
      <c r="Q537" s="217">
        <v>1.0000000000000001E-05</v>
      </c>
      <c r="R537" s="217">
        <f>Q537*H537</f>
        <v>6.0000000000000008E-05</v>
      </c>
      <c r="S537" s="217">
        <v>0.00012</v>
      </c>
      <c r="T537" s="218">
        <f>S537*H537</f>
        <v>0.00072000000000000005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19" t="s">
        <v>295</v>
      </c>
      <c r="AT537" s="219" t="s">
        <v>174</v>
      </c>
      <c r="AU537" s="219" t="s">
        <v>90</v>
      </c>
      <c r="AY537" s="20" t="s">
        <v>171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20" t="s">
        <v>88</v>
      </c>
      <c r="BK537" s="220">
        <f>ROUND(I537*H537,2)</f>
        <v>0</v>
      </c>
      <c r="BL537" s="20" t="s">
        <v>295</v>
      </c>
      <c r="BM537" s="219" t="s">
        <v>1957</v>
      </c>
    </row>
    <row r="538" s="2" customFormat="1">
      <c r="A538" s="42"/>
      <c r="B538" s="43"/>
      <c r="C538" s="44"/>
      <c r="D538" s="221" t="s">
        <v>181</v>
      </c>
      <c r="E538" s="44"/>
      <c r="F538" s="222" t="s">
        <v>497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181</v>
      </c>
      <c r="AU538" s="20" t="s">
        <v>90</v>
      </c>
    </row>
    <row r="539" s="13" customFormat="1">
      <c r="A539" s="13"/>
      <c r="B539" s="226"/>
      <c r="C539" s="227"/>
      <c r="D539" s="228" t="s">
        <v>183</v>
      </c>
      <c r="E539" s="229" t="s">
        <v>41</v>
      </c>
      <c r="F539" s="230" t="s">
        <v>1958</v>
      </c>
      <c r="G539" s="227"/>
      <c r="H539" s="229" t="s">
        <v>41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183</v>
      </c>
      <c r="AU539" s="236" t="s">
        <v>90</v>
      </c>
      <c r="AV539" s="13" t="s">
        <v>88</v>
      </c>
      <c r="AW539" s="13" t="s">
        <v>42</v>
      </c>
      <c r="AX539" s="13" t="s">
        <v>80</v>
      </c>
      <c r="AY539" s="236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2195</v>
      </c>
      <c r="G540" s="238"/>
      <c r="H540" s="241">
        <v>6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5" customFormat="1">
      <c r="A541" s="15"/>
      <c r="B541" s="248"/>
      <c r="C541" s="249"/>
      <c r="D541" s="228" t="s">
        <v>183</v>
      </c>
      <c r="E541" s="250" t="s">
        <v>41</v>
      </c>
      <c r="F541" s="251" t="s">
        <v>189</v>
      </c>
      <c r="G541" s="249"/>
      <c r="H541" s="252">
        <v>6</v>
      </c>
      <c r="I541" s="253"/>
      <c r="J541" s="249"/>
      <c r="K541" s="249"/>
      <c r="L541" s="254"/>
      <c r="M541" s="255"/>
      <c r="N541" s="256"/>
      <c r="O541" s="256"/>
      <c r="P541" s="256"/>
      <c r="Q541" s="256"/>
      <c r="R541" s="256"/>
      <c r="S541" s="256"/>
      <c r="T541" s="25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8" t="s">
        <v>183</v>
      </c>
      <c r="AU541" s="258" t="s">
        <v>90</v>
      </c>
      <c r="AV541" s="15" t="s">
        <v>179</v>
      </c>
      <c r="AW541" s="15" t="s">
        <v>42</v>
      </c>
      <c r="AX541" s="15" t="s">
        <v>88</v>
      </c>
      <c r="AY541" s="258" t="s">
        <v>171</v>
      </c>
    </row>
    <row r="542" s="2" customFormat="1" ht="16.5" customHeight="1">
      <c r="A542" s="42"/>
      <c r="B542" s="43"/>
      <c r="C542" s="208" t="s">
        <v>1886</v>
      </c>
      <c r="D542" s="208" t="s">
        <v>174</v>
      </c>
      <c r="E542" s="209" t="s">
        <v>504</v>
      </c>
      <c r="F542" s="210" t="s">
        <v>505</v>
      </c>
      <c r="G542" s="211" t="s">
        <v>202</v>
      </c>
      <c r="H542" s="212">
        <v>16</v>
      </c>
      <c r="I542" s="213"/>
      <c r="J542" s="214">
        <f>ROUND(I542*H542,2)</f>
        <v>0</v>
      </c>
      <c r="K542" s="210" t="s">
        <v>178</v>
      </c>
      <c r="L542" s="48"/>
      <c r="M542" s="215" t="s">
        <v>41</v>
      </c>
      <c r="N542" s="216" t="s">
        <v>51</v>
      </c>
      <c r="O542" s="88"/>
      <c r="P542" s="217">
        <f>O542*H542</f>
        <v>0</v>
      </c>
      <c r="Q542" s="217">
        <v>1.0000000000000001E-05</v>
      </c>
      <c r="R542" s="217">
        <f>Q542*H542</f>
        <v>0.00016000000000000001</v>
      </c>
      <c r="S542" s="217">
        <v>0</v>
      </c>
      <c r="T542" s="218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19" t="s">
        <v>295</v>
      </c>
      <c r="AT542" s="219" t="s">
        <v>174</v>
      </c>
      <c r="AU542" s="219" t="s">
        <v>90</v>
      </c>
      <c r="AY542" s="20" t="s">
        <v>171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20" t="s">
        <v>88</v>
      </c>
      <c r="BK542" s="220">
        <f>ROUND(I542*H542,2)</f>
        <v>0</v>
      </c>
      <c r="BL542" s="20" t="s">
        <v>295</v>
      </c>
      <c r="BM542" s="219" t="s">
        <v>2196</v>
      </c>
    </row>
    <row r="543" s="2" customFormat="1">
      <c r="A543" s="42"/>
      <c r="B543" s="43"/>
      <c r="C543" s="44"/>
      <c r="D543" s="221" t="s">
        <v>181</v>
      </c>
      <c r="E543" s="44"/>
      <c r="F543" s="222" t="s">
        <v>507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181</v>
      </c>
      <c r="AU543" s="20" t="s">
        <v>90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295</v>
      </c>
      <c r="G544" s="238"/>
      <c r="H544" s="241">
        <v>16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5" customFormat="1">
      <c r="A545" s="15"/>
      <c r="B545" s="248"/>
      <c r="C545" s="249"/>
      <c r="D545" s="228" t="s">
        <v>183</v>
      </c>
      <c r="E545" s="250" t="s">
        <v>41</v>
      </c>
      <c r="F545" s="251" t="s">
        <v>189</v>
      </c>
      <c r="G545" s="249"/>
      <c r="H545" s="252">
        <v>16</v>
      </c>
      <c r="I545" s="253"/>
      <c r="J545" s="249"/>
      <c r="K545" s="249"/>
      <c r="L545" s="254"/>
      <c r="M545" s="255"/>
      <c r="N545" s="256"/>
      <c r="O545" s="256"/>
      <c r="P545" s="256"/>
      <c r="Q545" s="256"/>
      <c r="R545" s="256"/>
      <c r="S545" s="256"/>
      <c r="T545" s="257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8" t="s">
        <v>183</v>
      </c>
      <c r="AU545" s="258" t="s">
        <v>90</v>
      </c>
      <c r="AV545" s="15" t="s">
        <v>179</v>
      </c>
      <c r="AW545" s="15" t="s">
        <v>42</v>
      </c>
      <c r="AX545" s="15" t="s">
        <v>88</v>
      </c>
      <c r="AY545" s="258" t="s">
        <v>171</v>
      </c>
    </row>
    <row r="546" s="2" customFormat="1" ht="16.5" customHeight="1">
      <c r="A546" s="42"/>
      <c r="B546" s="43"/>
      <c r="C546" s="208" t="s">
        <v>1888</v>
      </c>
      <c r="D546" s="208" t="s">
        <v>174</v>
      </c>
      <c r="E546" s="209" t="s">
        <v>521</v>
      </c>
      <c r="F546" s="210" t="s">
        <v>522</v>
      </c>
      <c r="G546" s="211" t="s">
        <v>202</v>
      </c>
      <c r="H546" s="212">
        <v>16</v>
      </c>
      <c r="I546" s="213"/>
      <c r="J546" s="214">
        <f>ROUND(I546*H546,2)</f>
        <v>0</v>
      </c>
      <c r="K546" s="210" t="s">
        <v>178</v>
      </c>
      <c r="L546" s="48"/>
      <c r="M546" s="215" t="s">
        <v>41</v>
      </c>
      <c r="N546" s="216" t="s">
        <v>51</v>
      </c>
      <c r="O546" s="88"/>
      <c r="P546" s="217">
        <f>O546*H546</f>
        <v>0</v>
      </c>
      <c r="Q546" s="217">
        <v>8.0000000000000007E-05</v>
      </c>
      <c r="R546" s="217">
        <f>Q546*H546</f>
        <v>0.0012800000000000001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295</v>
      </c>
      <c r="AT546" s="219" t="s">
        <v>174</v>
      </c>
      <c r="AU546" s="219" t="s">
        <v>90</v>
      </c>
      <c r="AY546" s="20" t="s">
        <v>171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88</v>
      </c>
      <c r="BK546" s="220">
        <f>ROUND(I546*H546,2)</f>
        <v>0</v>
      </c>
      <c r="BL546" s="20" t="s">
        <v>295</v>
      </c>
      <c r="BM546" s="219" t="s">
        <v>2197</v>
      </c>
    </row>
    <row r="547" s="2" customFormat="1">
      <c r="A547" s="42"/>
      <c r="B547" s="43"/>
      <c r="C547" s="44"/>
      <c r="D547" s="221" t="s">
        <v>181</v>
      </c>
      <c r="E547" s="44"/>
      <c r="F547" s="222" t="s">
        <v>524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181</v>
      </c>
      <c r="AU547" s="20" t="s">
        <v>90</v>
      </c>
    </row>
    <row r="548" s="14" customFormat="1">
      <c r="A548" s="14"/>
      <c r="B548" s="237"/>
      <c r="C548" s="238"/>
      <c r="D548" s="228" t="s">
        <v>183</v>
      </c>
      <c r="E548" s="239" t="s">
        <v>41</v>
      </c>
      <c r="F548" s="240" t="s">
        <v>295</v>
      </c>
      <c r="G548" s="238"/>
      <c r="H548" s="241">
        <v>16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42</v>
      </c>
      <c r="AX548" s="14" t="s">
        <v>80</v>
      </c>
      <c r="AY548" s="247" t="s">
        <v>171</v>
      </c>
    </row>
    <row r="549" s="15" customFormat="1">
      <c r="A549" s="15"/>
      <c r="B549" s="248"/>
      <c r="C549" s="249"/>
      <c r="D549" s="228" t="s">
        <v>183</v>
      </c>
      <c r="E549" s="250" t="s">
        <v>41</v>
      </c>
      <c r="F549" s="251" t="s">
        <v>189</v>
      </c>
      <c r="G549" s="249"/>
      <c r="H549" s="252">
        <v>16</v>
      </c>
      <c r="I549" s="253"/>
      <c r="J549" s="249"/>
      <c r="K549" s="249"/>
      <c r="L549" s="254"/>
      <c r="M549" s="255"/>
      <c r="N549" s="256"/>
      <c r="O549" s="256"/>
      <c r="P549" s="256"/>
      <c r="Q549" s="256"/>
      <c r="R549" s="256"/>
      <c r="S549" s="256"/>
      <c r="T549" s="25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8" t="s">
        <v>183</v>
      </c>
      <c r="AU549" s="258" t="s">
        <v>90</v>
      </c>
      <c r="AV549" s="15" t="s">
        <v>179</v>
      </c>
      <c r="AW549" s="15" t="s">
        <v>42</v>
      </c>
      <c r="AX549" s="15" t="s">
        <v>88</v>
      </c>
      <c r="AY549" s="258" t="s">
        <v>171</v>
      </c>
    </row>
    <row r="550" s="2" customFormat="1" ht="16.5" customHeight="1">
      <c r="A550" s="42"/>
      <c r="B550" s="43"/>
      <c r="C550" s="270" t="s">
        <v>2198</v>
      </c>
      <c r="D550" s="270" t="s">
        <v>403</v>
      </c>
      <c r="E550" s="271" t="s">
        <v>537</v>
      </c>
      <c r="F550" s="272" t="s">
        <v>538</v>
      </c>
      <c r="G550" s="273" t="s">
        <v>202</v>
      </c>
      <c r="H550" s="274">
        <v>16.800000000000001</v>
      </c>
      <c r="I550" s="275"/>
      <c r="J550" s="276">
        <f>ROUND(I550*H550,2)</f>
        <v>0</v>
      </c>
      <c r="K550" s="272" t="s">
        <v>178</v>
      </c>
      <c r="L550" s="277"/>
      <c r="M550" s="278" t="s">
        <v>41</v>
      </c>
      <c r="N550" s="279" t="s">
        <v>51</v>
      </c>
      <c r="O550" s="88"/>
      <c r="P550" s="217">
        <f>O550*H550</f>
        <v>0</v>
      </c>
      <c r="Q550" s="217">
        <v>1.0000000000000001E-05</v>
      </c>
      <c r="R550" s="217">
        <f>Q550*H550</f>
        <v>0.00016800000000000002</v>
      </c>
      <c r="S550" s="217">
        <v>0</v>
      </c>
      <c r="T550" s="21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19" t="s">
        <v>406</v>
      </c>
      <c r="AT550" s="219" t="s">
        <v>403</v>
      </c>
      <c r="AU550" s="219" t="s">
        <v>90</v>
      </c>
      <c r="AY550" s="20" t="s">
        <v>171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0" t="s">
        <v>88</v>
      </c>
      <c r="BK550" s="220">
        <f>ROUND(I550*H550,2)</f>
        <v>0</v>
      </c>
      <c r="BL550" s="20" t="s">
        <v>295</v>
      </c>
      <c r="BM550" s="219" t="s">
        <v>2199</v>
      </c>
    </row>
    <row r="551" s="14" customFormat="1">
      <c r="A551" s="14"/>
      <c r="B551" s="237"/>
      <c r="C551" s="238"/>
      <c r="D551" s="228" t="s">
        <v>183</v>
      </c>
      <c r="E551" s="238"/>
      <c r="F551" s="240" t="s">
        <v>2200</v>
      </c>
      <c r="G551" s="238"/>
      <c r="H551" s="241">
        <v>16.800000000000001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183</v>
      </c>
      <c r="AU551" s="247" t="s">
        <v>90</v>
      </c>
      <c r="AV551" s="14" t="s">
        <v>90</v>
      </c>
      <c r="AW551" s="14" t="s">
        <v>4</v>
      </c>
      <c r="AX551" s="14" t="s">
        <v>88</v>
      </c>
      <c r="AY551" s="247" t="s">
        <v>171</v>
      </c>
    </row>
    <row r="552" s="2" customFormat="1" ht="16.5" customHeight="1">
      <c r="A552" s="42"/>
      <c r="B552" s="43"/>
      <c r="C552" s="208" t="s">
        <v>2201</v>
      </c>
      <c r="D552" s="208" t="s">
        <v>174</v>
      </c>
      <c r="E552" s="209" t="s">
        <v>542</v>
      </c>
      <c r="F552" s="210" t="s">
        <v>543</v>
      </c>
      <c r="G552" s="211" t="s">
        <v>177</v>
      </c>
      <c r="H552" s="212">
        <v>15</v>
      </c>
      <c r="I552" s="213"/>
      <c r="J552" s="214">
        <f>ROUND(I552*H552,2)</f>
        <v>0</v>
      </c>
      <c r="K552" s="210" t="s">
        <v>178</v>
      </c>
      <c r="L552" s="48"/>
      <c r="M552" s="215" t="s">
        <v>41</v>
      </c>
      <c r="N552" s="216" t="s">
        <v>51</v>
      </c>
      <c r="O552" s="88"/>
      <c r="P552" s="217">
        <f>O552*H552</f>
        <v>0</v>
      </c>
      <c r="Q552" s="217">
        <v>0</v>
      </c>
      <c r="R552" s="217">
        <f>Q552*H552</f>
        <v>0</v>
      </c>
      <c r="S552" s="217">
        <v>3.0000000000000001E-05</v>
      </c>
      <c r="T552" s="218">
        <f>S552*H552</f>
        <v>0.00044999999999999999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19" t="s">
        <v>295</v>
      </c>
      <c r="AT552" s="219" t="s">
        <v>174</v>
      </c>
      <c r="AU552" s="219" t="s">
        <v>90</v>
      </c>
      <c r="AY552" s="20" t="s">
        <v>171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88</v>
      </c>
      <c r="BK552" s="220">
        <f>ROUND(I552*H552,2)</f>
        <v>0</v>
      </c>
      <c r="BL552" s="20" t="s">
        <v>295</v>
      </c>
      <c r="BM552" s="219" t="s">
        <v>1780</v>
      </c>
    </row>
    <row r="553" s="2" customFormat="1">
      <c r="A553" s="42"/>
      <c r="B553" s="43"/>
      <c r="C553" s="44"/>
      <c r="D553" s="221" t="s">
        <v>181</v>
      </c>
      <c r="E553" s="44"/>
      <c r="F553" s="222" t="s">
        <v>545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181</v>
      </c>
      <c r="AU553" s="20" t="s">
        <v>90</v>
      </c>
    </row>
    <row r="554" s="13" customFormat="1">
      <c r="A554" s="13"/>
      <c r="B554" s="226"/>
      <c r="C554" s="227"/>
      <c r="D554" s="228" t="s">
        <v>183</v>
      </c>
      <c r="E554" s="229" t="s">
        <v>41</v>
      </c>
      <c r="F554" s="230" t="s">
        <v>546</v>
      </c>
      <c r="G554" s="227"/>
      <c r="H554" s="229" t="s">
        <v>41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183</v>
      </c>
      <c r="AU554" s="236" t="s">
        <v>90</v>
      </c>
      <c r="AV554" s="13" t="s">
        <v>88</v>
      </c>
      <c r="AW554" s="13" t="s">
        <v>42</v>
      </c>
      <c r="AX554" s="13" t="s">
        <v>80</v>
      </c>
      <c r="AY554" s="236" t="s">
        <v>171</v>
      </c>
    </row>
    <row r="555" s="14" customFormat="1">
      <c r="A555" s="14"/>
      <c r="B555" s="237"/>
      <c r="C555" s="238"/>
      <c r="D555" s="228" t="s">
        <v>183</v>
      </c>
      <c r="E555" s="239" t="s">
        <v>41</v>
      </c>
      <c r="F555" s="240" t="s">
        <v>8</v>
      </c>
      <c r="G555" s="238"/>
      <c r="H555" s="241">
        <v>12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183</v>
      </c>
      <c r="AU555" s="247" t="s">
        <v>90</v>
      </c>
      <c r="AV555" s="14" t="s">
        <v>90</v>
      </c>
      <c r="AW555" s="14" t="s">
        <v>42</v>
      </c>
      <c r="AX555" s="14" t="s">
        <v>80</v>
      </c>
      <c r="AY555" s="247" t="s">
        <v>171</v>
      </c>
    </row>
    <row r="556" s="13" customFormat="1">
      <c r="A556" s="13"/>
      <c r="B556" s="226"/>
      <c r="C556" s="227"/>
      <c r="D556" s="228" t="s">
        <v>183</v>
      </c>
      <c r="E556" s="229" t="s">
        <v>41</v>
      </c>
      <c r="F556" s="230" t="s">
        <v>1786</v>
      </c>
      <c r="G556" s="227"/>
      <c r="H556" s="229" t="s">
        <v>41</v>
      </c>
      <c r="I556" s="231"/>
      <c r="J556" s="227"/>
      <c r="K556" s="227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183</v>
      </c>
      <c r="AU556" s="236" t="s">
        <v>90</v>
      </c>
      <c r="AV556" s="13" t="s">
        <v>88</v>
      </c>
      <c r="AW556" s="13" t="s">
        <v>42</v>
      </c>
      <c r="AX556" s="13" t="s">
        <v>80</v>
      </c>
      <c r="AY556" s="236" t="s">
        <v>171</v>
      </c>
    </row>
    <row r="557" s="14" customFormat="1">
      <c r="A557" s="14"/>
      <c r="B557" s="237"/>
      <c r="C557" s="238"/>
      <c r="D557" s="228" t="s">
        <v>183</v>
      </c>
      <c r="E557" s="239" t="s">
        <v>41</v>
      </c>
      <c r="F557" s="240" t="s">
        <v>199</v>
      </c>
      <c r="G557" s="238"/>
      <c r="H557" s="241">
        <v>3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183</v>
      </c>
      <c r="AU557" s="247" t="s">
        <v>90</v>
      </c>
      <c r="AV557" s="14" t="s">
        <v>90</v>
      </c>
      <c r="AW557" s="14" t="s">
        <v>42</v>
      </c>
      <c r="AX557" s="14" t="s">
        <v>80</v>
      </c>
      <c r="AY557" s="247" t="s">
        <v>171</v>
      </c>
    </row>
    <row r="558" s="15" customFormat="1">
      <c r="A558" s="15"/>
      <c r="B558" s="248"/>
      <c r="C558" s="249"/>
      <c r="D558" s="228" t="s">
        <v>183</v>
      </c>
      <c r="E558" s="250" t="s">
        <v>41</v>
      </c>
      <c r="F558" s="251" t="s">
        <v>189</v>
      </c>
      <c r="G558" s="249"/>
      <c r="H558" s="252">
        <v>15</v>
      </c>
      <c r="I558" s="253"/>
      <c r="J558" s="249"/>
      <c r="K558" s="249"/>
      <c r="L558" s="254"/>
      <c r="M558" s="255"/>
      <c r="N558" s="256"/>
      <c r="O558" s="256"/>
      <c r="P558" s="256"/>
      <c r="Q558" s="256"/>
      <c r="R558" s="256"/>
      <c r="S558" s="256"/>
      <c r="T558" s="257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8" t="s">
        <v>183</v>
      </c>
      <c r="AU558" s="258" t="s">
        <v>90</v>
      </c>
      <c r="AV558" s="15" t="s">
        <v>179</v>
      </c>
      <c r="AW558" s="15" t="s">
        <v>42</v>
      </c>
      <c r="AX558" s="15" t="s">
        <v>88</v>
      </c>
      <c r="AY558" s="258" t="s">
        <v>171</v>
      </c>
    </row>
    <row r="559" s="2" customFormat="1" ht="16.5" customHeight="1">
      <c r="A559" s="42"/>
      <c r="B559" s="43"/>
      <c r="C559" s="270" t="s">
        <v>2202</v>
      </c>
      <c r="D559" s="270" t="s">
        <v>403</v>
      </c>
      <c r="E559" s="271" t="s">
        <v>561</v>
      </c>
      <c r="F559" s="272" t="s">
        <v>562</v>
      </c>
      <c r="G559" s="273" t="s">
        <v>177</v>
      </c>
      <c r="H559" s="274">
        <v>15.75</v>
      </c>
      <c r="I559" s="275"/>
      <c r="J559" s="276">
        <f>ROUND(I559*H559,2)</f>
        <v>0</v>
      </c>
      <c r="K559" s="272" t="s">
        <v>178</v>
      </c>
      <c r="L559" s="277"/>
      <c r="M559" s="278" t="s">
        <v>41</v>
      </c>
      <c r="N559" s="279" t="s">
        <v>51</v>
      </c>
      <c r="O559" s="88"/>
      <c r="P559" s="217">
        <f>O559*H559</f>
        <v>0</v>
      </c>
      <c r="Q559" s="217">
        <v>0.00020000000000000001</v>
      </c>
      <c r="R559" s="217">
        <f>Q559*H559</f>
        <v>0.00315</v>
      </c>
      <c r="S559" s="217">
        <v>0</v>
      </c>
      <c r="T559" s="21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406</v>
      </c>
      <c r="AT559" s="219" t="s">
        <v>403</v>
      </c>
      <c r="AU559" s="219" t="s">
        <v>90</v>
      </c>
      <c r="AY559" s="20" t="s">
        <v>171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88</v>
      </c>
      <c r="BK559" s="220">
        <f>ROUND(I559*H559,2)</f>
        <v>0</v>
      </c>
      <c r="BL559" s="20" t="s">
        <v>295</v>
      </c>
      <c r="BM559" s="219" t="s">
        <v>1787</v>
      </c>
    </row>
    <row r="560" s="14" customFormat="1">
      <c r="A560" s="14"/>
      <c r="B560" s="237"/>
      <c r="C560" s="238"/>
      <c r="D560" s="228" t="s">
        <v>183</v>
      </c>
      <c r="E560" s="238"/>
      <c r="F560" s="240" t="s">
        <v>1779</v>
      </c>
      <c r="G560" s="238"/>
      <c r="H560" s="241">
        <v>15.75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183</v>
      </c>
      <c r="AU560" s="247" t="s">
        <v>90</v>
      </c>
      <c r="AV560" s="14" t="s">
        <v>90</v>
      </c>
      <c r="AW560" s="14" t="s">
        <v>4</v>
      </c>
      <c r="AX560" s="14" t="s">
        <v>88</v>
      </c>
      <c r="AY560" s="247" t="s">
        <v>171</v>
      </c>
    </row>
    <row r="561" s="2" customFormat="1" ht="16.5" customHeight="1">
      <c r="A561" s="42"/>
      <c r="B561" s="43"/>
      <c r="C561" s="208" t="s">
        <v>2203</v>
      </c>
      <c r="D561" s="208" t="s">
        <v>174</v>
      </c>
      <c r="E561" s="209" t="s">
        <v>566</v>
      </c>
      <c r="F561" s="210" t="s">
        <v>567</v>
      </c>
      <c r="G561" s="211" t="s">
        <v>177</v>
      </c>
      <c r="H561" s="212">
        <v>11.880000000000001</v>
      </c>
      <c r="I561" s="213"/>
      <c r="J561" s="214">
        <f>ROUND(I561*H561,2)</f>
        <v>0</v>
      </c>
      <c r="K561" s="210" t="s">
        <v>178</v>
      </c>
      <c r="L561" s="48"/>
      <c r="M561" s="215" t="s">
        <v>41</v>
      </c>
      <c r="N561" s="216" t="s">
        <v>51</v>
      </c>
      <c r="O561" s="88"/>
      <c r="P561" s="217">
        <f>O561*H561</f>
        <v>0</v>
      </c>
      <c r="Q561" s="217">
        <v>0.00021000000000000001</v>
      </c>
      <c r="R561" s="217">
        <f>Q561*H561</f>
        <v>0.0024948000000000001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295</v>
      </c>
      <c r="AT561" s="219" t="s">
        <v>174</v>
      </c>
      <c r="AU561" s="219" t="s">
        <v>90</v>
      </c>
      <c r="AY561" s="20" t="s">
        <v>171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88</v>
      </c>
      <c r="BK561" s="220">
        <f>ROUND(I561*H561,2)</f>
        <v>0</v>
      </c>
      <c r="BL561" s="20" t="s">
        <v>295</v>
      </c>
      <c r="BM561" s="219" t="s">
        <v>1960</v>
      </c>
    </row>
    <row r="562" s="2" customFormat="1">
      <c r="A562" s="42"/>
      <c r="B562" s="43"/>
      <c r="C562" s="44"/>
      <c r="D562" s="221" t="s">
        <v>181</v>
      </c>
      <c r="E562" s="44"/>
      <c r="F562" s="222" t="s">
        <v>569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181</v>
      </c>
      <c r="AU562" s="20" t="s">
        <v>90</v>
      </c>
    </row>
    <row r="563" s="13" customFormat="1">
      <c r="A563" s="13"/>
      <c r="B563" s="226"/>
      <c r="C563" s="227"/>
      <c r="D563" s="228" t="s">
        <v>183</v>
      </c>
      <c r="E563" s="229" t="s">
        <v>41</v>
      </c>
      <c r="F563" s="230" t="s">
        <v>2204</v>
      </c>
      <c r="G563" s="227"/>
      <c r="H563" s="229" t="s">
        <v>41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183</v>
      </c>
      <c r="AU563" s="236" t="s">
        <v>90</v>
      </c>
      <c r="AV563" s="13" t="s">
        <v>88</v>
      </c>
      <c r="AW563" s="13" t="s">
        <v>42</v>
      </c>
      <c r="AX563" s="13" t="s">
        <v>80</v>
      </c>
      <c r="AY563" s="236" t="s">
        <v>171</v>
      </c>
    </row>
    <row r="564" s="14" customFormat="1">
      <c r="A564" s="14"/>
      <c r="B564" s="237"/>
      <c r="C564" s="238"/>
      <c r="D564" s="228" t="s">
        <v>183</v>
      </c>
      <c r="E564" s="239" t="s">
        <v>41</v>
      </c>
      <c r="F564" s="240" t="s">
        <v>2205</v>
      </c>
      <c r="G564" s="238"/>
      <c r="H564" s="241">
        <v>9.8800000000000008</v>
      </c>
      <c r="I564" s="242"/>
      <c r="J564" s="238"/>
      <c r="K564" s="238"/>
      <c r="L564" s="243"/>
      <c r="M564" s="244"/>
      <c r="N564" s="245"/>
      <c r="O564" s="245"/>
      <c r="P564" s="245"/>
      <c r="Q564" s="245"/>
      <c r="R564" s="245"/>
      <c r="S564" s="245"/>
      <c r="T564" s="24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7" t="s">
        <v>183</v>
      </c>
      <c r="AU564" s="247" t="s">
        <v>90</v>
      </c>
      <c r="AV564" s="14" t="s">
        <v>90</v>
      </c>
      <c r="AW564" s="14" t="s">
        <v>42</v>
      </c>
      <c r="AX564" s="14" t="s">
        <v>80</v>
      </c>
      <c r="AY564" s="247" t="s">
        <v>171</v>
      </c>
    </row>
    <row r="565" s="13" customFormat="1">
      <c r="A565" s="13"/>
      <c r="B565" s="226"/>
      <c r="C565" s="227"/>
      <c r="D565" s="228" t="s">
        <v>183</v>
      </c>
      <c r="E565" s="229" t="s">
        <v>41</v>
      </c>
      <c r="F565" s="230" t="s">
        <v>1786</v>
      </c>
      <c r="G565" s="227"/>
      <c r="H565" s="229" t="s">
        <v>41</v>
      </c>
      <c r="I565" s="231"/>
      <c r="J565" s="227"/>
      <c r="K565" s="227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183</v>
      </c>
      <c r="AU565" s="236" t="s">
        <v>90</v>
      </c>
      <c r="AV565" s="13" t="s">
        <v>88</v>
      </c>
      <c r="AW565" s="13" t="s">
        <v>42</v>
      </c>
      <c r="AX565" s="13" t="s">
        <v>80</v>
      </c>
      <c r="AY565" s="236" t="s">
        <v>171</v>
      </c>
    </row>
    <row r="566" s="14" customFormat="1">
      <c r="A566" s="14"/>
      <c r="B566" s="237"/>
      <c r="C566" s="238"/>
      <c r="D566" s="228" t="s">
        <v>183</v>
      </c>
      <c r="E566" s="239" t="s">
        <v>41</v>
      </c>
      <c r="F566" s="240" t="s">
        <v>90</v>
      </c>
      <c r="G566" s="238"/>
      <c r="H566" s="241">
        <v>2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183</v>
      </c>
      <c r="AU566" s="247" t="s">
        <v>90</v>
      </c>
      <c r="AV566" s="14" t="s">
        <v>90</v>
      </c>
      <c r="AW566" s="14" t="s">
        <v>42</v>
      </c>
      <c r="AX566" s="14" t="s">
        <v>80</v>
      </c>
      <c r="AY566" s="247" t="s">
        <v>171</v>
      </c>
    </row>
    <row r="567" s="15" customFormat="1">
      <c r="A567" s="15"/>
      <c r="B567" s="248"/>
      <c r="C567" s="249"/>
      <c r="D567" s="228" t="s">
        <v>183</v>
      </c>
      <c r="E567" s="250" t="s">
        <v>41</v>
      </c>
      <c r="F567" s="251" t="s">
        <v>189</v>
      </c>
      <c r="G567" s="249"/>
      <c r="H567" s="252">
        <v>11.880000000000001</v>
      </c>
      <c r="I567" s="253"/>
      <c r="J567" s="249"/>
      <c r="K567" s="249"/>
      <c r="L567" s="254"/>
      <c r="M567" s="255"/>
      <c r="N567" s="256"/>
      <c r="O567" s="256"/>
      <c r="P567" s="256"/>
      <c r="Q567" s="256"/>
      <c r="R567" s="256"/>
      <c r="S567" s="256"/>
      <c r="T567" s="25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8" t="s">
        <v>183</v>
      </c>
      <c r="AU567" s="258" t="s">
        <v>90</v>
      </c>
      <c r="AV567" s="15" t="s">
        <v>179</v>
      </c>
      <c r="AW567" s="15" t="s">
        <v>42</v>
      </c>
      <c r="AX567" s="15" t="s">
        <v>88</v>
      </c>
      <c r="AY567" s="258" t="s">
        <v>171</v>
      </c>
    </row>
    <row r="568" s="2" customFormat="1" ht="24.15" customHeight="1">
      <c r="A568" s="42"/>
      <c r="B568" s="43"/>
      <c r="C568" s="208" t="s">
        <v>2206</v>
      </c>
      <c r="D568" s="208" t="s">
        <v>174</v>
      </c>
      <c r="E568" s="209" t="s">
        <v>574</v>
      </c>
      <c r="F568" s="210" t="s">
        <v>1674</v>
      </c>
      <c r="G568" s="211" t="s">
        <v>177</v>
      </c>
      <c r="H568" s="212">
        <v>11.880000000000001</v>
      </c>
      <c r="I568" s="213"/>
      <c r="J568" s="214">
        <f>ROUND(I568*H568,2)</f>
        <v>0</v>
      </c>
      <c r="K568" s="210" t="s">
        <v>178</v>
      </c>
      <c r="L568" s="48"/>
      <c r="M568" s="215" t="s">
        <v>41</v>
      </c>
      <c r="N568" s="216" t="s">
        <v>51</v>
      </c>
      <c r="O568" s="88"/>
      <c r="P568" s="217">
        <f>O568*H568</f>
        <v>0</v>
      </c>
      <c r="Q568" s="217">
        <v>0.00029</v>
      </c>
      <c r="R568" s="217">
        <f>Q568*H568</f>
        <v>0.0034452000000000003</v>
      </c>
      <c r="S568" s="217">
        <v>0</v>
      </c>
      <c r="T568" s="218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19" t="s">
        <v>295</v>
      </c>
      <c r="AT568" s="219" t="s">
        <v>174</v>
      </c>
      <c r="AU568" s="219" t="s">
        <v>90</v>
      </c>
      <c r="AY568" s="20" t="s">
        <v>171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20" t="s">
        <v>88</v>
      </c>
      <c r="BK568" s="220">
        <f>ROUND(I568*H568,2)</f>
        <v>0</v>
      </c>
      <c r="BL568" s="20" t="s">
        <v>295</v>
      </c>
      <c r="BM568" s="219" t="s">
        <v>1961</v>
      </c>
    </row>
    <row r="569" s="2" customFormat="1">
      <c r="A569" s="42"/>
      <c r="B569" s="43"/>
      <c r="C569" s="44"/>
      <c r="D569" s="221" t="s">
        <v>181</v>
      </c>
      <c r="E569" s="44"/>
      <c r="F569" s="222" t="s">
        <v>577</v>
      </c>
      <c r="G569" s="44"/>
      <c r="H569" s="44"/>
      <c r="I569" s="223"/>
      <c r="J569" s="44"/>
      <c r="K569" s="44"/>
      <c r="L569" s="48"/>
      <c r="M569" s="224"/>
      <c r="N569" s="225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0" t="s">
        <v>181</v>
      </c>
      <c r="AU569" s="20" t="s">
        <v>90</v>
      </c>
    </row>
    <row r="570" s="13" customFormat="1">
      <c r="A570" s="13"/>
      <c r="B570" s="226"/>
      <c r="C570" s="227"/>
      <c r="D570" s="228" t="s">
        <v>183</v>
      </c>
      <c r="E570" s="229" t="s">
        <v>41</v>
      </c>
      <c r="F570" s="230" t="s">
        <v>2204</v>
      </c>
      <c r="G570" s="227"/>
      <c r="H570" s="229" t="s">
        <v>41</v>
      </c>
      <c r="I570" s="231"/>
      <c r="J570" s="227"/>
      <c r="K570" s="227"/>
      <c r="L570" s="232"/>
      <c r="M570" s="233"/>
      <c r="N570" s="234"/>
      <c r="O570" s="234"/>
      <c r="P570" s="234"/>
      <c r="Q570" s="234"/>
      <c r="R570" s="234"/>
      <c r="S570" s="234"/>
      <c r="T570" s="23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6" t="s">
        <v>183</v>
      </c>
      <c r="AU570" s="236" t="s">
        <v>90</v>
      </c>
      <c r="AV570" s="13" t="s">
        <v>88</v>
      </c>
      <c r="AW570" s="13" t="s">
        <v>42</v>
      </c>
      <c r="AX570" s="13" t="s">
        <v>80</v>
      </c>
      <c r="AY570" s="236" t="s">
        <v>171</v>
      </c>
    </row>
    <row r="571" s="14" customFormat="1">
      <c r="A571" s="14"/>
      <c r="B571" s="237"/>
      <c r="C571" s="238"/>
      <c r="D571" s="228" t="s">
        <v>183</v>
      </c>
      <c r="E571" s="239" t="s">
        <v>41</v>
      </c>
      <c r="F571" s="240" t="s">
        <v>2205</v>
      </c>
      <c r="G571" s="238"/>
      <c r="H571" s="241">
        <v>9.8800000000000008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7" t="s">
        <v>183</v>
      </c>
      <c r="AU571" s="247" t="s">
        <v>90</v>
      </c>
      <c r="AV571" s="14" t="s">
        <v>90</v>
      </c>
      <c r="AW571" s="14" t="s">
        <v>42</v>
      </c>
      <c r="AX571" s="14" t="s">
        <v>80</v>
      </c>
      <c r="AY571" s="247" t="s">
        <v>171</v>
      </c>
    </row>
    <row r="572" s="13" customFormat="1">
      <c r="A572" s="13"/>
      <c r="B572" s="226"/>
      <c r="C572" s="227"/>
      <c r="D572" s="228" t="s">
        <v>183</v>
      </c>
      <c r="E572" s="229" t="s">
        <v>41</v>
      </c>
      <c r="F572" s="230" t="s">
        <v>1786</v>
      </c>
      <c r="G572" s="227"/>
      <c r="H572" s="229" t="s">
        <v>41</v>
      </c>
      <c r="I572" s="231"/>
      <c r="J572" s="227"/>
      <c r="K572" s="227"/>
      <c r="L572" s="232"/>
      <c r="M572" s="233"/>
      <c r="N572" s="234"/>
      <c r="O572" s="234"/>
      <c r="P572" s="234"/>
      <c r="Q572" s="234"/>
      <c r="R572" s="234"/>
      <c r="S572" s="234"/>
      <c r="T572" s="23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6" t="s">
        <v>183</v>
      </c>
      <c r="AU572" s="236" t="s">
        <v>90</v>
      </c>
      <c r="AV572" s="13" t="s">
        <v>88</v>
      </c>
      <c r="AW572" s="13" t="s">
        <v>42</v>
      </c>
      <c r="AX572" s="13" t="s">
        <v>80</v>
      </c>
      <c r="AY572" s="236" t="s">
        <v>171</v>
      </c>
    </row>
    <row r="573" s="14" customFormat="1">
      <c r="A573" s="14"/>
      <c r="B573" s="237"/>
      <c r="C573" s="238"/>
      <c r="D573" s="228" t="s">
        <v>183</v>
      </c>
      <c r="E573" s="239" t="s">
        <v>41</v>
      </c>
      <c r="F573" s="240" t="s">
        <v>90</v>
      </c>
      <c r="G573" s="238"/>
      <c r="H573" s="241">
        <v>2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183</v>
      </c>
      <c r="AU573" s="247" t="s">
        <v>90</v>
      </c>
      <c r="AV573" s="14" t="s">
        <v>90</v>
      </c>
      <c r="AW573" s="14" t="s">
        <v>42</v>
      </c>
      <c r="AX573" s="14" t="s">
        <v>80</v>
      </c>
      <c r="AY573" s="247" t="s">
        <v>171</v>
      </c>
    </row>
    <row r="574" s="15" customFormat="1">
      <c r="A574" s="15"/>
      <c r="B574" s="248"/>
      <c r="C574" s="249"/>
      <c r="D574" s="228" t="s">
        <v>183</v>
      </c>
      <c r="E574" s="250" t="s">
        <v>41</v>
      </c>
      <c r="F574" s="251" t="s">
        <v>189</v>
      </c>
      <c r="G574" s="249"/>
      <c r="H574" s="252">
        <v>11.880000000000001</v>
      </c>
      <c r="I574" s="253"/>
      <c r="J574" s="249"/>
      <c r="K574" s="249"/>
      <c r="L574" s="254"/>
      <c r="M574" s="288"/>
      <c r="N574" s="289"/>
      <c r="O574" s="289"/>
      <c r="P574" s="289"/>
      <c r="Q574" s="289"/>
      <c r="R574" s="289"/>
      <c r="S574" s="289"/>
      <c r="T574" s="290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8" t="s">
        <v>183</v>
      </c>
      <c r="AU574" s="258" t="s">
        <v>90</v>
      </c>
      <c r="AV574" s="15" t="s">
        <v>179</v>
      </c>
      <c r="AW574" s="15" t="s">
        <v>42</v>
      </c>
      <c r="AX574" s="15" t="s">
        <v>88</v>
      </c>
      <c r="AY574" s="258" t="s">
        <v>171</v>
      </c>
    </row>
    <row r="575" s="2" customFormat="1" ht="6.96" customHeight="1">
      <c r="A575" s="42"/>
      <c r="B575" s="63"/>
      <c r="C575" s="64"/>
      <c r="D575" s="64"/>
      <c r="E575" s="64"/>
      <c r="F575" s="64"/>
      <c r="G575" s="64"/>
      <c r="H575" s="64"/>
      <c r="I575" s="64"/>
      <c r="J575" s="64"/>
      <c r="K575" s="64"/>
      <c r="L575" s="48"/>
      <c r="M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</row>
  </sheetData>
  <sheetProtection sheet="1" autoFilter="0" formatColumns="0" formatRows="0" objects="1" scenarios="1" spinCount="100000" saltValue="4cmw3S/jzIXAjyfWFbEQK9sl4UKUJlJ7x0O5WwFo4wz55LgBOUY3/i78fRYIs8GJcRz4cPxCgOOOmPDDbyeyzQ==" hashValue="Z1mbX+p8NW+mYTZgX2vDUsGqP2HesHv3Y1Y8qEg+X3lR0S1V1uoP3TvAL5Irdi+p1OcSURfGG24bBW6HwVlpFQ==" algorithmName="SHA-512" password="CC35"/>
  <autoFilter ref="C91:K57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5"/>
    <hyperlink ref="F123" r:id="rId6" display="https://podminky.urs.cz/item/CS_URS_2024_02/977151911"/>
    <hyperlink ref="F129" r:id="rId7" display="https://podminky.urs.cz/item/CS_URS_2024_02/997013211"/>
    <hyperlink ref="F131" r:id="rId8" display="https://podminky.urs.cz/item/CS_URS_2024_02/997013219"/>
    <hyperlink ref="F133" r:id="rId9" display="https://podminky.urs.cz/item/CS_URS_2024_02/997013501"/>
    <hyperlink ref="F135" r:id="rId10" display="https://podminky.urs.cz/item/CS_URS_2024_02/997013509"/>
    <hyperlink ref="F137" r:id="rId11" display="https://podminky.urs.cz/item/CS_URS_2024_02/997013609"/>
    <hyperlink ref="F140" r:id="rId12" display="https://podminky.urs.cz/item/CS_URS_2024_02/998011018"/>
    <hyperlink ref="F142" r:id="rId13" display="https://podminky.urs.cz/item/CS_URS_2024_02/998018001"/>
    <hyperlink ref="F146" r:id="rId14" display="https://podminky.urs.cz/item/CS_URS_2024_02/721194104"/>
    <hyperlink ref="F151" r:id="rId15" display="https://podminky.urs.cz/item/CS_URS_2024_02/721194104RMONT004"/>
    <hyperlink ref="F155" r:id="rId16" display="https://podminky.urs.cz/item/CS_URS_2024_02/998721201"/>
    <hyperlink ref="F157" r:id="rId17" display="https://podminky.urs.cz/item/CS_URS_2024_02/998721294"/>
    <hyperlink ref="F159" r:id="rId18" display="https://podminky.urs.cz/item/CS_URS_2024_02/998721299"/>
    <hyperlink ref="F162" r:id="rId19" display="https://podminky.urs.cz/item/CS_URS_2024_02/741110053"/>
    <hyperlink ref="F169" r:id="rId20" display="https://podminky.urs.cz/item/CS_URS_2024_02/741110441"/>
    <hyperlink ref="F176" r:id="rId21" display="https://podminky.urs.cz/item/CS_URS_2024_02/741112111"/>
    <hyperlink ref="F182" r:id="rId22" display="https://podminky.urs.cz/item/CS_URS_2024_02/741122015"/>
    <hyperlink ref="F194" r:id="rId23" display="https://podminky.urs.cz/item/CS_URS_2024_02/741130001"/>
    <hyperlink ref="F205" r:id="rId24" display="https://podminky.urs.cz/item/CS_URS_2024_02/741130021"/>
    <hyperlink ref="F212" r:id="rId25" display="https://podminky.urs.cz/item/CS_URS_2024_02/741132331"/>
    <hyperlink ref="F224" r:id="rId26" display="https://podminky.urs.cz/item/CS_URS_2024_02/741810003"/>
    <hyperlink ref="F227" r:id="rId27" display="https://podminky.urs.cz/item/CS_URS_2024_02/741920371"/>
    <hyperlink ref="F231" r:id="rId28" display="https://podminky.urs.cz/item/CS_URS_2024_02/998741121"/>
    <hyperlink ref="F233" r:id="rId29" display="https://podminky.urs.cz/item/CS_URS_2024_02/998741129"/>
    <hyperlink ref="F235" r:id="rId30" display="https://podminky.urs.cz/item/CS_URS_2024_02/998741194"/>
    <hyperlink ref="F237" r:id="rId31" display="https://podminky.urs.cz/item/CS_URS_2024_02/998741199"/>
    <hyperlink ref="F240" r:id="rId32" display="https://podminky.urs.cz/item/CS_URS_2024_02/742110003"/>
    <hyperlink ref="F251" r:id="rId33" display="https://podminky.urs.cz/item/CS_URS_2024_02/742121001"/>
    <hyperlink ref="F261" r:id="rId34" display="https://podminky.urs.cz/item/CS_URS_2024_02/742190002"/>
    <hyperlink ref="F265" r:id="rId35" display="https://podminky.urs.cz/item/CS_URS_2024_02/998742121"/>
    <hyperlink ref="F267" r:id="rId36" display="https://podminky.urs.cz/item/CS_URS_2024_02/998742129"/>
    <hyperlink ref="F269" r:id="rId37" display="https://podminky.urs.cz/item/CS_URS_2024_02/998742194"/>
    <hyperlink ref="F271" r:id="rId38" display="https://podminky.urs.cz/item/CS_URS_2024_02/998742199"/>
    <hyperlink ref="F274" r:id="rId39" display="https://podminky.urs.cz/item/CS_URS_2024_02/751711111"/>
    <hyperlink ref="F293" r:id="rId40" display="https://podminky.urs.cz/item/CS_URS_2024_02/751711909"/>
    <hyperlink ref="F297" r:id="rId41" display="https://podminky.urs.cz/item/CS_URS_2024_02/751711910"/>
    <hyperlink ref="F311" r:id="rId42" display="https://podminky.urs.cz/item/CS_URS_2024_02/751791111"/>
    <hyperlink ref="F317" r:id="rId43" display="https://podminky.urs.cz/item/CS_URS_2024_02/751791112"/>
    <hyperlink ref="F323" r:id="rId44" display="https://podminky.urs.cz/item/CS_URS_2024_02/751791113"/>
    <hyperlink ref="F329" r:id="rId45" display="https://podminky.urs.cz/item/CS_URS_2024_02/751791114"/>
    <hyperlink ref="F335" r:id="rId46" display="https://podminky.urs.cz/item/CS_URS_2024_02/751791116"/>
    <hyperlink ref="F341" r:id="rId47" display="https://podminky.urs.cz/item/CS_URS_2024_02/751791151"/>
    <hyperlink ref="F345" r:id="rId48" display="https://podminky.urs.cz/item/CS_URS_2024_02/751791153"/>
    <hyperlink ref="F352" r:id="rId49" display="https://podminky.urs.cz/item/CS_URS_2024_02/751791163"/>
    <hyperlink ref="F367" r:id="rId50" display="https://podminky.urs.cz/item/CS_URS_2024_02/751791171"/>
    <hyperlink ref="F374" r:id="rId51" display="https://podminky.urs.cz/item/CS_URS_2024_02/751791173"/>
    <hyperlink ref="F388" r:id="rId52" display="https://podminky.urs.cz/item/CS_URS_2024_02/751791177"/>
    <hyperlink ref="F390" r:id="rId53" display="https://podminky.urs.cz/item/CS_URS_2024_02/751791181"/>
    <hyperlink ref="F396" r:id="rId54" display="https://podminky.urs.cz/item/CS_URS_2024_02/751791183"/>
    <hyperlink ref="F403" r:id="rId55" display="https://podminky.urs.cz/item/CS_URS_2024_02/751791301"/>
    <hyperlink ref="F410" r:id="rId56" display="https://podminky.urs.cz/item/CS_URS_2024_02/751791401"/>
    <hyperlink ref="F417" r:id="rId57" display="https://podminky.urs.cz/item/CS_URS_2024_02/751792001"/>
    <hyperlink ref="F420" r:id="rId58" display="https://podminky.urs.cz/item/CS_URS_2024_02/751792006"/>
    <hyperlink ref="F425" r:id="rId59" display="https://podminky.urs.cz/item/CS_URS_2024_02/751792007"/>
    <hyperlink ref="F430" r:id="rId60" display="https://podminky.urs.cz/item/CS_URS_2024_02/751792007RMONT003"/>
    <hyperlink ref="F432" r:id="rId61" display="https://podminky.urs.cz/item/CS_URS_2024_02/751792008"/>
    <hyperlink ref="F440" r:id="rId62" display="https://podminky.urs.cz/item/CS_URS_2024_02/751793001"/>
    <hyperlink ref="F446" r:id="rId63" display="https://podminky.urs.cz/item/CS_URS_2024_02/998751121"/>
    <hyperlink ref="F448" r:id="rId64" display="https://podminky.urs.cz/item/CS_URS_2024_02/998751192"/>
    <hyperlink ref="F450" r:id="rId65" display="https://podminky.urs.cz/item/CS_URS_2024_02/998751199"/>
    <hyperlink ref="F453" r:id="rId66" display="https://podminky.urs.cz/item/CS_URS_2024_02/763101856"/>
    <hyperlink ref="F459" r:id="rId67" display="https://podminky.urs.cz/item/CS_URS_2024_02/763131451"/>
    <hyperlink ref="F464" r:id="rId68" display="https://podminky.urs.cz/item/CS_URS_2024_02/763131772"/>
    <hyperlink ref="F469" r:id="rId69" display="https://podminky.urs.cz/item/CS_URS_2024_02/763135102"/>
    <hyperlink ref="F488" r:id="rId70" display="https://podminky.urs.cz/item/CS_URS_2024_02/763431871"/>
    <hyperlink ref="F507" r:id="rId71" display="https://podminky.urs.cz/item/CS_URS_2024_02/998763331"/>
    <hyperlink ref="F509" r:id="rId72" display="https://podminky.urs.cz/item/CS_URS_2024_02/998763339"/>
    <hyperlink ref="F511" r:id="rId73" display="https://podminky.urs.cz/item/CS_URS_2024_02/998763393"/>
    <hyperlink ref="F513" r:id="rId74" display="https://podminky.urs.cz/item/CS_URS_2024_02/998763399"/>
    <hyperlink ref="F516" r:id="rId75" display="https://podminky.urs.cz/item/CS_URS_2024_02/781121011"/>
    <hyperlink ref="F525" r:id="rId76" display="https://podminky.urs.cz/item/CS_URS_2024_02/781472291"/>
    <hyperlink ref="F529" r:id="rId77" display="https://podminky.urs.cz/item/CS_URS_2024_02/998781121"/>
    <hyperlink ref="F531" r:id="rId78" display="https://podminky.urs.cz/item/CS_URS_2024_02/998781129"/>
    <hyperlink ref="F533" r:id="rId79" display="https://podminky.urs.cz/item/CS_URS_2024_02/998781194"/>
    <hyperlink ref="F535" r:id="rId80" display="https://podminky.urs.cz/item/CS_URS_2024_02/998781199"/>
    <hyperlink ref="F538" r:id="rId81" display="https://podminky.urs.cz/item/CS_URS_2024_02/784111021"/>
    <hyperlink ref="F543" r:id="rId82" display="https://podminky.urs.cz/item/CS_URS_2024_02/784161001"/>
    <hyperlink ref="F547" r:id="rId83" display="https://podminky.urs.cz/item/CS_URS_2024_02/784161111"/>
    <hyperlink ref="F553" r:id="rId84" display="https://podminky.urs.cz/item/CS_URS_2024_02/784171101"/>
    <hyperlink ref="F562" r:id="rId85" display="https://podminky.urs.cz/item/CS_URS_2024_02/784181101"/>
    <hyperlink ref="F569" r:id="rId86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2207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ROUND((SUM(BE91:BE534)),  2)</f>
        <v>0</v>
      </c>
      <c r="G33" s="42"/>
      <c r="H33" s="42"/>
      <c r="I33" s="152">
        <v>0.20999999999999999</v>
      </c>
      <c r="J33" s="151">
        <f>ROUND(((SUM(BE91:BE534))*I33),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ROUND((SUM(BF91:BF534)),  2)</f>
        <v>0</v>
      </c>
      <c r="G34" s="42"/>
      <c r="H34" s="42"/>
      <c r="I34" s="152">
        <v>0.12</v>
      </c>
      <c r="J34" s="151">
        <f>ROUND(((SUM(BF91:BF534))*I34),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ROUND((SUM(BG91:BG534)),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ROUND((SUM(BH91:BH534)),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ROUND((SUM(BI91:BI534)),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09 - ETAPA 9 - OKRUH 1.NP S VENKOVNÍ JEDNOTKOU VJ7-1.NP-A2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J444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J517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09 - ETAPA 9 - OKRUH 1.NP S VENKOVNÍ JEDNOTKOU VJ7-1.NP-A2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1.6936439000000001</v>
      </c>
      <c r="S91" s="100"/>
      <c r="T91" s="190">
        <f>T92+T133</f>
        <v>0.12595139999999999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0.88427350000000005</v>
      </c>
      <c r="S92" s="200"/>
      <c r="T92" s="202">
        <f>T93+T99+T117+T128</f>
        <v>0.04317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0.87343999999999999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21.199999999999999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0.87343999999999999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2208</v>
      </c>
      <c r="G97" s="238"/>
      <c r="H97" s="241">
        <v>21.199999999999999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21.199999999999999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0.010833500000000001</v>
      </c>
      <c r="S99" s="200"/>
      <c r="T99" s="202">
        <f>SUM(T100:T116)</f>
        <v>0.04317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9.6500000000000004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0.0087815000000000011</v>
      </c>
      <c r="S100" s="217">
        <v>0.0028</v>
      </c>
      <c r="T100" s="218">
        <f>S100*H100</f>
        <v>0.027020000000000002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1685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2209</v>
      </c>
      <c r="G103" s="238"/>
      <c r="H103" s="241">
        <v>3.8999999999999999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2210</v>
      </c>
      <c r="G105" s="238"/>
      <c r="H105" s="241">
        <v>5.75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9.6500000000000004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1234</v>
      </c>
      <c r="F107" s="210" t="s">
        <v>1235</v>
      </c>
      <c r="G107" s="211" t="s">
        <v>202</v>
      </c>
      <c r="H107" s="212">
        <v>1.8999999999999999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0.002052</v>
      </c>
      <c r="S107" s="217">
        <v>0.0085000000000000006</v>
      </c>
      <c r="T107" s="218">
        <f>S107*H107</f>
        <v>0.016150000000000001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1236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2211</v>
      </c>
      <c r="G110" s="238"/>
      <c r="H110" s="241">
        <v>1.8999999999999999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1.8999999999999999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11.550000000000001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1242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1243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2212</v>
      </c>
      <c r="G115" s="238"/>
      <c r="H115" s="241">
        <v>11.550000000000001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11.550000000000001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260</v>
      </c>
      <c r="F117" s="206" t="s">
        <v>261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1245</v>
      </c>
      <c r="F118" s="210" t="s">
        <v>1246</v>
      </c>
      <c r="G118" s="211" t="s">
        <v>264</v>
      </c>
      <c r="H118" s="212">
        <v>0.126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2213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1248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1249</v>
      </c>
      <c r="F120" s="210" t="s">
        <v>1250</v>
      </c>
      <c r="G120" s="211" t="s">
        <v>264</v>
      </c>
      <c r="H120" s="212">
        <v>0.126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1251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267</v>
      </c>
      <c r="F122" s="210" t="s">
        <v>268</v>
      </c>
      <c r="G122" s="211" t="s">
        <v>264</v>
      </c>
      <c r="H122" s="212">
        <v>0.126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259</v>
      </c>
      <c r="D124" s="208" t="s">
        <v>174</v>
      </c>
      <c r="E124" s="209" t="s">
        <v>271</v>
      </c>
      <c r="F124" s="210" t="s">
        <v>272</v>
      </c>
      <c r="G124" s="211" t="s">
        <v>264</v>
      </c>
      <c r="H124" s="212">
        <v>0.126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275</v>
      </c>
      <c r="F126" s="210" t="s">
        <v>276</v>
      </c>
      <c r="G126" s="211" t="s">
        <v>264</v>
      </c>
      <c r="H126" s="212">
        <v>0.126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279</v>
      </c>
      <c r="F128" s="206" t="s">
        <v>280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1256</v>
      </c>
      <c r="F129" s="210" t="s">
        <v>1257</v>
      </c>
      <c r="G129" s="211" t="s">
        <v>264</v>
      </c>
      <c r="H129" s="212">
        <v>0.88400000000000001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1258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1259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1260</v>
      </c>
      <c r="F131" s="210" t="s">
        <v>1261</v>
      </c>
      <c r="G131" s="211" t="s">
        <v>264</v>
      </c>
      <c r="H131" s="212">
        <v>0.88400000000000001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1262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289</v>
      </c>
      <c r="F133" s="195" t="s">
        <v>290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P134+P150+P224+P258+P444+P517</f>
        <v>0</v>
      </c>
      <c r="Q133" s="200"/>
      <c r="R133" s="201">
        <f>R134+R150+R224+R258+R444+R517</f>
        <v>0.80937039999999993</v>
      </c>
      <c r="S133" s="200"/>
      <c r="T133" s="202">
        <f>T134+T150+T224+T258+T444+T517</f>
        <v>0.082781400000000005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BK134+BK150+BK224+BK258+BK444+BK517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1264</v>
      </c>
      <c r="F134" s="206" t="s">
        <v>1265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1266</v>
      </c>
      <c r="F135" s="210" t="s">
        <v>1267</v>
      </c>
      <c r="G135" s="211" t="s">
        <v>194</v>
      </c>
      <c r="H135" s="212">
        <v>3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295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295</v>
      </c>
      <c r="BM135" s="219" t="s">
        <v>1268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1691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199</v>
      </c>
      <c r="G138" s="238"/>
      <c r="H138" s="241">
        <v>3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3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1271</v>
      </c>
      <c r="F140" s="210" t="s">
        <v>1272</v>
      </c>
      <c r="G140" s="211" t="s">
        <v>194</v>
      </c>
      <c r="H140" s="212">
        <v>3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295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295</v>
      </c>
      <c r="BM140" s="219" t="s">
        <v>1273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199</v>
      </c>
      <c r="G142" s="238"/>
      <c r="H142" s="241">
        <v>3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3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1275</v>
      </c>
      <c r="F144" s="210" t="s">
        <v>1276</v>
      </c>
      <c r="G144" s="211" t="s">
        <v>1277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295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295</v>
      </c>
      <c r="BM144" s="219" t="s">
        <v>1278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1279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1280</v>
      </c>
      <c r="F146" s="210" t="s">
        <v>1281</v>
      </c>
      <c r="G146" s="211" t="s">
        <v>1277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1282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295</v>
      </c>
      <c r="D148" s="208" t="s">
        <v>174</v>
      </c>
      <c r="E148" s="209" t="s">
        <v>1284</v>
      </c>
      <c r="F148" s="210" t="s">
        <v>1285</v>
      </c>
      <c r="G148" s="211" t="s">
        <v>1277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295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295</v>
      </c>
      <c r="BM148" s="219" t="s">
        <v>1286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601</v>
      </c>
      <c r="F150" s="206" t="s">
        <v>602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0.023010599999999999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309</v>
      </c>
      <c r="D151" s="208" t="s">
        <v>174</v>
      </c>
      <c r="E151" s="209" t="s">
        <v>1797</v>
      </c>
      <c r="F151" s="210" t="s">
        <v>1798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295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295</v>
      </c>
      <c r="BM151" s="219" t="s">
        <v>1896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1800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1801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336</v>
      </c>
      <c r="D156" s="270" t="s">
        <v>403</v>
      </c>
      <c r="E156" s="271" t="s">
        <v>1802</v>
      </c>
      <c r="F156" s="272" t="s">
        <v>1803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406</v>
      </c>
      <c r="AT156" s="219" t="s">
        <v>403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1897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1805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341</v>
      </c>
      <c r="D158" s="208" t="s">
        <v>174</v>
      </c>
      <c r="E158" s="209" t="s">
        <v>1288</v>
      </c>
      <c r="F158" s="210" t="s">
        <v>1289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298</v>
      </c>
      <c r="D163" s="270" t="s">
        <v>403</v>
      </c>
      <c r="E163" s="271" t="s">
        <v>1293</v>
      </c>
      <c r="F163" s="272" t="s">
        <v>1294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406</v>
      </c>
      <c r="AT163" s="219" t="s">
        <v>403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1295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1805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1297</v>
      </c>
      <c r="F165" s="210" t="s">
        <v>1298</v>
      </c>
      <c r="G165" s="211" t="s">
        <v>194</v>
      </c>
      <c r="H165" s="212">
        <v>12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295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295</v>
      </c>
      <c r="BM165" s="219" t="s">
        <v>1299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1301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8</v>
      </c>
      <c r="G168" s="238"/>
      <c r="H168" s="241">
        <v>12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12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361</v>
      </c>
      <c r="D170" s="270" t="s">
        <v>403</v>
      </c>
      <c r="E170" s="271" t="s">
        <v>1302</v>
      </c>
      <c r="F170" s="272" t="s">
        <v>1303</v>
      </c>
      <c r="G170" s="273" t="s">
        <v>194</v>
      </c>
      <c r="H170" s="274">
        <v>12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406</v>
      </c>
      <c r="AT170" s="219" t="s">
        <v>403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1304</v>
      </c>
    </row>
    <row r="171" s="2" customFormat="1" ht="24.15" customHeight="1">
      <c r="A171" s="42"/>
      <c r="B171" s="43"/>
      <c r="C171" s="208" t="s">
        <v>366</v>
      </c>
      <c r="D171" s="208" t="s">
        <v>174</v>
      </c>
      <c r="E171" s="209" t="s">
        <v>1305</v>
      </c>
      <c r="F171" s="210" t="s">
        <v>1306</v>
      </c>
      <c r="G171" s="211" t="s">
        <v>202</v>
      </c>
      <c r="H171" s="212">
        <v>132.69999999999999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1307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1309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2214</v>
      </c>
      <c r="G174" s="238"/>
      <c r="H174" s="241">
        <v>76.799999999999997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76.799999999999997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1693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2057</v>
      </c>
      <c r="G177" s="238"/>
      <c r="H177" s="241">
        <v>16.899999999999999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1332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2058</v>
      </c>
      <c r="G179" s="238"/>
      <c r="H179" s="241">
        <v>39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132.69999999999999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371</v>
      </c>
      <c r="D181" s="270" t="s">
        <v>403</v>
      </c>
      <c r="E181" s="271" t="s">
        <v>684</v>
      </c>
      <c r="F181" s="272" t="s">
        <v>685</v>
      </c>
      <c r="G181" s="273" t="s">
        <v>202</v>
      </c>
      <c r="H181" s="274">
        <v>152.60499999999999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0.018312599999999998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406</v>
      </c>
      <c r="AT181" s="219" t="s">
        <v>403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1334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2215</v>
      </c>
      <c r="G182" s="238"/>
      <c r="H182" s="241">
        <v>152.60499999999999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376</v>
      </c>
      <c r="D183" s="208" t="s">
        <v>174</v>
      </c>
      <c r="E183" s="209" t="s">
        <v>1336</v>
      </c>
      <c r="F183" s="210" t="s">
        <v>1337</v>
      </c>
      <c r="G183" s="211" t="s">
        <v>194</v>
      </c>
      <c r="H183" s="212">
        <v>237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295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295</v>
      </c>
      <c r="BM183" s="219" t="s">
        <v>1338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1340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1341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1697</v>
      </c>
      <c r="G188" s="238"/>
      <c r="H188" s="241">
        <v>144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1698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2061</v>
      </c>
      <c r="G190" s="238"/>
      <c r="H190" s="241">
        <v>60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1332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2062</v>
      </c>
      <c r="G192" s="238"/>
      <c r="H192" s="241">
        <v>30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237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381</v>
      </c>
      <c r="D194" s="208" t="s">
        <v>174</v>
      </c>
      <c r="E194" s="209" t="s">
        <v>1346</v>
      </c>
      <c r="F194" s="210" t="s">
        <v>1347</v>
      </c>
      <c r="G194" s="211" t="s">
        <v>194</v>
      </c>
      <c r="H194" s="212">
        <v>60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295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295</v>
      </c>
      <c r="BM194" s="219" t="s">
        <v>1348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1349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1904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2062</v>
      </c>
      <c r="G197" s="238"/>
      <c r="H197" s="241">
        <v>30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1332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2062</v>
      </c>
      <c r="G199" s="238"/>
      <c r="H199" s="241">
        <v>30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60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388</v>
      </c>
      <c r="D201" s="208" t="s">
        <v>174</v>
      </c>
      <c r="E201" s="209" t="s">
        <v>739</v>
      </c>
      <c r="F201" s="210" t="s">
        <v>740</v>
      </c>
      <c r="G201" s="211" t="s">
        <v>194</v>
      </c>
      <c r="H201" s="212">
        <v>9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295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295</v>
      </c>
      <c r="BM201" s="219" t="s">
        <v>2137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742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1353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199</v>
      </c>
      <c r="G204" s="238"/>
      <c r="H204" s="241">
        <v>3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1354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2064</v>
      </c>
      <c r="G206" s="238"/>
      <c r="H206" s="241">
        <v>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395</v>
      </c>
      <c r="D208" s="270" t="s">
        <v>403</v>
      </c>
      <c r="E208" s="271" t="s">
        <v>421</v>
      </c>
      <c r="F208" s="272" t="s">
        <v>1811</v>
      </c>
      <c r="G208" s="273" t="s">
        <v>194</v>
      </c>
      <c r="H208" s="274">
        <v>3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406</v>
      </c>
      <c r="AT208" s="219" t="s">
        <v>403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295</v>
      </c>
      <c r="BM208" s="219" t="s">
        <v>2138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199</v>
      </c>
      <c r="G209" s="238"/>
      <c r="H209" s="241">
        <v>3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402</v>
      </c>
      <c r="D210" s="270" t="s">
        <v>403</v>
      </c>
      <c r="E210" s="271" t="s">
        <v>747</v>
      </c>
      <c r="F210" s="272" t="s">
        <v>748</v>
      </c>
      <c r="G210" s="273" t="s">
        <v>194</v>
      </c>
      <c r="H210" s="274">
        <v>6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406</v>
      </c>
      <c r="AT210" s="219" t="s">
        <v>403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2139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2064</v>
      </c>
      <c r="G211" s="238"/>
      <c r="H211" s="241">
        <v>6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6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1357</v>
      </c>
      <c r="F213" s="210" t="s">
        <v>1358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1359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413</v>
      </c>
      <c r="D215" s="208" t="s">
        <v>174</v>
      </c>
      <c r="E215" s="209" t="s">
        <v>1361</v>
      </c>
      <c r="F215" s="210" t="s">
        <v>879</v>
      </c>
      <c r="G215" s="211" t="s">
        <v>764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295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295</v>
      </c>
      <c r="BM215" s="219" t="s">
        <v>1701</v>
      </c>
    </row>
    <row r="216" s="2" customFormat="1" ht="24.15" customHeight="1">
      <c r="A216" s="42"/>
      <c r="B216" s="43"/>
      <c r="C216" s="208" t="s">
        <v>406</v>
      </c>
      <c r="D216" s="208" t="s">
        <v>174</v>
      </c>
      <c r="E216" s="209" t="s">
        <v>1367</v>
      </c>
      <c r="F216" s="210" t="s">
        <v>1368</v>
      </c>
      <c r="G216" s="211" t="s">
        <v>264</v>
      </c>
      <c r="H216" s="212">
        <v>0.023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1369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1370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424</v>
      </c>
      <c r="D218" s="208" t="s">
        <v>174</v>
      </c>
      <c r="E218" s="209" t="s">
        <v>955</v>
      </c>
      <c r="F218" s="210" t="s">
        <v>956</v>
      </c>
      <c r="G218" s="211" t="s">
        <v>264</v>
      </c>
      <c r="H218" s="212">
        <v>0.023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1371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958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433</v>
      </c>
      <c r="D220" s="208" t="s">
        <v>174</v>
      </c>
      <c r="E220" s="209" t="s">
        <v>960</v>
      </c>
      <c r="F220" s="210" t="s">
        <v>961</v>
      </c>
      <c r="G220" s="211" t="s">
        <v>264</v>
      </c>
      <c r="H220" s="212">
        <v>0.023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1372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438</v>
      </c>
      <c r="D222" s="208" t="s">
        <v>174</v>
      </c>
      <c r="E222" s="209" t="s">
        <v>965</v>
      </c>
      <c r="F222" s="210" t="s">
        <v>966</v>
      </c>
      <c r="G222" s="211" t="s">
        <v>264</v>
      </c>
      <c r="H222" s="212">
        <v>0.023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1373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969</v>
      </c>
      <c r="F224" s="206" t="s">
        <v>970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0.01719975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443</v>
      </c>
      <c r="D225" s="208" t="s">
        <v>174</v>
      </c>
      <c r="E225" s="209" t="s">
        <v>972</v>
      </c>
      <c r="F225" s="210" t="s">
        <v>973</v>
      </c>
      <c r="G225" s="211" t="s">
        <v>202</v>
      </c>
      <c r="H225" s="212">
        <v>134.90000000000001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1374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1375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1878</v>
      </c>
      <c r="G228" s="238"/>
      <c r="H228" s="241">
        <v>118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118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2067</v>
      </c>
      <c r="G231" s="238"/>
      <c r="H231" s="241">
        <v>16.899999999999999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134.90000000000001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448</v>
      </c>
      <c r="D233" s="270" t="s">
        <v>403</v>
      </c>
      <c r="E233" s="271" t="s">
        <v>1001</v>
      </c>
      <c r="F233" s="272" t="s">
        <v>1002</v>
      </c>
      <c r="G233" s="273" t="s">
        <v>202</v>
      </c>
      <c r="H233" s="274">
        <v>141.64500000000001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0.0042493500000000007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1380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2216</v>
      </c>
      <c r="G234" s="238"/>
      <c r="H234" s="241">
        <v>141.64500000000001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453</v>
      </c>
      <c r="D235" s="208" t="s">
        <v>174</v>
      </c>
      <c r="E235" s="209" t="s">
        <v>1907</v>
      </c>
      <c r="F235" s="210" t="s">
        <v>879</v>
      </c>
      <c r="G235" s="211" t="s">
        <v>764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1714</v>
      </c>
    </row>
    <row r="236" s="2" customFormat="1" ht="16.5" customHeight="1">
      <c r="A236" s="42"/>
      <c r="B236" s="43"/>
      <c r="C236" s="208" t="s">
        <v>460</v>
      </c>
      <c r="D236" s="208" t="s">
        <v>174</v>
      </c>
      <c r="E236" s="209" t="s">
        <v>1009</v>
      </c>
      <c r="F236" s="210" t="s">
        <v>1383</v>
      </c>
      <c r="G236" s="211" t="s">
        <v>202</v>
      </c>
      <c r="H236" s="212">
        <v>134.90000000000001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1384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1375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1878</v>
      </c>
      <c r="G239" s="238"/>
      <c r="H239" s="241">
        <v>118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118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1710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2067</v>
      </c>
      <c r="G242" s="238"/>
      <c r="H242" s="241">
        <v>16.899999999999999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134.90000000000001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467</v>
      </c>
      <c r="D244" s="270" t="s">
        <v>403</v>
      </c>
      <c r="E244" s="271" t="s">
        <v>1014</v>
      </c>
      <c r="F244" s="272" t="s">
        <v>1015</v>
      </c>
      <c r="G244" s="273" t="s">
        <v>202</v>
      </c>
      <c r="H244" s="274">
        <v>161.88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0.012950400000000001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406</v>
      </c>
      <c r="AT244" s="219" t="s">
        <v>403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1385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2217</v>
      </c>
      <c r="G245" s="238"/>
      <c r="H245" s="241">
        <v>161.88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1019</v>
      </c>
      <c r="F246" s="210" t="s">
        <v>1020</v>
      </c>
      <c r="G246" s="211" t="s">
        <v>202</v>
      </c>
      <c r="H246" s="212">
        <v>134.90000000000001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1387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2218</v>
      </c>
      <c r="G248" s="238"/>
      <c r="H248" s="241">
        <v>134.90000000000001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134.90000000000001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476</v>
      </c>
      <c r="D250" s="208" t="s">
        <v>174</v>
      </c>
      <c r="E250" s="209" t="s">
        <v>1388</v>
      </c>
      <c r="F250" s="210" t="s">
        <v>1389</v>
      </c>
      <c r="G250" s="211" t="s">
        <v>264</v>
      </c>
      <c r="H250" s="212">
        <v>0.017000000000000001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1390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1391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481</v>
      </c>
      <c r="D252" s="208" t="s">
        <v>174</v>
      </c>
      <c r="E252" s="209" t="s">
        <v>1029</v>
      </c>
      <c r="F252" s="210" t="s">
        <v>1030</v>
      </c>
      <c r="G252" s="211" t="s">
        <v>264</v>
      </c>
      <c r="H252" s="212">
        <v>0.017000000000000001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1392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486</v>
      </c>
      <c r="D254" s="208" t="s">
        <v>174</v>
      </c>
      <c r="E254" s="209" t="s">
        <v>1034</v>
      </c>
      <c r="F254" s="210" t="s">
        <v>1035</v>
      </c>
      <c r="G254" s="211" t="s">
        <v>264</v>
      </c>
      <c r="H254" s="212">
        <v>0.017000000000000001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493</v>
      </c>
      <c r="D256" s="208" t="s">
        <v>174</v>
      </c>
      <c r="E256" s="209" t="s">
        <v>1039</v>
      </c>
      <c r="F256" s="210" t="s">
        <v>1040</v>
      </c>
      <c r="G256" s="211" t="s">
        <v>264</v>
      </c>
      <c r="H256" s="212">
        <v>0.017000000000000001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1394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1045</v>
      </c>
      <c r="F258" s="206" t="s">
        <v>1046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SUM(P259:P443)</f>
        <v>0</v>
      </c>
      <c r="Q258" s="200"/>
      <c r="R258" s="201">
        <f>SUM(R259:R443)</f>
        <v>0.68210504999999999</v>
      </c>
      <c r="S258" s="200"/>
      <c r="T258" s="202">
        <f>SUM(T259:T443)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SUM(BK259:BK443)</f>
        <v>0</v>
      </c>
    </row>
    <row r="259" s="2" customFormat="1" ht="33" customHeight="1">
      <c r="A259" s="42"/>
      <c r="B259" s="43"/>
      <c r="C259" s="208" t="s">
        <v>503</v>
      </c>
      <c r="D259" s="208" t="s">
        <v>174</v>
      </c>
      <c r="E259" s="209" t="s">
        <v>1395</v>
      </c>
      <c r="F259" s="210" t="s">
        <v>1396</v>
      </c>
      <c r="G259" s="211" t="s">
        <v>194</v>
      </c>
      <c r="H259" s="212">
        <v>9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1397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2" customFormat="1" ht="24.15" customHeight="1">
      <c r="A261" s="42"/>
      <c r="B261" s="43"/>
      <c r="C261" s="270" t="s">
        <v>520</v>
      </c>
      <c r="D261" s="270" t="s">
        <v>403</v>
      </c>
      <c r="E261" s="271" t="s">
        <v>1406</v>
      </c>
      <c r="F261" s="272" t="s">
        <v>1407</v>
      </c>
      <c r="G261" s="273" t="s">
        <v>194</v>
      </c>
      <c r="H261" s="274">
        <v>9</v>
      </c>
      <c r="I261" s="275"/>
      <c r="J261" s="276">
        <f>ROUND(I261*H261,2)</f>
        <v>0</v>
      </c>
      <c r="K261" s="272" t="s">
        <v>178</v>
      </c>
      <c r="L261" s="277"/>
      <c r="M261" s="278" t="s">
        <v>41</v>
      </c>
      <c r="N261" s="279" t="s">
        <v>51</v>
      </c>
      <c r="O261" s="88"/>
      <c r="P261" s="217">
        <f>O261*H261</f>
        <v>0</v>
      </c>
      <c r="Q261" s="217">
        <v>0.029000000000000001</v>
      </c>
      <c r="R261" s="217">
        <f>Q261*H261</f>
        <v>0.26100000000000001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406</v>
      </c>
      <c r="AT261" s="219" t="s">
        <v>403</v>
      </c>
      <c r="AU261" s="219" t="s">
        <v>90</v>
      </c>
      <c r="AY261" s="20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88</v>
      </c>
      <c r="BK261" s="220">
        <f>ROUND(I261*H261,2)</f>
        <v>0</v>
      </c>
      <c r="BL261" s="20" t="s">
        <v>295</v>
      </c>
      <c r="BM261" s="219" t="s">
        <v>1408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1409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3" customFormat="1">
      <c r="A263" s="13"/>
      <c r="B263" s="226"/>
      <c r="C263" s="227"/>
      <c r="D263" s="228" t="s">
        <v>183</v>
      </c>
      <c r="E263" s="229" t="s">
        <v>41</v>
      </c>
      <c r="F263" s="230" t="s">
        <v>2219</v>
      </c>
      <c r="G263" s="227"/>
      <c r="H263" s="229" t="s">
        <v>41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183</v>
      </c>
      <c r="AU263" s="236" t="s">
        <v>90</v>
      </c>
      <c r="AV263" s="13" t="s">
        <v>88</v>
      </c>
      <c r="AW263" s="13" t="s">
        <v>42</v>
      </c>
      <c r="AX263" s="13" t="s">
        <v>80</v>
      </c>
      <c r="AY263" s="236" t="s">
        <v>171</v>
      </c>
    </row>
    <row r="264" s="14" customFormat="1">
      <c r="A264" s="14"/>
      <c r="B264" s="237"/>
      <c r="C264" s="238"/>
      <c r="D264" s="228" t="s">
        <v>183</v>
      </c>
      <c r="E264" s="239" t="s">
        <v>41</v>
      </c>
      <c r="F264" s="240" t="s">
        <v>88</v>
      </c>
      <c r="G264" s="238"/>
      <c r="H264" s="241">
        <v>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183</v>
      </c>
      <c r="AU264" s="247" t="s">
        <v>90</v>
      </c>
      <c r="AV264" s="14" t="s">
        <v>90</v>
      </c>
      <c r="AW264" s="14" t="s">
        <v>42</v>
      </c>
      <c r="AX264" s="14" t="s">
        <v>80</v>
      </c>
      <c r="AY264" s="247" t="s">
        <v>171</v>
      </c>
    </row>
    <row r="265" s="13" customFormat="1">
      <c r="A265" s="13"/>
      <c r="B265" s="226"/>
      <c r="C265" s="227"/>
      <c r="D265" s="228" t="s">
        <v>183</v>
      </c>
      <c r="E265" s="229" t="s">
        <v>41</v>
      </c>
      <c r="F265" s="230" t="s">
        <v>2220</v>
      </c>
      <c r="G265" s="227"/>
      <c r="H265" s="229" t="s">
        <v>41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183</v>
      </c>
      <c r="AU265" s="236" t="s">
        <v>90</v>
      </c>
      <c r="AV265" s="13" t="s">
        <v>88</v>
      </c>
      <c r="AW265" s="13" t="s">
        <v>42</v>
      </c>
      <c r="AX265" s="13" t="s">
        <v>80</v>
      </c>
      <c r="AY265" s="236" t="s">
        <v>171</v>
      </c>
    </row>
    <row r="266" s="14" customFormat="1">
      <c r="A266" s="14"/>
      <c r="B266" s="237"/>
      <c r="C266" s="238"/>
      <c r="D266" s="228" t="s">
        <v>183</v>
      </c>
      <c r="E266" s="239" t="s">
        <v>41</v>
      </c>
      <c r="F266" s="240" t="s">
        <v>88</v>
      </c>
      <c r="G266" s="238"/>
      <c r="H266" s="241">
        <v>1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90</v>
      </c>
      <c r="AV266" s="14" t="s">
        <v>90</v>
      </c>
      <c r="AW266" s="14" t="s">
        <v>42</v>
      </c>
      <c r="AX266" s="14" t="s">
        <v>80</v>
      </c>
      <c r="AY266" s="247" t="s">
        <v>171</v>
      </c>
    </row>
    <row r="267" s="13" customFormat="1">
      <c r="A267" s="13"/>
      <c r="B267" s="226"/>
      <c r="C267" s="227"/>
      <c r="D267" s="228" t="s">
        <v>183</v>
      </c>
      <c r="E267" s="229" t="s">
        <v>41</v>
      </c>
      <c r="F267" s="230" t="s">
        <v>2221</v>
      </c>
      <c r="G267" s="227"/>
      <c r="H267" s="229" t="s">
        <v>41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183</v>
      </c>
      <c r="AU267" s="236" t="s">
        <v>90</v>
      </c>
      <c r="AV267" s="13" t="s">
        <v>88</v>
      </c>
      <c r="AW267" s="13" t="s">
        <v>42</v>
      </c>
      <c r="AX267" s="13" t="s">
        <v>80</v>
      </c>
      <c r="AY267" s="236" t="s">
        <v>171</v>
      </c>
    </row>
    <row r="268" s="14" customFormat="1">
      <c r="A268" s="14"/>
      <c r="B268" s="237"/>
      <c r="C268" s="238"/>
      <c r="D268" s="228" t="s">
        <v>183</v>
      </c>
      <c r="E268" s="239" t="s">
        <v>41</v>
      </c>
      <c r="F268" s="240" t="s">
        <v>88</v>
      </c>
      <c r="G268" s="238"/>
      <c r="H268" s="241">
        <v>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183</v>
      </c>
      <c r="AU268" s="247" t="s">
        <v>90</v>
      </c>
      <c r="AV268" s="14" t="s">
        <v>90</v>
      </c>
      <c r="AW268" s="14" t="s">
        <v>42</v>
      </c>
      <c r="AX268" s="14" t="s">
        <v>80</v>
      </c>
      <c r="AY268" s="247" t="s">
        <v>171</v>
      </c>
    </row>
    <row r="269" s="13" customFormat="1">
      <c r="A269" s="13"/>
      <c r="B269" s="226"/>
      <c r="C269" s="227"/>
      <c r="D269" s="228" t="s">
        <v>183</v>
      </c>
      <c r="E269" s="229" t="s">
        <v>41</v>
      </c>
      <c r="F269" s="230" t="s">
        <v>2222</v>
      </c>
      <c r="G269" s="227"/>
      <c r="H269" s="229" t="s">
        <v>41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183</v>
      </c>
      <c r="AU269" s="236" t="s">
        <v>90</v>
      </c>
      <c r="AV269" s="13" t="s">
        <v>88</v>
      </c>
      <c r="AW269" s="13" t="s">
        <v>42</v>
      </c>
      <c r="AX269" s="13" t="s">
        <v>80</v>
      </c>
      <c r="AY269" s="236" t="s">
        <v>171</v>
      </c>
    </row>
    <row r="270" s="14" customFormat="1">
      <c r="A270" s="14"/>
      <c r="B270" s="237"/>
      <c r="C270" s="238"/>
      <c r="D270" s="228" t="s">
        <v>183</v>
      </c>
      <c r="E270" s="239" t="s">
        <v>41</v>
      </c>
      <c r="F270" s="240" t="s">
        <v>88</v>
      </c>
      <c r="G270" s="238"/>
      <c r="H270" s="241">
        <v>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183</v>
      </c>
      <c r="AU270" s="247" t="s">
        <v>90</v>
      </c>
      <c r="AV270" s="14" t="s">
        <v>90</v>
      </c>
      <c r="AW270" s="14" t="s">
        <v>42</v>
      </c>
      <c r="AX270" s="14" t="s">
        <v>80</v>
      </c>
      <c r="AY270" s="247" t="s">
        <v>171</v>
      </c>
    </row>
    <row r="271" s="13" customFormat="1">
      <c r="A271" s="13"/>
      <c r="B271" s="226"/>
      <c r="C271" s="227"/>
      <c r="D271" s="228" t="s">
        <v>183</v>
      </c>
      <c r="E271" s="229" t="s">
        <v>41</v>
      </c>
      <c r="F271" s="230" t="s">
        <v>2223</v>
      </c>
      <c r="G271" s="227"/>
      <c r="H271" s="229" t="s">
        <v>41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183</v>
      </c>
      <c r="AU271" s="236" t="s">
        <v>90</v>
      </c>
      <c r="AV271" s="13" t="s">
        <v>88</v>
      </c>
      <c r="AW271" s="13" t="s">
        <v>42</v>
      </c>
      <c r="AX271" s="13" t="s">
        <v>80</v>
      </c>
      <c r="AY271" s="236" t="s">
        <v>171</v>
      </c>
    </row>
    <row r="272" s="14" customFormat="1">
      <c r="A272" s="14"/>
      <c r="B272" s="237"/>
      <c r="C272" s="238"/>
      <c r="D272" s="228" t="s">
        <v>183</v>
      </c>
      <c r="E272" s="239" t="s">
        <v>41</v>
      </c>
      <c r="F272" s="240" t="s">
        <v>88</v>
      </c>
      <c r="G272" s="238"/>
      <c r="H272" s="241">
        <v>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90</v>
      </c>
      <c r="AV272" s="14" t="s">
        <v>90</v>
      </c>
      <c r="AW272" s="14" t="s">
        <v>42</v>
      </c>
      <c r="AX272" s="14" t="s">
        <v>80</v>
      </c>
      <c r="AY272" s="247" t="s">
        <v>171</v>
      </c>
    </row>
    <row r="273" s="13" customFormat="1">
      <c r="A273" s="13"/>
      <c r="B273" s="226"/>
      <c r="C273" s="227"/>
      <c r="D273" s="228" t="s">
        <v>183</v>
      </c>
      <c r="E273" s="229" t="s">
        <v>41</v>
      </c>
      <c r="F273" s="230" t="s">
        <v>2224</v>
      </c>
      <c r="G273" s="227"/>
      <c r="H273" s="229" t="s">
        <v>41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183</v>
      </c>
      <c r="AU273" s="236" t="s">
        <v>90</v>
      </c>
      <c r="AV273" s="13" t="s">
        <v>88</v>
      </c>
      <c r="AW273" s="13" t="s">
        <v>42</v>
      </c>
      <c r="AX273" s="13" t="s">
        <v>80</v>
      </c>
      <c r="AY273" s="236" t="s">
        <v>171</v>
      </c>
    </row>
    <row r="274" s="14" customFormat="1">
      <c r="A274" s="14"/>
      <c r="B274" s="237"/>
      <c r="C274" s="238"/>
      <c r="D274" s="228" t="s">
        <v>183</v>
      </c>
      <c r="E274" s="239" t="s">
        <v>41</v>
      </c>
      <c r="F274" s="240" t="s">
        <v>88</v>
      </c>
      <c r="G274" s="238"/>
      <c r="H274" s="241">
        <v>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183</v>
      </c>
      <c r="AU274" s="247" t="s">
        <v>90</v>
      </c>
      <c r="AV274" s="14" t="s">
        <v>90</v>
      </c>
      <c r="AW274" s="14" t="s">
        <v>42</v>
      </c>
      <c r="AX274" s="14" t="s">
        <v>80</v>
      </c>
      <c r="AY274" s="247" t="s">
        <v>171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2225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4" customFormat="1">
      <c r="A276" s="14"/>
      <c r="B276" s="237"/>
      <c r="C276" s="238"/>
      <c r="D276" s="228" t="s">
        <v>183</v>
      </c>
      <c r="E276" s="239" t="s">
        <v>41</v>
      </c>
      <c r="F276" s="240" t="s">
        <v>88</v>
      </c>
      <c r="G276" s="238"/>
      <c r="H276" s="241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42</v>
      </c>
      <c r="AX276" s="14" t="s">
        <v>80</v>
      </c>
      <c r="AY276" s="247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2226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88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2227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5" customFormat="1">
      <c r="A281" s="15"/>
      <c r="B281" s="248"/>
      <c r="C281" s="249"/>
      <c r="D281" s="228" t="s">
        <v>183</v>
      </c>
      <c r="E281" s="250" t="s">
        <v>41</v>
      </c>
      <c r="F281" s="251" t="s">
        <v>189</v>
      </c>
      <c r="G281" s="249"/>
      <c r="H281" s="252">
        <v>9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183</v>
      </c>
      <c r="AU281" s="258" t="s">
        <v>90</v>
      </c>
      <c r="AV281" s="15" t="s">
        <v>179</v>
      </c>
      <c r="AW281" s="15" t="s">
        <v>42</v>
      </c>
      <c r="AX281" s="15" t="s">
        <v>88</v>
      </c>
      <c r="AY281" s="258" t="s">
        <v>171</v>
      </c>
    </row>
    <row r="282" s="2" customFormat="1" ht="37.8" customHeight="1">
      <c r="A282" s="42"/>
      <c r="B282" s="43"/>
      <c r="C282" s="208" t="s">
        <v>536</v>
      </c>
      <c r="D282" s="208" t="s">
        <v>174</v>
      </c>
      <c r="E282" s="209" t="s">
        <v>2228</v>
      </c>
      <c r="F282" s="210" t="s">
        <v>2229</v>
      </c>
      <c r="G282" s="211" t="s">
        <v>194</v>
      </c>
      <c r="H282" s="212">
        <v>1</v>
      </c>
      <c r="I282" s="213"/>
      <c r="J282" s="214">
        <f>ROUND(I282*H282,2)</f>
        <v>0</v>
      </c>
      <c r="K282" s="210" t="s">
        <v>178</v>
      </c>
      <c r="L282" s="48"/>
      <c r="M282" s="215" t="s">
        <v>41</v>
      </c>
      <c r="N282" s="216" t="s">
        <v>51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295</v>
      </c>
      <c r="AT282" s="219" t="s">
        <v>174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295</v>
      </c>
      <c r="BM282" s="219" t="s">
        <v>2230</v>
      </c>
    </row>
    <row r="283" s="2" customFormat="1">
      <c r="A283" s="42"/>
      <c r="B283" s="43"/>
      <c r="C283" s="44"/>
      <c r="D283" s="221" t="s">
        <v>181</v>
      </c>
      <c r="E283" s="44"/>
      <c r="F283" s="222" t="s">
        <v>2231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181</v>
      </c>
      <c r="AU283" s="20" t="s">
        <v>90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1399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2232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5" customFormat="1">
      <c r="A287" s="15"/>
      <c r="B287" s="248"/>
      <c r="C287" s="249"/>
      <c r="D287" s="228" t="s">
        <v>183</v>
      </c>
      <c r="E287" s="250" t="s">
        <v>41</v>
      </c>
      <c r="F287" s="251" t="s">
        <v>189</v>
      </c>
      <c r="G287" s="249"/>
      <c r="H287" s="252">
        <v>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8" t="s">
        <v>183</v>
      </c>
      <c r="AU287" s="258" t="s">
        <v>90</v>
      </c>
      <c r="AV287" s="15" t="s">
        <v>179</v>
      </c>
      <c r="AW287" s="15" t="s">
        <v>42</v>
      </c>
      <c r="AX287" s="15" t="s">
        <v>88</v>
      </c>
      <c r="AY287" s="258" t="s">
        <v>171</v>
      </c>
    </row>
    <row r="288" s="2" customFormat="1" ht="24.15" customHeight="1">
      <c r="A288" s="42"/>
      <c r="B288" s="43"/>
      <c r="C288" s="270" t="s">
        <v>541</v>
      </c>
      <c r="D288" s="270" t="s">
        <v>403</v>
      </c>
      <c r="E288" s="271" t="s">
        <v>2233</v>
      </c>
      <c r="F288" s="272" t="s">
        <v>2234</v>
      </c>
      <c r="G288" s="273" t="s">
        <v>194</v>
      </c>
      <c r="H288" s="274">
        <v>1</v>
      </c>
      <c r="I288" s="275"/>
      <c r="J288" s="276">
        <f>ROUND(I288*H288,2)</f>
        <v>0</v>
      </c>
      <c r="K288" s="272" t="s">
        <v>178</v>
      </c>
      <c r="L288" s="277"/>
      <c r="M288" s="278" t="s">
        <v>41</v>
      </c>
      <c r="N288" s="279" t="s">
        <v>51</v>
      </c>
      <c r="O288" s="88"/>
      <c r="P288" s="217">
        <f>O288*H288</f>
        <v>0</v>
      </c>
      <c r="Q288" s="217">
        <v>0.034000000000000002</v>
      </c>
      <c r="R288" s="217">
        <f>Q288*H288</f>
        <v>0.034000000000000002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406</v>
      </c>
      <c r="AT288" s="219" t="s">
        <v>403</v>
      </c>
      <c r="AU288" s="219" t="s">
        <v>90</v>
      </c>
      <c r="AY288" s="20" t="s">
        <v>171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88</v>
      </c>
      <c r="BK288" s="220">
        <f>ROUND(I288*H288,2)</f>
        <v>0</v>
      </c>
      <c r="BL288" s="20" t="s">
        <v>295</v>
      </c>
      <c r="BM288" s="219" t="s">
        <v>2235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1409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2236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4" customFormat="1">
      <c r="A291" s="14"/>
      <c r="B291" s="237"/>
      <c r="C291" s="238"/>
      <c r="D291" s="228" t="s">
        <v>183</v>
      </c>
      <c r="E291" s="239" t="s">
        <v>41</v>
      </c>
      <c r="F291" s="240" t="s">
        <v>88</v>
      </c>
      <c r="G291" s="238"/>
      <c r="H291" s="241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183</v>
      </c>
      <c r="AU291" s="247" t="s">
        <v>90</v>
      </c>
      <c r="AV291" s="14" t="s">
        <v>90</v>
      </c>
      <c r="AW291" s="14" t="s">
        <v>42</v>
      </c>
      <c r="AX291" s="14" t="s">
        <v>80</v>
      </c>
      <c r="AY291" s="247" t="s">
        <v>171</v>
      </c>
    </row>
    <row r="292" s="15" customFormat="1">
      <c r="A292" s="15"/>
      <c r="B292" s="248"/>
      <c r="C292" s="249"/>
      <c r="D292" s="228" t="s">
        <v>183</v>
      </c>
      <c r="E292" s="250" t="s">
        <v>41</v>
      </c>
      <c r="F292" s="251" t="s">
        <v>189</v>
      </c>
      <c r="G292" s="249"/>
      <c r="H292" s="252">
        <v>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8" t="s">
        <v>183</v>
      </c>
      <c r="AU292" s="258" t="s">
        <v>90</v>
      </c>
      <c r="AV292" s="15" t="s">
        <v>179</v>
      </c>
      <c r="AW292" s="15" t="s">
        <v>42</v>
      </c>
      <c r="AX292" s="15" t="s">
        <v>88</v>
      </c>
      <c r="AY292" s="258" t="s">
        <v>171</v>
      </c>
    </row>
    <row r="293" s="2" customFormat="1" ht="16.5" customHeight="1">
      <c r="A293" s="42"/>
      <c r="B293" s="43"/>
      <c r="C293" s="208" t="s">
        <v>560</v>
      </c>
      <c r="D293" s="208" t="s">
        <v>174</v>
      </c>
      <c r="E293" s="209" t="s">
        <v>1416</v>
      </c>
      <c r="F293" s="210" t="s">
        <v>1417</v>
      </c>
      <c r="G293" s="211" t="s">
        <v>194</v>
      </c>
      <c r="H293" s="212">
        <v>10</v>
      </c>
      <c r="I293" s="213"/>
      <c r="J293" s="214">
        <f>ROUND(I293*H293,2)</f>
        <v>0</v>
      </c>
      <c r="K293" s="210" t="s">
        <v>178</v>
      </c>
      <c r="L293" s="48"/>
      <c r="M293" s="215" t="s">
        <v>41</v>
      </c>
      <c r="N293" s="216" t="s">
        <v>51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295</v>
      </c>
      <c r="AT293" s="219" t="s">
        <v>174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295</v>
      </c>
      <c r="BM293" s="219" t="s">
        <v>1418</v>
      </c>
    </row>
    <row r="294" s="2" customFormat="1">
      <c r="A294" s="42"/>
      <c r="B294" s="43"/>
      <c r="C294" s="44"/>
      <c r="D294" s="221" t="s">
        <v>181</v>
      </c>
      <c r="E294" s="44"/>
      <c r="F294" s="222" t="s">
        <v>1419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181</v>
      </c>
      <c r="AU294" s="20" t="s">
        <v>90</v>
      </c>
    </row>
    <row r="295" s="14" customFormat="1">
      <c r="A295" s="14"/>
      <c r="B295" s="237"/>
      <c r="C295" s="238"/>
      <c r="D295" s="228" t="s">
        <v>183</v>
      </c>
      <c r="E295" s="239" t="s">
        <v>41</v>
      </c>
      <c r="F295" s="240" t="s">
        <v>121</v>
      </c>
      <c r="G295" s="238"/>
      <c r="H295" s="241">
        <v>10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183</v>
      </c>
      <c r="AU295" s="247" t="s">
        <v>90</v>
      </c>
      <c r="AV295" s="14" t="s">
        <v>90</v>
      </c>
      <c r="AW295" s="14" t="s">
        <v>42</v>
      </c>
      <c r="AX295" s="14" t="s">
        <v>80</v>
      </c>
      <c r="AY295" s="247" t="s">
        <v>171</v>
      </c>
    </row>
    <row r="296" s="15" customFormat="1">
      <c r="A296" s="15"/>
      <c r="B296" s="248"/>
      <c r="C296" s="249"/>
      <c r="D296" s="228" t="s">
        <v>183</v>
      </c>
      <c r="E296" s="250" t="s">
        <v>41</v>
      </c>
      <c r="F296" s="251" t="s">
        <v>189</v>
      </c>
      <c r="G296" s="249"/>
      <c r="H296" s="252">
        <v>10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183</v>
      </c>
      <c r="AU296" s="258" t="s">
        <v>90</v>
      </c>
      <c r="AV296" s="15" t="s">
        <v>179</v>
      </c>
      <c r="AW296" s="15" t="s">
        <v>42</v>
      </c>
      <c r="AX296" s="15" t="s">
        <v>88</v>
      </c>
      <c r="AY296" s="258" t="s">
        <v>171</v>
      </c>
    </row>
    <row r="297" s="2" customFormat="1" ht="16.5" customHeight="1">
      <c r="A297" s="42"/>
      <c r="B297" s="43"/>
      <c r="C297" s="208" t="s">
        <v>565</v>
      </c>
      <c r="D297" s="208" t="s">
        <v>174</v>
      </c>
      <c r="E297" s="209" t="s">
        <v>1420</v>
      </c>
      <c r="F297" s="210" t="s">
        <v>1421</v>
      </c>
      <c r="G297" s="211" t="s">
        <v>194</v>
      </c>
      <c r="H297" s="212">
        <v>10</v>
      </c>
      <c r="I297" s="213"/>
      <c r="J297" s="214">
        <f>ROUND(I297*H297,2)</f>
        <v>0</v>
      </c>
      <c r="K297" s="210" t="s">
        <v>178</v>
      </c>
      <c r="L297" s="48"/>
      <c r="M297" s="215" t="s">
        <v>41</v>
      </c>
      <c r="N297" s="216" t="s">
        <v>51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295</v>
      </c>
      <c r="AT297" s="219" t="s">
        <v>174</v>
      </c>
      <c r="AU297" s="219" t="s">
        <v>90</v>
      </c>
      <c r="AY297" s="20" t="s">
        <v>171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88</v>
      </c>
      <c r="BK297" s="220">
        <f>ROUND(I297*H297,2)</f>
        <v>0</v>
      </c>
      <c r="BL297" s="20" t="s">
        <v>295</v>
      </c>
      <c r="BM297" s="219" t="s">
        <v>1422</v>
      </c>
    </row>
    <row r="298" s="2" customFormat="1">
      <c r="A298" s="42"/>
      <c r="B298" s="43"/>
      <c r="C298" s="44"/>
      <c r="D298" s="221" t="s">
        <v>181</v>
      </c>
      <c r="E298" s="44"/>
      <c r="F298" s="222" t="s">
        <v>1423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181</v>
      </c>
      <c r="AU298" s="20" t="s">
        <v>90</v>
      </c>
    </row>
    <row r="299" s="14" customFormat="1">
      <c r="A299" s="14"/>
      <c r="B299" s="237"/>
      <c r="C299" s="238"/>
      <c r="D299" s="228" t="s">
        <v>183</v>
      </c>
      <c r="E299" s="239" t="s">
        <v>41</v>
      </c>
      <c r="F299" s="240" t="s">
        <v>121</v>
      </c>
      <c r="G299" s="238"/>
      <c r="H299" s="241">
        <v>10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183</v>
      </c>
      <c r="AU299" s="247" t="s">
        <v>90</v>
      </c>
      <c r="AV299" s="14" t="s">
        <v>90</v>
      </c>
      <c r="AW299" s="14" t="s">
        <v>42</v>
      </c>
      <c r="AX299" s="14" t="s">
        <v>80</v>
      </c>
      <c r="AY299" s="247" t="s">
        <v>171</v>
      </c>
    </row>
    <row r="300" s="15" customFormat="1">
      <c r="A300" s="15"/>
      <c r="B300" s="248"/>
      <c r="C300" s="249"/>
      <c r="D300" s="228" t="s">
        <v>183</v>
      </c>
      <c r="E300" s="250" t="s">
        <v>41</v>
      </c>
      <c r="F300" s="251" t="s">
        <v>189</v>
      </c>
      <c r="G300" s="249"/>
      <c r="H300" s="252">
        <v>10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8" t="s">
        <v>183</v>
      </c>
      <c r="AU300" s="258" t="s">
        <v>90</v>
      </c>
      <c r="AV300" s="15" t="s">
        <v>179</v>
      </c>
      <c r="AW300" s="15" t="s">
        <v>42</v>
      </c>
      <c r="AX300" s="15" t="s">
        <v>88</v>
      </c>
      <c r="AY300" s="258" t="s">
        <v>171</v>
      </c>
    </row>
    <row r="301" s="2" customFormat="1" ht="24.15" customHeight="1">
      <c r="A301" s="42"/>
      <c r="B301" s="43"/>
      <c r="C301" s="208" t="s">
        <v>573</v>
      </c>
      <c r="D301" s="208" t="s">
        <v>174</v>
      </c>
      <c r="E301" s="209" t="s">
        <v>1424</v>
      </c>
      <c r="F301" s="210" t="s">
        <v>1425</v>
      </c>
      <c r="G301" s="211" t="s">
        <v>194</v>
      </c>
      <c r="H301" s="212">
        <v>1</v>
      </c>
      <c r="I301" s="213"/>
      <c r="J301" s="214">
        <f>ROUND(I301*H301,2)</f>
        <v>0</v>
      </c>
      <c r="K301" s="210" t="s">
        <v>41</v>
      </c>
      <c r="L301" s="48"/>
      <c r="M301" s="215" t="s">
        <v>41</v>
      </c>
      <c r="N301" s="216" t="s">
        <v>51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295</v>
      </c>
      <c r="AT301" s="219" t="s">
        <v>174</v>
      </c>
      <c r="AU301" s="219" t="s">
        <v>90</v>
      </c>
      <c r="AY301" s="20" t="s">
        <v>171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88</v>
      </c>
      <c r="BK301" s="220">
        <f>ROUND(I301*H301,2)</f>
        <v>0</v>
      </c>
      <c r="BL301" s="20" t="s">
        <v>295</v>
      </c>
      <c r="BM301" s="219" t="s">
        <v>1426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1427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2237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5" customFormat="1">
      <c r="A305" s="15"/>
      <c r="B305" s="248"/>
      <c r="C305" s="249"/>
      <c r="D305" s="228" t="s">
        <v>183</v>
      </c>
      <c r="E305" s="250" t="s">
        <v>41</v>
      </c>
      <c r="F305" s="251" t="s">
        <v>189</v>
      </c>
      <c r="G305" s="249"/>
      <c r="H305" s="252">
        <v>1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183</v>
      </c>
      <c r="AU305" s="258" t="s">
        <v>90</v>
      </c>
      <c r="AV305" s="15" t="s">
        <v>179</v>
      </c>
      <c r="AW305" s="15" t="s">
        <v>42</v>
      </c>
      <c r="AX305" s="15" t="s">
        <v>88</v>
      </c>
      <c r="AY305" s="258" t="s">
        <v>171</v>
      </c>
    </row>
    <row r="306" s="2" customFormat="1" ht="24.15" customHeight="1">
      <c r="A306" s="42"/>
      <c r="B306" s="43"/>
      <c r="C306" s="270" t="s">
        <v>582</v>
      </c>
      <c r="D306" s="270" t="s">
        <v>403</v>
      </c>
      <c r="E306" s="271" t="s">
        <v>1429</v>
      </c>
      <c r="F306" s="272" t="s">
        <v>1430</v>
      </c>
      <c r="G306" s="273" t="s">
        <v>194</v>
      </c>
      <c r="H306" s="274">
        <v>1</v>
      </c>
      <c r="I306" s="275"/>
      <c r="J306" s="276">
        <f>ROUND(I306*H306,2)</f>
        <v>0</v>
      </c>
      <c r="K306" s="272" t="s">
        <v>41</v>
      </c>
      <c r="L306" s="277"/>
      <c r="M306" s="278" t="s">
        <v>41</v>
      </c>
      <c r="N306" s="279" t="s">
        <v>51</v>
      </c>
      <c r="O306" s="88"/>
      <c r="P306" s="217">
        <f>O306*H306</f>
        <v>0</v>
      </c>
      <c r="Q306" s="217">
        <v>0.14699999999999999</v>
      </c>
      <c r="R306" s="217">
        <f>Q306*H306</f>
        <v>0.14699999999999999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406</v>
      </c>
      <c r="AT306" s="219" t="s">
        <v>403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295</v>
      </c>
      <c r="BM306" s="219" t="s">
        <v>1431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1409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2238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4" customFormat="1">
      <c r="A309" s="14"/>
      <c r="B309" s="237"/>
      <c r="C309" s="238"/>
      <c r="D309" s="228" t="s">
        <v>183</v>
      </c>
      <c r="E309" s="239" t="s">
        <v>41</v>
      </c>
      <c r="F309" s="240" t="s">
        <v>88</v>
      </c>
      <c r="G309" s="238"/>
      <c r="H309" s="241">
        <v>1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183</v>
      </c>
      <c r="AU309" s="247" t="s">
        <v>90</v>
      </c>
      <c r="AV309" s="14" t="s">
        <v>90</v>
      </c>
      <c r="AW309" s="14" t="s">
        <v>42</v>
      </c>
      <c r="AX309" s="14" t="s">
        <v>80</v>
      </c>
      <c r="AY309" s="247" t="s">
        <v>171</v>
      </c>
    </row>
    <row r="310" s="15" customFormat="1">
      <c r="A310" s="15"/>
      <c r="B310" s="248"/>
      <c r="C310" s="249"/>
      <c r="D310" s="228" t="s">
        <v>183</v>
      </c>
      <c r="E310" s="250" t="s">
        <v>41</v>
      </c>
      <c r="F310" s="251" t="s">
        <v>189</v>
      </c>
      <c r="G310" s="249"/>
      <c r="H310" s="252">
        <v>1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183</v>
      </c>
      <c r="AU310" s="258" t="s">
        <v>90</v>
      </c>
      <c r="AV310" s="15" t="s">
        <v>179</v>
      </c>
      <c r="AW310" s="15" t="s">
        <v>42</v>
      </c>
      <c r="AX310" s="15" t="s">
        <v>88</v>
      </c>
      <c r="AY310" s="258" t="s">
        <v>171</v>
      </c>
    </row>
    <row r="311" s="2" customFormat="1" ht="16.5" customHeight="1">
      <c r="A311" s="42"/>
      <c r="B311" s="43"/>
      <c r="C311" s="208" t="s">
        <v>593</v>
      </c>
      <c r="D311" s="208" t="s">
        <v>174</v>
      </c>
      <c r="E311" s="209" t="s">
        <v>1433</v>
      </c>
      <c r="F311" s="210" t="s">
        <v>1434</v>
      </c>
      <c r="G311" s="211" t="s">
        <v>202</v>
      </c>
      <c r="H311" s="212">
        <v>60.810000000000002</v>
      </c>
      <c r="I311" s="213"/>
      <c r="J311" s="214">
        <f>ROUND(I311*H311,2)</f>
        <v>0</v>
      </c>
      <c r="K311" s="210" t="s">
        <v>178</v>
      </c>
      <c r="L311" s="48"/>
      <c r="M311" s="215" t="s">
        <v>41</v>
      </c>
      <c r="N311" s="216" t="s">
        <v>51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295</v>
      </c>
      <c r="AT311" s="219" t="s">
        <v>174</v>
      </c>
      <c r="AU311" s="219" t="s">
        <v>90</v>
      </c>
      <c r="AY311" s="20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88</v>
      </c>
      <c r="BK311" s="220">
        <f>ROUND(I311*H311,2)</f>
        <v>0</v>
      </c>
      <c r="BL311" s="20" t="s">
        <v>295</v>
      </c>
      <c r="BM311" s="219" t="s">
        <v>1435</v>
      </c>
    </row>
    <row r="312" s="2" customFormat="1">
      <c r="A312" s="42"/>
      <c r="B312" s="43"/>
      <c r="C312" s="44"/>
      <c r="D312" s="221" t="s">
        <v>181</v>
      </c>
      <c r="E312" s="44"/>
      <c r="F312" s="222" t="s">
        <v>1436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181</v>
      </c>
      <c r="AU312" s="20" t="s">
        <v>90</v>
      </c>
    </row>
    <row r="313" s="14" customFormat="1">
      <c r="A313" s="14"/>
      <c r="B313" s="237"/>
      <c r="C313" s="238"/>
      <c r="D313" s="228" t="s">
        <v>183</v>
      </c>
      <c r="E313" s="239" t="s">
        <v>41</v>
      </c>
      <c r="F313" s="240" t="s">
        <v>2239</v>
      </c>
      <c r="G313" s="238"/>
      <c r="H313" s="241">
        <v>60.810000000000002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183</v>
      </c>
      <c r="AU313" s="247" t="s">
        <v>90</v>
      </c>
      <c r="AV313" s="14" t="s">
        <v>90</v>
      </c>
      <c r="AW313" s="14" t="s">
        <v>42</v>
      </c>
      <c r="AX313" s="14" t="s">
        <v>80</v>
      </c>
      <c r="AY313" s="247" t="s">
        <v>171</v>
      </c>
    </row>
    <row r="314" s="15" customFormat="1">
      <c r="A314" s="15"/>
      <c r="B314" s="248"/>
      <c r="C314" s="249"/>
      <c r="D314" s="228" t="s">
        <v>183</v>
      </c>
      <c r="E314" s="250" t="s">
        <v>41</v>
      </c>
      <c r="F314" s="251" t="s">
        <v>189</v>
      </c>
      <c r="G314" s="249"/>
      <c r="H314" s="252">
        <v>60.810000000000002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183</v>
      </c>
      <c r="AU314" s="258" t="s">
        <v>90</v>
      </c>
      <c r="AV314" s="15" t="s">
        <v>179</v>
      </c>
      <c r="AW314" s="15" t="s">
        <v>42</v>
      </c>
      <c r="AX314" s="15" t="s">
        <v>88</v>
      </c>
      <c r="AY314" s="258" t="s">
        <v>171</v>
      </c>
    </row>
    <row r="315" s="2" customFormat="1" ht="16.5" customHeight="1">
      <c r="A315" s="42"/>
      <c r="B315" s="43"/>
      <c r="C315" s="270" t="s">
        <v>891</v>
      </c>
      <c r="D315" s="270" t="s">
        <v>403</v>
      </c>
      <c r="E315" s="271" t="s">
        <v>1438</v>
      </c>
      <c r="F315" s="272" t="s">
        <v>1439</v>
      </c>
      <c r="G315" s="273" t="s">
        <v>202</v>
      </c>
      <c r="H315" s="274">
        <v>62.634</v>
      </c>
      <c r="I315" s="275"/>
      <c r="J315" s="276">
        <f>ROUND(I315*H315,2)</f>
        <v>0</v>
      </c>
      <c r="K315" s="272" t="s">
        <v>178</v>
      </c>
      <c r="L315" s="277"/>
      <c r="M315" s="278" t="s">
        <v>41</v>
      </c>
      <c r="N315" s="279" t="s">
        <v>51</v>
      </c>
      <c r="O315" s="88"/>
      <c r="P315" s="217">
        <f>O315*H315</f>
        <v>0</v>
      </c>
      <c r="Q315" s="217">
        <v>0.00040000000000000002</v>
      </c>
      <c r="R315" s="217">
        <f>Q315*H315</f>
        <v>0.025053600000000002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406</v>
      </c>
      <c r="AT315" s="219" t="s">
        <v>403</v>
      </c>
      <c r="AU315" s="219" t="s">
        <v>90</v>
      </c>
      <c r="AY315" s="20" t="s">
        <v>171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88</v>
      </c>
      <c r="BK315" s="220">
        <f>ROUND(I315*H315,2)</f>
        <v>0</v>
      </c>
      <c r="BL315" s="20" t="s">
        <v>295</v>
      </c>
      <c r="BM315" s="219" t="s">
        <v>1440</v>
      </c>
    </row>
    <row r="316" s="14" customFormat="1">
      <c r="A316" s="14"/>
      <c r="B316" s="237"/>
      <c r="C316" s="238"/>
      <c r="D316" s="228" t="s">
        <v>183</v>
      </c>
      <c r="E316" s="238"/>
      <c r="F316" s="240" t="s">
        <v>2240</v>
      </c>
      <c r="G316" s="238"/>
      <c r="H316" s="241">
        <v>62.634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</v>
      </c>
      <c r="AX316" s="14" t="s">
        <v>88</v>
      </c>
      <c r="AY316" s="247" t="s">
        <v>171</v>
      </c>
    </row>
    <row r="317" s="2" customFormat="1" ht="16.5" customHeight="1">
      <c r="A317" s="42"/>
      <c r="B317" s="43"/>
      <c r="C317" s="208" t="s">
        <v>897</v>
      </c>
      <c r="D317" s="208" t="s">
        <v>174</v>
      </c>
      <c r="E317" s="209" t="s">
        <v>1047</v>
      </c>
      <c r="F317" s="210" t="s">
        <v>1048</v>
      </c>
      <c r="G317" s="211" t="s">
        <v>202</v>
      </c>
      <c r="H317" s="212">
        <v>110.98</v>
      </c>
      <c r="I317" s="213"/>
      <c r="J317" s="214">
        <f>ROUND(I317*H317,2)</f>
        <v>0</v>
      </c>
      <c r="K317" s="210" t="s">
        <v>178</v>
      </c>
      <c r="L317" s="48"/>
      <c r="M317" s="215" t="s">
        <v>41</v>
      </c>
      <c r="N317" s="216" t="s">
        <v>51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295</v>
      </c>
      <c r="AT317" s="219" t="s">
        <v>174</v>
      </c>
      <c r="AU317" s="219" t="s">
        <v>90</v>
      </c>
      <c r="AY317" s="20" t="s">
        <v>171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88</v>
      </c>
      <c r="BK317" s="220">
        <f>ROUND(I317*H317,2)</f>
        <v>0</v>
      </c>
      <c r="BL317" s="20" t="s">
        <v>295</v>
      </c>
      <c r="BM317" s="219" t="s">
        <v>1442</v>
      </c>
    </row>
    <row r="318" s="2" customFormat="1">
      <c r="A318" s="42"/>
      <c r="B318" s="43"/>
      <c r="C318" s="44"/>
      <c r="D318" s="221" t="s">
        <v>181</v>
      </c>
      <c r="E318" s="44"/>
      <c r="F318" s="222" t="s">
        <v>1050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181</v>
      </c>
      <c r="AU318" s="20" t="s">
        <v>90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2241</v>
      </c>
      <c r="G319" s="238"/>
      <c r="H319" s="241">
        <v>110.98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110.98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16.5" customHeight="1">
      <c r="A321" s="42"/>
      <c r="B321" s="43"/>
      <c r="C321" s="270" t="s">
        <v>901</v>
      </c>
      <c r="D321" s="270" t="s">
        <v>403</v>
      </c>
      <c r="E321" s="271" t="s">
        <v>1075</v>
      </c>
      <c r="F321" s="272" t="s">
        <v>1076</v>
      </c>
      <c r="G321" s="273" t="s">
        <v>202</v>
      </c>
      <c r="H321" s="274">
        <v>114.309</v>
      </c>
      <c r="I321" s="275"/>
      <c r="J321" s="276">
        <f>ROUND(I321*H321,2)</f>
        <v>0</v>
      </c>
      <c r="K321" s="272" t="s">
        <v>178</v>
      </c>
      <c r="L321" s="277"/>
      <c r="M321" s="278" t="s">
        <v>41</v>
      </c>
      <c r="N321" s="279" t="s">
        <v>51</v>
      </c>
      <c r="O321" s="88"/>
      <c r="P321" s="217">
        <f>O321*H321</f>
        <v>0</v>
      </c>
      <c r="Q321" s="217">
        <v>0.00069999999999999999</v>
      </c>
      <c r="R321" s="217">
        <f>Q321*H321</f>
        <v>0.080016299999999999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406</v>
      </c>
      <c r="AT321" s="219" t="s">
        <v>403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295</v>
      </c>
      <c r="BM321" s="219" t="s">
        <v>1444</v>
      </c>
    </row>
    <row r="322" s="14" customFormat="1">
      <c r="A322" s="14"/>
      <c r="B322" s="237"/>
      <c r="C322" s="238"/>
      <c r="D322" s="228" t="s">
        <v>183</v>
      </c>
      <c r="E322" s="238"/>
      <c r="F322" s="240" t="s">
        <v>2242</v>
      </c>
      <c r="G322" s="238"/>
      <c r="H322" s="241">
        <v>114.309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</v>
      </c>
      <c r="AX322" s="14" t="s">
        <v>88</v>
      </c>
      <c r="AY322" s="247" t="s">
        <v>171</v>
      </c>
    </row>
    <row r="323" s="2" customFormat="1" ht="16.5" customHeight="1">
      <c r="A323" s="42"/>
      <c r="B323" s="43"/>
      <c r="C323" s="208" t="s">
        <v>906</v>
      </c>
      <c r="D323" s="208" t="s">
        <v>174</v>
      </c>
      <c r="E323" s="209" t="s">
        <v>1446</v>
      </c>
      <c r="F323" s="210" t="s">
        <v>1447</v>
      </c>
      <c r="G323" s="211" t="s">
        <v>202</v>
      </c>
      <c r="H323" s="212">
        <v>9.7400000000000002</v>
      </c>
      <c r="I323" s="213"/>
      <c r="J323" s="214">
        <f>ROUND(I323*H323,2)</f>
        <v>0</v>
      </c>
      <c r="K323" s="210" t="s">
        <v>178</v>
      </c>
      <c r="L323" s="48"/>
      <c r="M323" s="215" t="s">
        <v>41</v>
      </c>
      <c r="N323" s="216" t="s">
        <v>51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295</v>
      </c>
      <c r="AT323" s="219" t="s">
        <v>174</v>
      </c>
      <c r="AU323" s="219" t="s">
        <v>90</v>
      </c>
      <c r="AY323" s="20" t="s">
        <v>171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88</v>
      </c>
      <c r="BK323" s="220">
        <f>ROUND(I323*H323,2)</f>
        <v>0</v>
      </c>
      <c r="BL323" s="20" t="s">
        <v>295</v>
      </c>
      <c r="BM323" s="219" t="s">
        <v>1448</v>
      </c>
    </row>
    <row r="324" s="2" customFormat="1">
      <c r="A324" s="42"/>
      <c r="B324" s="43"/>
      <c r="C324" s="44"/>
      <c r="D324" s="221" t="s">
        <v>181</v>
      </c>
      <c r="E324" s="44"/>
      <c r="F324" s="222" t="s">
        <v>1449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181</v>
      </c>
      <c r="AU324" s="20" t="s">
        <v>90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2243</v>
      </c>
      <c r="G325" s="238"/>
      <c r="H325" s="241">
        <v>9.7400000000000002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9.7400000000000002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912</v>
      </c>
      <c r="D327" s="270" t="s">
        <v>403</v>
      </c>
      <c r="E327" s="271" t="s">
        <v>1450</v>
      </c>
      <c r="F327" s="272" t="s">
        <v>1451</v>
      </c>
      <c r="G327" s="273" t="s">
        <v>202</v>
      </c>
      <c r="H327" s="274">
        <v>10.032</v>
      </c>
      <c r="I327" s="275"/>
      <c r="J327" s="276">
        <f>ROUND(I327*H327,2)</f>
        <v>0</v>
      </c>
      <c r="K327" s="272" t="s">
        <v>178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0.001</v>
      </c>
      <c r="R327" s="217">
        <f>Q327*H327</f>
        <v>0.010032000000000001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406</v>
      </c>
      <c r="AT327" s="219" t="s">
        <v>403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295</v>
      </c>
      <c r="BM327" s="219" t="s">
        <v>1452</v>
      </c>
    </row>
    <row r="328" s="14" customFormat="1">
      <c r="A328" s="14"/>
      <c r="B328" s="237"/>
      <c r="C328" s="238"/>
      <c r="D328" s="228" t="s">
        <v>183</v>
      </c>
      <c r="E328" s="238"/>
      <c r="F328" s="240" t="s">
        <v>2244</v>
      </c>
      <c r="G328" s="238"/>
      <c r="H328" s="241">
        <v>10.032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</v>
      </c>
      <c r="AX328" s="14" t="s">
        <v>88</v>
      </c>
      <c r="AY328" s="247" t="s">
        <v>171</v>
      </c>
    </row>
    <row r="329" s="2" customFormat="1" ht="16.5" customHeight="1">
      <c r="A329" s="42"/>
      <c r="B329" s="43"/>
      <c r="C329" s="208" t="s">
        <v>918</v>
      </c>
      <c r="D329" s="208" t="s">
        <v>174</v>
      </c>
      <c r="E329" s="209" t="s">
        <v>1454</v>
      </c>
      <c r="F329" s="210" t="s">
        <v>1455</v>
      </c>
      <c r="G329" s="211" t="s">
        <v>202</v>
      </c>
      <c r="H329" s="212">
        <v>20.48</v>
      </c>
      <c r="I329" s="213"/>
      <c r="J329" s="214">
        <f>ROUND(I329*H329,2)</f>
        <v>0</v>
      </c>
      <c r="K329" s="210" t="s">
        <v>178</v>
      </c>
      <c r="L329" s="48"/>
      <c r="M329" s="215" t="s">
        <v>41</v>
      </c>
      <c r="N329" s="216" t="s">
        <v>51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295</v>
      </c>
      <c r="AT329" s="219" t="s">
        <v>174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295</v>
      </c>
      <c r="BM329" s="219" t="s">
        <v>1456</v>
      </c>
    </row>
    <row r="330" s="2" customFormat="1">
      <c r="A330" s="42"/>
      <c r="B330" s="43"/>
      <c r="C330" s="44"/>
      <c r="D330" s="221" t="s">
        <v>181</v>
      </c>
      <c r="E330" s="44"/>
      <c r="F330" s="222" t="s">
        <v>1457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181</v>
      </c>
      <c r="AU330" s="20" t="s">
        <v>90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2245</v>
      </c>
      <c r="G331" s="238"/>
      <c r="H331" s="241">
        <v>20.48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20.48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70" t="s">
        <v>924</v>
      </c>
      <c r="D333" s="270" t="s">
        <v>403</v>
      </c>
      <c r="E333" s="271" t="s">
        <v>1458</v>
      </c>
      <c r="F333" s="272" t="s">
        <v>1459</v>
      </c>
      <c r="G333" s="273" t="s">
        <v>202</v>
      </c>
      <c r="H333" s="274">
        <v>21.094000000000001</v>
      </c>
      <c r="I333" s="275"/>
      <c r="J333" s="276">
        <f>ROUND(I333*H333,2)</f>
        <v>0</v>
      </c>
      <c r="K333" s="272" t="s">
        <v>178</v>
      </c>
      <c r="L333" s="277"/>
      <c r="M333" s="278" t="s">
        <v>41</v>
      </c>
      <c r="N333" s="279" t="s">
        <v>51</v>
      </c>
      <c r="O333" s="88"/>
      <c r="P333" s="217">
        <f>O333*H333</f>
        <v>0</v>
      </c>
      <c r="Q333" s="217">
        <v>0.0014</v>
      </c>
      <c r="R333" s="217">
        <f>Q333*H333</f>
        <v>0.029531600000000002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406</v>
      </c>
      <c r="AT333" s="219" t="s">
        <v>403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295</v>
      </c>
      <c r="BM333" s="219" t="s">
        <v>1460</v>
      </c>
    </row>
    <row r="334" s="14" customFormat="1">
      <c r="A334" s="14"/>
      <c r="B334" s="237"/>
      <c r="C334" s="238"/>
      <c r="D334" s="228" t="s">
        <v>183</v>
      </c>
      <c r="E334" s="238"/>
      <c r="F334" s="240" t="s">
        <v>2246</v>
      </c>
      <c r="G334" s="238"/>
      <c r="H334" s="241">
        <v>21.094000000000001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183</v>
      </c>
      <c r="AU334" s="247" t="s">
        <v>90</v>
      </c>
      <c r="AV334" s="14" t="s">
        <v>90</v>
      </c>
      <c r="AW334" s="14" t="s">
        <v>4</v>
      </c>
      <c r="AX334" s="14" t="s">
        <v>88</v>
      </c>
      <c r="AY334" s="247" t="s">
        <v>171</v>
      </c>
    </row>
    <row r="335" s="2" customFormat="1" ht="16.5" customHeight="1">
      <c r="A335" s="42"/>
      <c r="B335" s="43"/>
      <c r="C335" s="208" t="s">
        <v>929</v>
      </c>
      <c r="D335" s="208" t="s">
        <v>174</v>
      </c>
      <c r="E335" s="209" t="s">
        <v>1088</v>
      </c>
      <c r="F335" s="210" t="s">
        <v>1089</v>
      </c>
      <c r="G335" s="211" t="s">
        <v>202</v>
      </c>
      <c r="H335" s="212">
        <v>18.91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295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295</v>
      </c>
      <c r="BM335" s="219" t="s">
        <v>2161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1091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2247</v>
      </c>
      <c r="G337" s="238"/>
      <c r="H337" s="241">
        <v>18.91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5" customFormat="1">
      <c r="A338" s="15"/>
      <c r="B338" s="248"/>
      <c r="C338" s="249"/>
      <c r="D338" s="228" t="s">
        <v>183</v>
      </c>
      <c r="E338" s="250" t="s">
        <v>41</v>
      </c>
      <c r="F338" s="251" t="s">
        <v>189</v>
      </c>
      <c r="G338" s="249"/>
      <c r="H338" s="252">
        <v>18.91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183</v>
      </c>
      <c r="AU338" s="258" t="s">
        <v>90</v>
      </c>
      <c r="AV338" s="15" t="s">
        <v>179</v>
      </c>
      <c r="AW338" s="15" t="s">
        <v>42</v>
      </c>
      <c r="AX338" s="15" t="s">
        <v>88</v>
      </c>
      <c r="AY338" s="258" t="s">
        <v>171</v>
      </c>
    </row>
    <row r="339" s="2" customFormat="1" ht="16.5" customHeight="1">
      <c r="A339" s="42"/>
      <c r="B339" s="43"/>
      <c r="C339" s="270" t="s">
        <v>933</v>
      </c>
      <c r="D339" s="270" t="s">
        <v>403</v>
      </c>
      <c r="E339" s="271" t="s">
        <v>1093</v>
      </c>
      <c r="F339" s="272" t="s">
        <v>1094</v>
      </c>
      <c r="G339" s="273" t="s">
        <v>202</v>
      </c>
      <c r="H339" s="274">
        <v>19.477</v>
      </c>
      <c r="I339" s="275"/>
      <c r="J339" s="276">
        <f>ROUND(I339*H339,2)</f>
        <v>0</v>
      </c>
      <c r="K339" s="272" t="s">
        <v>178</v>
      </c>
      <c r="L339" s="277"/>
      <c r="M339" s="278" t="s">
        <v>41</v>
      </c>
      <c r="N339" s="279" t="s">
        <v>51</v>
      </c>
      <c r="O339" s="88"/>
      <c r="P339" s="217">
        <f>O339*H339</f>
        <v>0</v>
      </c>
      <c r="Q339" s="217">
        <v>0.0020999999999999999</v>
      </c>
      <c r="R339" s="217">
        <f>Q339*H339</f>
        <v>0.040901699999999999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406</v>
      </c>
      <c r="AT339" s="219" t="s">
        <v>403</v>
      </c>
      <c r="AU339" s="219" t="s">
        <v>90</v>
      </c>
      <c r="AY339" s="20" t="s">
        <v>171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88</v>
      </c>
      <c r="BK339" s="220">
        <f>ROUND(I339*H339,2)</f>
        <v>0</v>
      </c>
      <c r="BL339" s="20" t="s">
        <v>295</v>
      </c>
      <c r="BM339" s="219" t="s">
        <v>2163</v>
      </c>
    </row>
    <row r="340" s="14" customFormat="1">
      <c r="A340" s="14"/>
      <c r="B340" s="237"/>
      <c r="C340" s="238"/>
      <c r="D340" s="228" t="s">
        <v>183</v>
      </c>
      <c r="E340" s="238"/>
      <c r="F340" s="240" t="s">
        <v>2248</v>
      </c>
      <c r="G340" s="238"/>
      <c r="H340" s="241">
        <v>19.477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</v>
      </c>
      <c r="AX340" s="14" t="s">
        <v>88</v>
      </c>
      <c r="AY340" s="247" t="s">
        <v>171</v>
      </c>
    </row>
    <row r="341" s="2" customFormat="1" ht="16.5" customHeight="1">
      <c r="A341" s="42"/>
      <c r="B341" s="43"/>
      <c r="C341" s="208" t="s">
        <v>936</v>
      </c>
      <c r="D341" s="208" t="s">
        <v>174</v>
      </c>
      <c r="E341" s="209" t="s">
        <v>1466</v>
      </c>
      <c r="F341" s="210" t="s">
        <v>1467</v>
      </c>
      <c r="G341" s="211" t="s">
        <v>194</v>
      </c>
      <c r="H341" s="212">
        <v>39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295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295</v>
      </c>
      <c r="BM341" s="219" t="s">
        <v>1468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1469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2249</v>
      </c>
      <c r="G343" s="238"/>
      <c r="H343" s="241">
        <v>39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5" customFormat="1">
      <c r="A344" s="15"/>
      <c r="B344" s="248"/>
      <c r="C344" s="249"/>
      <c r="D344" s="228" t="s">
        <v>183</v>
      </c>
      <c r="E344" s="250" t="s">
        <v>41</v>
      </c>
      <c r="F344" s="251" t="s">
        <v>189</v>
      </c>
      <c r="G344" s="249"/>
      <c r="H344" s="252">
        <v>39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183</v>
      </c>
      <c r="AU344" s="258" t="s">
        <v>90</v>
      </c>
      <c r="AV344" s="15" t="s">
        <v>179</v>
      </c>
      <c r="AW344" s="15" t="s">
        <v>42</v>
      </c>
      <c r="AX344" s="15" t="s">
        <v>88</v>
      </c>
      <c r="AY344" s="258" t="s">
        <v>171</v>
      </c>
    </row>
    <row r="345" s="2" customFormat="1" ht="16.5" customHeight="1">
      <c r="A345" s="42"/>
      <c r="B345" s="43"/>
      <c r="C345" s="208" t="s">
        <v>940</v>
      </c>
      <c r="D345" s="208" t="s">
        <v>174</v>
      </c>
      <c r="E345" s="209" t="s">
        <v>1097</v>
      </c>
      <c r="F345" s="210" t="s">
        <v>1470</v>
      </c>
      <c r="G345" s="211" t="s">
        <v>194</v>
      </c>
      <c r="H345" s="212">
        <v>42</v>
      </c>
      <c r="I345" s="213"/>
      <c r="J345" s="214">
        <f>ROUND(I345*H345,2)</f>
        <v>0</v>
      </c>
      <c r="K345" s="210" t="s">
        <v>178</v>
      </c>
      <c r="L345" s="48"/>
      <c r="M345" s="215" t="s">
        <v>41</v>
      </c>
      <c r="N345" s="216" t="s">
        <v>51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295</v>
      </c>
      <c r="AT345" s="219" t="s">
        <v>174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295</v>
      </c>
      <c r="BM345" s="219" t="s">
        <v>1471</v>
      </c>
    </row>
    <row r="346" s="2" customFormat="1">
      <c r="A346" s="42"/>
      <c r="B346" s="43"/>
      <c r="C346" s="44"/>
      <c r="D346" s="221" t="s">
        <v>181</v>
      </c>
      <c r="E346" s="44"/>
      <c r="F346" s="222" t="s">
        <v>1100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181</v>
      </c>
      <c r="AU346" s="20" t="s">
        <v>90</v>
      </c>
    </row>
    <row r="347" s="14" customFormat="1">
      <c r="A347" s="14"/>
      <c r="B347" s="237"/>
      <c r="C347" s="238"/>
      <c r="D347" s="228" t="s">
        <v>183</v>
      </c>
      <c r="E347" s="239" t="s">
        <v>41</v>
      </c>
      <c r="F347" s="240" t="s">
        <v>2250</v>
      </c>
      <c r="G347" s="238"/>
      <c r="H347" s="241">
        <v>42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42</v>
      </c>
      <c r="AX347" s="14" t="s">
        <v>80</v>
      </c>
      <c r="AY347" s="247" t="s">
        <v>171</v>
      </c>
    </row>
    <row r="348" s="15" customFormat="1">
      <c r="A348" s="15"/>
      <c r="B348" s="248"/>
      <c r="C348" s="249"/>
      <c r="D348" s="228" t="s">
        <v>183</v>
      </c>
      <c r="E348" s="250" t="s">
        <v>41</v>
      </c>
      <c r="F348" s="251" t="s">
        <v>189</v>
      </c>
      <c r="G348" s="249"/>
      <c r="H348" s="252">
        <v>42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183</v>
      </c>
      <c r="AU348" s="258" t="s">
        <v>90</v>
      </c>
      <c r="AV348" s="15" t="s">
        <v>179</v>
      </c>
      <c r="AW348" s="15" t="s">
        <v>42</v>
      </c>
      <c r="AX348" s="15" t="s">
        <v>88</v>
      </c>
      <c r="AY348" s="258" t="s">
        <v>171</v>
      </c>
    </row>
    <row r="349" s="2" customFormat="1" ht="24.15" customHeight="1">
      <c r="A349" s="42"/>
      <c r="B349" s="43"/>
      <c r="C349" s="208" t="s">
        <v>945</v>
      </c>
      <c r="D349" s="208" t="s">
        <v>174</v>
      </c>
      <c r="E349" s="209" t="s">
        <v>2029</v>
      </c>
      <c r="F349" s="210" t="s">
        <v>1734</v>
      </c>
      <c r="G349" s="211" t="s">
        <v>194</v>
      </c>
      <c r="H349" s="212">
        <v>2</v>
      </c>
      <c r="I349" s="213"/>
      <c r="J349" s="214">
        <f>ROUND(I349*H349,2)</f>
        <v>0</v>
      </c>
      <c r="K349" s="210" t="s">
        <v>41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295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295</v>
      </c>
      <c r="BM349" s="219" t="s">
        <v>2166</v>
      </c>
    </row>
    <row r="350" s="14" customFormat="1">
      <c r="A350" s="14"/>
      <c r="B350" s="237"/>
      <c r="C350" s="238"/>
      <c r="D350" s="228" t="s">
        <v>183</v>
      </c>
      <c r="E350" s="239" t="s">
        <v>41</v>
      </c>
      <c r="F350" s="240" t="s">
        <v>90</v>
      </c>
      <c r="G350" s="238"/>
      <c r="H350" s="241">
        <v>2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183</v>
      </c>
      <c r="AU350" s="247" t="s">
        <v>90</v>
      </c>
      <c r="AV350" s="14" t="s">
        <v>90</v>
      </c>
      <c r="AW350" s="14" t="s">
        <v>42</v>
      </c>
      <c r="AX350" s="14" t="s">
        <v>80</v>
      </c>
      <c r="AY350" s="247" t="s">
        <v>171</v>
      </c>
    </row>
    <row r="351" s="15" customFormat="1">
      <c r="A351" s="15"/>
      <c r="B351" s="248"/>
      <c r="C351" s="249"/>
      <c r="D351" s="228" t="s">
        <v>183</v>
      </c>
      <c r="E351" s="250" t="s">
        <v>41</v>
      </c>
      <c r="F351" s="251" t="s">
        <v>189</v>
      </c>
      <c r="G351" s="249"/>
      <c r="H351" s="252">
        <v>2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183</v>
      </c>
      <c r="AU351" s="258" t="s">
        <v>90</v>
      </c>
      <c r="AV351" s="15" t="s">
        <v>179</v>
      </c>
      <c r="AW351" s="15" t="s">
        <v>42</v>
      </c>
      <c r="AX351" s="15" t="s">
        <v>88</v>
      </c>
      <c r="AY351" s="258" t="s">
        <v>171</v>
      </c>
    </row>
    <row r="352" s="2" customFormat="1" ht="16.5" customHeight="1">
      <c r="A352" s="42"/>
      <c r="B352" s="43"/>
      <c r="C352" s="208" t="s">
        <v>949</v>
      </c>
      <c r="D352" s="208" t="s">
        <v>174</v>
      </c>
      <c r="E352" s="209" t="s">
        <v>1840</v>
      </c>
      <c r="F352" s="210" t="s">
        <v>1841</v>
      </c>
      <c r="G352" s="211" t="s">
        <v>194</v>
      </c>
      <c r="H352" s="212">
        <v>1</v>
      </c>
      <c r="I352" s="213"/>
      <c r="J352" s="214">
        <f>ROUND(I352*H352,2)</f>
        <v>0</v>
      </c>
      <c r="K352" s="210" t="s">
        <v>178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295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1937</v>
      </c>
    </row>
    <row r="353" s="2" customFormat="1">
      <c r="A353" s="42"/>
      <c r="B353" s="43"/>
      <c r="C353" s="44"/>
      <c r="D353" s="221" t="s">
        <v>181</v>
      </c>
      <c r="E353" s="44"/>
      <c r="F353" s="222" t="s">
        <v>1843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181</v>
      </c>
      <c r="AU353" s="20" t="s">
        <v>90</v>
      </c>
    </row>
    <row r="354" s="2" customFormat="1" ht="16.5" customHeight="1">
      <c r="A354" s="42"/>
      <c r="B354" s="43"/>
      <c r="C354" s="270" t="s">
        <v>954</v>
      </c>
      <c r="D354" s="270" t="s">
        <v>403</v>
      </c>
      <c r="E354" s="271" t="s">
        <v>1844</v>
      </c>
      <c r="F354" s="272" t="s">
        <v>1845</v>
      </c>
      <c r="G354" s="273" t="s">
        <v>194</v>
      </c>
      <c r="H354" s="274">
        <v>1</v>
      </c>
      <c r="I354" s="275"/>
      <c r="J354" s="276">
        <f>ROUND(I354*H354,2)</f>
        <v>0</v>
      </c>
      <c r="K354" s="272" t="s">
        <v>178</v>
      </c>
      <c r="L354" s="277"/>
      <c r="M354" s="278" t="s">
        <v>41</v>
      </c>
      <c r="N354" s="279" t="s">
        <v>51</v>
      </c>
      <c r="O354" s="88"/>
      <c r="P354" s="217">
        <f>O354*H354</f>
        <v>0</v>
      </c>
      <c r="Q354" s="217">
        <v>5.0000000000000002E-05</v>
      </c>
      <c r="R354" s="217">
        <f>Q354*H354</f>
        <v>5.0000000000000002E-05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406</v>
      </c>
      <c r="AT354" s="219" t="s">
        <v>403</v>
      </c>
      <c r="AU354" s="219" t="s">
        <v>90</v>
      </c>
      <c r="AY354" s="20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88</v>
      </c>
      <c r="BK354" s="220">
        <f>ROUND(I354*H354,2)</f>
        <v>0</v>
      </c>
      <c r="BL354" s="20" t="s">
        <v>295</v>
      </c>
      <c r="BM354" s="219" t="s">
        <v>1938</v>
      </c>
    </row>
    <row r="355" s="2" customFormat="1" ht="24.15" customHeight="1">
      <c r="A355" s="42"/>
      <c r="B355" s="43"/>
      <c r="C355" s="208" t="s">
        <v>959</v>
      </c>
      <c r="D355" s="208" t="s">
        <v>174</v>
      </c>
      <c r="E355" s="209" t="s">
        <v>1847</v>
      </c>
      <c r="F355" s="210" t="s">
        <v>2032</v>
      </c>
      <c r="G355" s="211" t="s">
        <v>194</v>
      </c>
      <c r="H355" s="212">
        <v>1</v>
      </c>
      <c r="I355" s="213"/>
      <c r="J355" s="214">
        <f>ROUND(I355*H355,2)</f>
        <v>0</v>
      </c>
      <c r="K355" s="210" t="s">
        <v>41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2168</v>
      </c>
    </row>
    <row r="356" s="2" customFormat="1" ht="16.5" customHeight="1">
      <c r="A356" s="42"/>
      <c r="B356" s="43"/>
      <c r="C356" s="270" t="s">
        <v>964</v>
      </c>
      <c r="D356" s="270" t="s">
        <v>403</v>
      </c>
      <c r="E356" s="271" t="s">
        <v>797</v>
      </c>
      <c r="F356" s="272" t="s">
        <v>2169</v>
      </c>
      <c r="G356" s="273" t="s">
        <v>194</v>
      </c>
      <c r="H356" s="274">
        <v>1</v>
      </c>
      <c r="I356" s="275"/>
      <c r="J356" s="276">
        <f>ROUND(I356*H356,2)</f>
        <v>0</v>
      </c>
      <c r="K356" s="272" t="s">
        <v>41</v>
      </c>
      <c r="L356" s="277"/>
      <c r="M356" s="278" t="s">
        <v>41</v>
      </c>
      <c r="N356" s="279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406</v>
      </c>
      <c r="AT356" s="219" t="s">
        <v>403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2170</v>
      </c>
    </row>
    <row r="357" s="2" customFormat="1" ht="24.15" customHeight="1">
      <c r="A357" s="42"/>
      <c r="B357" s="43"/>
      <c r="C357" s="208" t="s">
        <v>971</v>
      </c>
      <c r="D357" s="208" t="s">
        <v>174</v>
      </c>
      <c r="E357" s="209" t="s">
        <v>1476</v>
      </c>
      <c r="F357" s="210" t="s">
        <v>1477</v>
      </c>
      <c r="G357" s="211" t="s">
        <v>194</v>
      </c>
      <c r="H357" s="212">
        <v>8</v>
      </c>
      <c r="I357" s="213"/>
      <c r="J357" s="214">
        <f>ROUND(I357*H357,2)</f>
        <v>0</v>
      </c>
      <c r="K357" s="210" t="s">
        <v>41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295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1478</v>
      </c>
    </row>
    <row r="358" s="13" customFormat="1">
      <c r="A358" s="13"/>
      <c r="B358" s="226"/>
      <c r="C358" s="227"/>
      <c r="D358" s="228" t="s">
        <v>183</v>
      </c>
      <c r="E358" s="229" t="s">
        <v>41</v>
      </c>
      <c r="F358" s="230" t="s">
        <v>1479</v>
      </c>
      <c r="G358" s="227"/>
      <c r="H358" s="229" t="s">
        <v>41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183</v>
      </c>
      <c r="AU358" s="236" t="s">
        <v>90</v>
      </c>
      <c r="AV358" s="13" t="s">
        <v>88</v>
      </c>
      <c r="AW358" s="13" t="s">
        <v>42</v>
      </c>
      <c r="AX358" s="13" t="s">
        <v>80</v>
      </c>
      <c r="AY358" s="236" t="s">
        <v>171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1480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4" customFormat="1">
      <c r="A360" s="14"/>
      <c r="B360" s="237"/>
      <c r="C360" s="238"/>
      <c r="D360" s="228" t="s">
        <v>183</v>
      </c>
      <c r="E360" s="239" t="s">
        <v>41</v>
      </c>
      <c r="F360" s="240" t="s">
        <v>259</v>
      </c>
      <c r="G360" s="238"/>
      <c r="H360" s="241">
        <v>8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42</v>
      </c>
      <c r="AX360" s="14" t="s">
        <v>80</v>
      </c>
      <c r="AY360" s="247" t="s">
        <v>171</v>
      </c>
    </row>
    <row r="361" s="15" customFormat="1">
      <c r="A361" s="15"/>
      <c r="B361" s="248"/>
      <c r="C361" s="249"/>
      <c r="D361" s="228" t="s">
        <v>183</v>
      </c>
      <c r="E361" s="250" t="s">
        <v>41</v>
      </c>
      <c r="F361" s="251" t="s">
        <v>189</v>
      </c>
      <c r="G361" s="249"/>
      <c r="H361" s="252">
        <v>8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183</v>
      </c>
      <c r="AU361" s="258" t="s">
        <v>90</v>
      </c>
      <c r="AV361" s="15" t="s">
        <v>179</v>
      </c>
      <c r="AW361" s="15" t="s">
        <v>42</v>
      </c>
      <c r="AX361" s="15" t="s">
        <v>88</v>
      </c>
      <c r="AY361" s="258" t="s">
        <v>171</v>
      </c>
    </row>
    <row r="362" s="2" customFormat="1" ht="24.15" customHeight="1">
      <c r="A362" s="42"/>
      <c r="B362" s="43"/>
      <c r="C362" s="208" t="s">
        <v>1000</v>
      </c>
      <c r="D362" s="208" t="s">
        <v>174</v>
      </c>
      <c r="E362" s="209" t="s">
        <v>1481</v>
      </c>
      <c r="F362" s="210" t="s">
        <v>1477</v>
      </c>
      <c r="G362" s="211" t="s">
        <v>194</v>
      </c>
      <c r="H362" s="212">
        <v>14</v>
      </c>
      <c r="I362" s="213"/>
      <c r="J362" s="214">
        <f>ROUND(I362*H362,2)</f>
        <v>0</v>
      </c>
      <c r="K362" s="210" t="s">
        <v>41</v>
      </c>
      <c r="L362" s="48"/>
      <c r="M362" s="215" t="s">
        <v>41</v>
      </c>
      <c r="N362" s="216" t="s">
        <v>51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295</v>
      </c>
      <c r="AT362" s="219" t="s">
        <v>174</v>
      </c>
      <c r="AU362" s="219" t="s">
        <v>90</v>
      </c>
      <c r="AY362" s="20" t="s">
        <v>171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88</v>
      </c>
      <c r="BK362" s="220">
        <f>ROUND(I362*H362,2)</f>
        <v>0</v>
      </c>
      <c r="BL362" s="20" t="s">
        <v>295</v>
      </c>
      <c r="BM362" s="219" t="s">
        <v>1482</v>
      </c>
    </row>
    <row r="363" s="13" customFormat="1">
      <c r="A363" s="13"/>
      <c r="B363" s="226"/>
      <c r="C363" s="227"/>
      <c r="D363" s="228" t="s">
        <v>183</v>
      </c>
      <c r="E363" s="229" t="s">
        <v>41</v>
      </c>
      <c r="F363" s="230" t="s">
        <v>1479</v>
      </c>
      <c r="G363" s="227"/>
      <c r="H363" s="229" t="s">
        <v>41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183</v>
      </c>
      <c r="AU363" s="236" t="s">
        <v>90</v>
      </c>
      <c r="AV363" s="13" t="s">
        <v>88</v>
      </c>
      <c r="AW363" s="13" t="s">
        <v>42</v>
      </c>
      <c r="AX363" s="13" t="s">
        <v>80</v>
      </c>
      <c r="AY363" s="236" t="s">
        <v>171</v>
      </c>
    </row>
    <row r="364" s="13" customFormat="1">
      <c r="A364" s="13"/>
      <c r="B364" s="226"/>
      <c r="C364" s="227"/>
      <c r="D364" s="228" t="s">
        <v>183</v>
      </c>
      <c r="E364" s="229" t="s">
        <v>41</v>
      </c>
      <c r="F364" s="230" t="s">
        <v>1483</v>
      </c>
      <c r="G364" s="227"/>
      <c r="H364" s="229" t="s">
        <v>41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183</v>
      </c>
      <c r="AU364" s="236" t="s">
        <v>90</v>
      </c>
      <c r="AV364" s="13" t="s">
        <v>88</v>
      </c>
      <c r="AW364" s="13" t="s">
        <v>42</v>
      </c>
      <c r="AX364" s="13" t="s">
        <v>80</v>
      </c>
      <c r="AY364" s="236" t="s">
        <v>171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132</v>
      </c>
      <c r="G365" s="238"/>
      <c r="H365" s="241">
        <v>14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14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24.15" customHeight="1">
      <c r="A367" s="42"/>
      <c r="B367" s="43"/>
      <c r="C367" s="208" t="s">
        <v>1005</v>
      </c>
      <c r="D367" s="208" t="s">
        <v>174</v>
      </c>
      <c r="E367" s="209" t="s">
        <v>1484</v>
      </c>
      <c r="F367" s="210" t="s">
        <v>1485</v>
      </c>
      <c r="G367" s="211" t="s">
        <v>194</v>
      </c>
      <c r="H367" s="212">
        <v>10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1486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1487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121</v>
      </c>
      <c r="G369" s="238"/>
      <c r="H369" s="241">
        <v>10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10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1008</v>
      </c>
      <c r="D371" s="270" t="s">
        <v>403</v>
      </c>
      <c r="E371" s="271" t="s">
        <v>1488</v>
      </c>
      <c r="F371" s="272" t="s">
        <v>1489</v>
      </c>
      <c r="G371" s="273" t="s">
        <v>194</v>
      </c>
      <c r="H371" s="274">
        <v>10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2.0000000000000002E-05</v>
      </c>
      <c r="R371" s="217">
        <f>Q371*H371</f>
        <v>0.00020000000000000001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406</v>
      </c>
      <c r="AT371" s="219" t="s">
        <v>403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1490</v>
      </c>
    </row>
    <row r="372" s="2" customFormat="1" ht="24.15" customHeight="1">
      <c r="A372" s="42"/>
      <c r="B372" s="43"/>
      <c r="C372" s="208" t="s">
        <v>1013</v>
      </c>
      <c r="D372" s="208" t="s">
        <v>174</v>
      </c>
      <c r="E372" s="209" t="s">
        <v>1491</v>
      </c>
      <c r="F372" s="210" t="s">
        <v>1492</v>
      </c>
      <c r="G372" s="211" t="s">
        <v>194</v>
      </c>
      <c r="H372" s="212">
        <v>3</v>
      </c>
      <c r="I372" s="213"/>
      <c r="J372" s="214">
        <f>ROUND(I372*H372,2)</f>
        <v>0</v>
      </c>
      <c r="K372" s="210" t="s">
        <v>41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295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2171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199</v>
      </c>
      <c r="G373" s="238"/>
      <c r="H373" s="241">
        <v>3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88</v>
      </c>
      <c r="AY373" s="247" t="s">
        <v>171</v>
      </c>
    </row>
    <row r="374" s="2" customFormat="1" ht="24.15" customHeight="1">
      <c r="A374" s="42"/>
      <c r="B374" s="43"/>
      <c r="C374" s="208" t="s">
        <v>1018</v>
      </c>
      <c r="D374" s="208" t="s">
        <v>174</v>
      </c>
      <c r="E374" s="209" t="s">
        <v>1494</v>
      </c>
      <c r="F374" s="210" t="s">
        <v>1495</v>
      </c>
      <c r="G374" s="211" t="s">
        <v>194</v>
      </c>
      <c r="H374" s="212">
        <v>11</v>
      </c>
      <c r="I374" s="213"/>
      <c r="J374" s="214">
        <f>ROUND(I374*H374,2)</f>
        <v>0</v>
      </c>
      <c r="K374" s="210" t="s">
        <v>178</v>
      </c>
      <c r="L374" s="48"/>
      <c r="M374" s="215" t="s">
        <v>41</v>
      </c>
      <c r="N374" s="216" t="s">
        <v>51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295</v>
      </c>
      <c r="AT374" s="219" t="s">
        <v>174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295</v>
      </c>
      <c r="BM374" s="219" t="s">
        <v>1496</v>
      </c>
    </row>
    <row r="375" s="2" customFormat="1">
      <c r="A375" s="42"/>
      <c r="B375" s="43"/>
      <c r="C375" s="44"/>
      <c r="D375" s="221" t="s">
        <v>181</v>
      </c>
      <c r="E375" s="44"/>
      <c r="F375" s="222" t="s">
        <v>1497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181</v>
      </c>
      <c r="AU375" s="20" t="s">
        <v>90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124</v>
      </c>
      <c r="G376" s="238"/>
      <c r="H376" s="241">
        <v>11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5" customFormat="1">
      <c r="A377" s="15"/>
      <c r="B377" s="248"/>
      <c r="C377" s="249"/>
      <c r="D377" s="228" t="s">
        <v>183</v>
      </c>
      <c r="E377" s="250" t="s">
        <v>41</v>
      </c>
      <c r="F377" s="251" t="s">
        <v>189</v>
      </c>
      <c r="G377" s="249"/>
      <c r="H377" s="252">
        <v>11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183</v>
      </c>
      <c r="AU377" s="258" t="s">
        <v>90</v>
      </c>
      <c r="AV377" s="15" t="s">
        <v>179</v>
      </c>
      <c r="AW377" s="15" t="s">
        <v>42</v>
      </c>
      <c r="AX377" s="15" t="s">
        <v>88</v>
      </c>
      <c r="AY377" s="258" t="s">
        <v>171</v>
      </c>
    </row>
    <row r="378" s="2" customFormat="1" ht="16.5" customHeight="1">
      <c r="A378" s="42"/>
      <c r="B378" s="43"/>
      <c r="C378" s="270" t="s">
        <v>1023</v>
      </c>
      <c r="D378" s="270" t="s">
        <v>403</v>
      </c>
      <c r="E378" s="271" t="s">
        <v>1498</v>
      </c>
      <c r="F378" s="272" t="s">
        <v>1499</v>
      </c>
      <c r="G378" s="273" t="s">
        <v>194</v>
      </c>
      <c r="H378" s="274">
        <v>11</v>
      </c>
      <c r="I378" s="275"/>
      <c r="J378" s="276">
        <f>ROUND(I378*H378,2)</f>
        <v>0</v>
      </c>
      <c r="K378" s="272" t="s">
        <v>178</v>
      </c>
      <c r="L378" s="277"/>
      <c r="M378" s="278" t="s">
        <v>41</v>
      </c>
      <c r="N378" s="279" t="s">
        <v>51</v>
      </c>
      <c r="O378" s="88"/>
      <c r="P378" s="217">
        <f>O378*H378</f>
        <v>0</v>
      </c>
      <c r="Q378" s="217">
        <v>3.0000000000000001E-05</v>
      </c>
      <c r="R378" s="217">
        <f>Q378*H378</f>
        <v>0.00033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406</v>
      </c>
      <c r="AT378" s="219" t="s">
        <v>403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1500</v>
      </c>
    </row>
    <row r="379" s="2" customFormat="1" ht="24.15" customHeight="1">
      <c r="A379" s="42"/>
      <c r="B379" s="43"/>
      <c r="C379" s="208" t="s">
        <v>1028</v>
      </c>
      <c r="D379" s="208" t="s">
        <v>174</v>
      </c>
      <c r="E379" s="209" t="s">
        <v>1501</v>
      </c>
      <c r="F379" s="210" t="s">
        <v>1110</v>
      </c>
      <c r="G379" s="211" t="s">
        <v>194</v>
      </c>
      <c r="H379" s="212">
        <v>3</v>
      </c>
      <c r="I379" s="213"/>
      <c r="J379" s="214">
        <f>ROUND(I379*H379,2)</f>
        <v>0</v>
      </c>
      <c r="K379" s="210" t="s">
        <v>41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2172</v>
      </c>
    </row>
    <row r="380" s="14" customFormat="1">
      <c r="A380" s="14"/>
      <c r="B380" s="237"/>
      <c r="C380" s="238"/>
      <c r="D380" s="228" t="s">
        <v>183</v>
      </c>
      <c r="E380" s="239" t="s">
        <v>41</v>
      </c>
      <c r="F380" s="240" t="s">
        <v>199</v>
      </c>
      <c r="G380" s="238"/>
      <c r="H380" s="241">
        <v>3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183</v>
      </c>
      <c r="AU380" s="247" t="s">
        <v>90</v>
      </c>
      <c r="AV380" s="14" t="s">
        <v>90</v>
      </c>
      <c r="AW380" s="14" t="s">
        <v>42</v>
      </c>
      <c r="AX380" s="14" t="s">
        <v>80</v>
      </c>
      <c r="AY380" s="247" t="s">
        <v>171</v>
      </c>
    </row>
    <row r="381" s="15" customFormat="1">
      <c r="A381" s="15"/>
      <c r="B381" s="248"/>
      <c r="C381" s="249"/>
      <c r="D381" s="228" t="s">
        <v>183</v>
      </c>
      <c r="E381" s="250" t="s">
        <v>41</v>
      </c>
      <c r="F381" s="251" t="s">
        <v>189</v>
      </c>
      <c r="G381" s="249"/>
      <c r="H381" s="252">
        <v>3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8" t="s">
        <v>183</v>
      </c>
      <c r="AU381" s="258" t="s">
        <v>90</v>
      </c>
      <c r="AV381" s="15" t="s">
        <v>179</v>
      </c>
      <c r="AW381" s="15" t="s">
        <v>42</v>
      </c>
      <c r="AX381" s="15" t="s">
        <v>88</v>
      </c>
      <c r="AY381" s="258" t="s">
        <v>171</v>
      </c>
    </row>
    <row r="382" s="2" customFormat="1" ht="24.15" customHeight="1">
      <c r="A382" s="42"/>
      <c r="B382" s="43"/>
      <c r="C382" s="208" t="s">
        <v>1033</v>
      </c>
      <c r="D382" s="208" t="s">
        <v>174</v>
      </c>
      <c r="E382" s="209" t="s">
        <v>1503</v>
      </c>
      <c r="F382" s="210" t="s">
        <v>1504</v>
      </c>
      <c r="G382" s="211" t="s">
        <v>194</v>
      </c>
      <c r="H382" s="212">
        <v>1</v>
      </c>
      <c r="I382" s="213"/>
      <c r="J382" s="214">
        <f>ROUND(I382*H382,2)</f>
        <v>0</v>
      </c>
      <c r="K382" s="210" t="s">
        <v>178</v>
      </c>
      <c r="L382" s="48"/>
      <c r="M382" s="215" t="s">
        <v>41</v>
      </c>
      <c r="N382" s="216" t="s">
        <v>51</v>
      </c>
      <c r="O382" s="88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295</v>
      </c>
      <c r="AT382" s="219" t="s">
        <v>174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295</v>
      </c>
      <c r="BM382" s="219" t="s">
        <v>2179</v>
      </c>
    </row>
    <row r="383" s="2" customFormat="1">
      <c r="A383" s="42"/>
      <c r="B383" s="43"/>
      <c r="C383" s="44"/>
      <c r="D383" s="221" t="s">
        <v>181</v>
      </c>
      <c r="E383" s="44"/>
      <c r="F383" s="222" t="s">
        <v>1506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181</v>
      </c>
      <c r="AU383" s="20" t="s">
        <v>90</v>
      </c>
    </row>
    <row r="384" s="2" customFormat="1" ht="16.5" customHeight="1">
      <c r="A384" s="42"/>
      <c r="B384" s="43"/>
      <c r="C384" s="208" t="s">
        <v>1038</v>
      </c>
      <c r="D384" s="208" t="s">
        <v>174</v>
      </c>
      <c r="E384" s="209" t="s">
        <v>1507</v>
      </c>
      <c r="F384" s="210" t="s">
        <v>1508</v>
      </c>
      <c r="G384" s="211" t="s">
        <v>202</v>
      </c>
      <c r="H384" s="212">
        <v>12</v>
      </c>
      <c r="I384" s="213"/>
      <c r="J384" s="214">
        <f>ROUND(I384*H384,2)</f>
        <v>0</v>
      </c>
      <c r="K384" s="210" t="s">
        <v>178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295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1509</v>
      </c>
    </row>
    <row r="385" s="2" customFormat="1">
      <c r="A385" s="42"/>
      <c r="B385" s="43"/>
      <c r="C385" s="44"/>
      <c r="D385" s="221" t="s">
        <v>181</v>
      </c>
      <c r="E385" s="44"/>
      <c r="F385" s="222" t="s">
        <v>1510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181</v>
      </c>
      <c r="AU385" s="20" t="s">
        <v>90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1511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4" customFormat="1">
      <c r="A387" s="14"/>
      <c r="B387" s="237"/>
      <c r="C387" s="238"/>
      <c r="D387" s="228" t="s">
        <v>183</v>
      </c>
      <c r="E387" s="239" t="s">
        <v>41</v>
      </c>
      <c r="F387" s="240" t="s">
        <v>2109</v>
      </c>
      <c r="G387" s="238"/>
      <c r="H387" s="241">
        <v>12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183</v>
      </c>
      <c r="AU387" s="247" t="s">
        <v>90</v>
      </c>
      <c r="AV387" s="14" t="s">
        <v>90</v>
      </c>
      <c r="AW387" s="14" t="s">
        <v>42</v>
      </c>
      <c r="AX387" s="14" t="s">
        <v>80</v>
      </c>
      <c r="AY387" s="247" t="s">
        <v>171</v>
      </c>
    </row>
    <row r="388" s="15" customFormat="1">
      <c r="A388" s="15"/>
      <c r="B388" s="248"/>
      <c r="C388" s="249"/>
      <c r="D388" s="228" t="s">
        <v>183</v>
      </c>
      <c r="E388" s="250" t="s">
        <v>41</v>
      </c>
      <c r="F388" s="251" t="s">
        <v>189</v>
      </c>
      <c r="G388" s="249"/>
      <c r="H388" s="252">
        <v>12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183</v>
      </c>
      <c r="AU388" s="258" t="s">
        <v>90</v>
      </c>
      <c r="AV388" s="15" t="s">
        <v>179</v>
      </c>
      <c r="AW388" s="15" t="s">
        <v>42</v>
      </c>
      <c r="AX388" s="15" t="s">
        <v>88</v>
      </c>
      <c r="AY388" s="258" t="s">
        <v>171</v>
      </c>
    </row>
    <row r="389" s="2" customFormat="1" ht="16.5" customHeight="1">
      <c r="A389" s="42"/>
      <c r="B389" s="43"/>
      <c r="C389" s="270" t="s">
        <v>1532</v>
      </c>
      <c r="D389" s="270" t="s">
        <v>403</v>
      </c>
      <c r="E389" s="271" t="s">
        <v>1513</v>
      </c>
      <c r="F389" s="272" t="s">
        <v>1514</v>
      </c>
      <c r="G389" s="273" t="s">
        <v>202</v>
      </c>
      <c r="H389" s="274">
        <v>12</v>
      </c>
      <c r="I389" s="275"/>
      <c r="J389" s="276">
        <f>ROUND(I389*H389,2)</f>
        <v>0</v>
      </c>
      <c r="K389" s="272" t="s">
        <v>178</v>
      </c>
      <c r="L389" s="277"/>
      <c r="M389" s="278" t="s">
        <v>41</v>
      </c>
      <c r="N389" s="279" t="s">
        <v>51</v>
      </c>
      <c r="O389" s="88"/>
      <c r="P389" s="217">
        <f>O389*H389</f>
        <v>0</v>
      </c>
      <c r="Q389" s="217">
        <v>0.00020000000000000001</v>
      </c>
      <c r="R389" s="217">
        <f>Q389*H389</f>
        <v>0.0024000000000000002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406</v>
      </c>
      <c r="AT389" s="219" t="s">
        <v>403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295</v>
      </c>
      <c r="BM389" s="219" t="s">
        <v>1515</v>
      </c>
    </row>
    <row r="390" s="2" customFormat="1" ht="16.5" customHeight="1">
      <c r="A390" s="42"/>
      <c r="B390" s="43"/>
      <c r="C390" s="208" t="s">
        <v>1534</v>
      </c>
      <c r="D390" s="208" t="s">
        <v>174</v>
      </c>
      <c r="E390" s="209" t="s">
        <v>1518</v>
      </c>
      <c r="F390" s="210" t="s">
        <v>1519</v>
      </c>
      <c r="G390" s="211" t="s">
        <v>194</v>
      </c>
      <c r="H390" s="212">
        <v>50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295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1520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1521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2110</v>
      </c>
      <c r="G392" s="238"/>
      <c r="H392" s="241">
        <v>50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50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1536</v>
      </c>
      <c r="D394" s="270" t="s">
        <v>403</v>
      </c>
      <c r="E394" s="271" t="s">
        <v>1523</v>
      </c>
      <c r="F394" s="272" t="s">
        <v>1524</v>
      </c>
      <c r="G394" s="273" t="s">
        <v>194</v>
      </c>
      <c r="H394" s="274">
        <v>10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5.0000000000000002E-05</v>
      </c>
      <c r="R394" s="217">
        <f>Q394*H394</f>
        <v>0.00050000000000000001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406</v>
      </c>
      <c r="AT394" s="219" t="s">
        <v>403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1525</v>
      </c>
    </row>
    <row r="395" s="2" customFormat="1" ht="16.5" customHeight="1">
      <c r="A395" s="42"/>
      <c r="B395" s="43"/>
      <c r="C395" s="270" t="s">
        <v>1541</v>
      </c>
      <c r="D395" s="270" t="s">
        <v>403</v>
      </c>
      <c r="E395" s="271" t="s">
        <v>1526</v>
      </c>
      <c r="F395" s="272" t="s">
        <v>1527</v>
      </c>
      <c r="G395" s="273" t="s">
        <v>194</v>
      </c>
      <c r="H395" s="274">
        <v>10</v>
      </c>
      <c r="I395" s="275"/>
      <c r="J395" s="276">
        <f>ROUND(I395*H395,2)</f>
        <v>0</v>
      </c>
      <c r="K395" s="272" t="s">
        <v>178</v>
      </c>
      <c r="L395" s="277"/>
      <c r="M395" s="278" t="s">
        <v>41</v>
      </c>
      <c r="N395" s="279" t="s">
        <v>51</v>
      </c>
      <c r="O395" s="88"/>
      <c r="P395" s="217">
        <f>O395*H395</f>
        <v>0</v>
      </c>
      <c r="Q395" s="217">
        <v>5.0000000000000002E-05</v>
      </c>
      <c r="R395" s="217">
        <f>Q395*H395</f>
        <v>0.00050000000000000001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406</v>
      </c>
      <c r="AT395" s="219" t="s">
        <v>403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1528</v>
      </c>
    </row>
    <row r="396" s="2" customFormat="1" ht="16.5" customHeight="1">
      <c r="A396" s="42"/>
      <c r="B396" s="43"/>
      <c r="C396" s="270" t="s">
        <v>1546</v>
      </c>
      <c r="D396" s="270" t="s">
        <v>403</v>
      </c>
      <c r="E396" s="271" t="s">
        <v>1529</v>
      </c>
      <c r="F396" s="272" t="s">
        <v>1530</v>
      </c>
      <c r="G396" s="273" t="s">
        <v>194</v>
      </c>
      <c r="H396" s="274">
        <v>30</v>
      </c>
      <c r="I396" s="275"/>
      <c r="J396" s="276">
        <f>ROUND(I396*H396,2)</f>
        <v>0</v>
      </c>
      <c r="K396" s="272" t="s">
        <v>178</v>
      </c>
      <c r="L396" s="277"/>
      <c r="M396" s="278" t="s">
        <v>41</v>
      </c>
      <c r="N396" s="279" t="s">
        <v>51</v>
      </c>
      <c r="O396" s="88"/>
      <c r="P396" s="217">
        <f>O396*H396</f>
        <v>0</v>
      </c>
      <c r="Q396" s="217">
        <v>3.0000000000000001E-05</v>
      </c>
      <c r="R396" s="217">
        <f>Q396*H396</f>
        <v>0.00089999999999999998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406</v>
      </c>
      <c r="AT396" s="219" t="s">
        <v>403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295</v>
      </c>
      <c r="BM396" s="219" t="s">
        <v>1531</v>
      </c>
    </row>
    <row r="397" s="2" customFormat="1" ht="16.5" customHeight="1">
      <c r="A397" s="42"/>
      <c r="B397" s="43"/>
      <c r="C397" s="208" t="s">
        <v>1551</v>
      </c>
      <c r="D397" s="208" t="s">
        <v>174</v>
      </c>
      <c r="E397" s="209" t="s">
        <v>1167</v>
      </c>
      <c r="F397" s="210" t="s">
        <v>1168</v>
      </c>
      <c r="G397" s="211" t="s">
        <v>1169</v>
      </c>
      <c r="H397" s="212">
        <v>3</v>
      </c>
      <c r="I397" s="213"/>
      <c r="J397" s="214">
        <f>ROUND(I397*H397,2)</f>
        <v>0</v>
      </c>
      <c r="K397" s="210" t="s">
        <v>178</v>
      </c>
      <c r="L397" s="48"/>
      <c r="M397" s="215" t="s">
        <v>41</v>
      </c>
      <c r="N397" s="216" t="s">
        <v>51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295</v>
      </c>
      <c r="AT397" s="219" t="s">
        <v>174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295</v>
      </c>
      <c r="BM397" s="219" t="s">
        <v>1533</v>
      </c>
    </row>
    <row r="398" s="2" customFormat="1">
      <c r="A398" s="42"/>
      <c r="B398" s="43"/>
      <c r="C398" s="44"/>
      <c r="D398" s="221" t="s">
        <v>181</v>
      </c>
      <c r="E398" s="44"/>
      <c r="F398" s="222" t="s">
        <v>1171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181</v>
      </c>
      <c r="AU398" s="20" t="s">
        <v>90</v>
      </c>
    </row>
    <row r="399" s="13" customFormat="1">
      <c r="A399" s="13"/>
      <c r="B399" s="226"/>
      <c r="C399" s="227"/>
      <c r="D399" s="228" t="s">
        <v>183</v>
      </c>
      <c r="E399" s="229" t="s">
        <v>41</v>
      </c>
      <c r="F399" s="230" t="s">
        <v>1172</v>
      </c>
      <c r="G399" s="227"/>
      <c r="H399" s="229" t="s">
        <v>41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183</v>
      </c>
      <c r="AU399" s="236" t="s">
        <v>90</v>
      </c>
      <c r="AV399" s="13" t="s">
        <v>88</v>
      </c>
      <c r="AW399" s="13" t="s">
        <v>42</v>
      </c>
      <c r="AX399" s="13" t="s">
        <v>80</v>
      </c>
      <c r="AY399" s="236" t="s">
        <v>171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90</v>
      </c>
      <c r="G400" s="238"/>
      <c r="H400" s="241">
        <v>2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1173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4" customFormat="1">
      <c r="A402" s="14"/>
      <c r="B402" s="237"/>
      <c r="C402" s="238"/>
      <c r="D402" s="228" t="s">
        <v>183</v>
      </c>
      <c r="E402" s="239" t="s">
        <v>41</v>
      </c>
      <c r="F402" s="240" t="s">
        <v>88</v>
      </c>
      <c r="G402" s="238"/>
      <c r="H402" s="241">
        <v>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183</v>
      </c>
      <c r="AU402" s="247" t="s">
        <v>90</v>
      </c>
      <c r="AV402" s="14" t="s">
        <v>90</v>
      </c>
      <c r="AW402" s="14" t="s">
        <v>42</v>
      </c>
      <c r="AX402" s="14" t="s">
        <v>80</v>
      </c>
      <c r="AY402" s="247" t="s">
        <v>171</v>
      </c>
    </row>
    <row r="403" s="15" customFormat="1">
      <c r="A403" s="15"/>
      <c r="B403" s="248"/>
      <c r="C403" s="249"/>
      <c r="D403" s="228" t="s">
        <v>183</v>
      </c>
      <c r="E403" s="250" t="s">
        <v>41</v>
      </c>
      <c r="F403" s="251" t="s">
        <v>189</v>
      </c>
      <c r="G403" s="249"/>
      <c r="H403" s="252">
        <v>3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183</v>
      </c>
      <c r="AU403" s="258" t="s">
        <v>90</v>
      </c>
      <c r="AV403" s="15" t="s">
        <v>179</v>
      </c>
      <c r="AW403" s="15" t="s">
        <v>42</v>
      </c>
      <c r="AX403" s="15" t="s">
        <v>88</v>
      </c>
      <c r="AY403" s="258" t="s">
        <v>171</v>
      </c>
    </row>
    <row r="404" s="2" customFormat="1" ht="16.5" customHeight="1">
      <c r="A404" s="42"/>
      <c r="B404" s="43"/>
      <c r="C404" s="208" t="s">
        <v>1555</v>
      </c>
      <c r="D404" s="208" t="s">
        <v>174</v>
      </c>
      <c r="E404" s="209" t="s">
        <v>1174</v>
      </c>
      <c r="F404" s="210" t="s">
        <v>1175</v>
      </c>
      <c r="G404" s="211" t="s">
        <v>1169</v>
      </c>
      <c r="H404" s="212">
        <v>4.5</v>
      </c>
      <c r="I404" s="213"/>
      <c r="J404" s="214">
        <f>ROUND(I404*H404,2)</f>
        <v>0</v>
      </c>
      <c r="K404" s="210" t="s">
        <v>178</v>
      </c>
      <c r="L404" s="48"/>
      <c r="M404" s="215" t="s">
        <v>41</v>
      </c>
      <c r="N404" s="216" t="s">
        <v>51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295</v>
      </c>
      <c r="AT404" s="219" t="s">
        <v>174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295</v>
      </c>
      <c r="BM404" s="219" t="s">
        <v>1535</v>
      </c>
    </row>
    <row r="405" s="2" customFormat="1">
      <c r="A405" s="42"/>
      <c r="B405" s="43"/>
      <c r="C405" s="44"/>
      <c r="D405" s="221" t="s">
        <v>181</v>
      </c>
      <c r="E405" s="44"/>
      <c r="F405" s="222" t="s">
        <v>1177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181</v>
      </c>
      <c r="AU405" s="20" t="s">
        <v>90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1178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90</v>
      </c>
      <c r="G407" s="238"/>
      <c r="H407" s="241">
        <v>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3" customFormat="1">
      <c r="A408" s="13"/>
      <c r="B408" s="226"/>
      <c r="C408" s="227"/>
      <c r="D408" s="228" t="s">
        <v>183</v>
      </c>
      <c r="E408" s="229" t="s">
        <v>41</v>
      </c>
      <c r="F408" s="230" t="s">
        <v>1179</v>
      </c>
      <c r="G408" s="227"/>
      <c r="H408" s="229" t="s">
        <v>41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183</v>
      </c>
      <c r="AU408" s="236" t="s">
        <v>90</v>
      </c>
      <c r="AV408" s="13" t="s">
        <v>88</v>
      </c>
      <c r="AW408" s="13" t="s">
        <v>42</v>
      </c>
      <c r="AX408" s="13" t="s">
        <v>80</v>
      </c>
      <c r="AY408" s="236" t="s">
        <v>171</v>
      </c>
    </row>
    <row r="409" s="14" customFormat="1">
      <c r="A409" s="14"/>
      <c r="B409" s="237"/>
      <c r="C409" s="238"/>
      <c r="D409" s="228" t="s">
        <v>183</v>
      </c>
      <c r="E409" s="239" t="s">
        <v>41</v>
      </c>
      <c r="F409" s="240" t="s">
        <v>1180</v>
      </c>
      <c r="G409" s="238"/>
      <c r="H409" s="241">
        <v>2.5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183</v>
      </c>
      <c r="AU409" s="247" t="s">
        <v>90</v>
      </c>
      <c r="AV409" s="14" t="s">
        <v>90</v>
      </c>
      <c r="AW409" s="14" t="s">
        <v>42</v>
      </c>
      <c r="AX409" s="14" t="s">
        <v>80</v>
      </c>
      <c r="AY409" s="247" t="s">
        <v>171</v>
      </c>
    </row>
    <row r="410" s="15" customFormat="1">
      <c r="A410" s="15"/>
      <c r="B410" s="248"/>
      <c r="C410" s="249"/>
      <c r="D410" s="228" t="s">
        <v>183</v>
      </c>
      <c r="E410" s="250" t="s">
        <v>41</v>
      </c>
      <c r="F410" s="251" t="s">
        <v>189</v>
      </c>
      <c r="G410" s="249"/>
      <c r="H410" s="252">
        <v>4.5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8" t="s">
        <v>183</v>
      </c>
      <c r="AU410" s="258" t="s">
        <v>90</v>
      </c>
      <c r="AV410" s="15" t="s">
        <v>179</v>
      </c>
      <c r="AW410" s="15" t="s">
        <v>42</v>
      </c>
      <c r="AX410" s="15" t="s">
        <v>88</v>
      </c>
      <c r="AY410" s="258" t="s">
        <v>171</v>
      </c>
    </row>
    <row r="411" s="2" customFormat="1" ht="16.5" customHeight="1">
      <c r="A411" s="42"/>
      <c r="B411" s="43"/>
      <c r="C411" s="208" t="s">
        <v>1560</v>
      </c>
      <c r="D411" s="208" t="s">
        <v>174</v>
      </c>
      <c r="E411" s="209" t="s">
        <v>1858</v>
      </c>
      <c r="F411" s="210" t="s">
        <v>1859</v>
      </c>
      <c r="G411" s="211" t="s">
        <v>194</v>
      </c>
      <c r="H411" s="212">
        <v>1</v>
      </c>
      <c r="I411" s="213"/>
      <c r="J411" s="214">
        <f>ROUND(I411*H411,2)</f>
        <v>0</v>
      </c>
      <c r="K411" s="210" t="s">
        <v>178</v>
      </c>
      <c r="L411" s="48"/>
      <c r="M411" s="215" t="s">
        <v>41</v>
      </c>
      <c r="N411" s="216" t="s">
        <v>51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295</v>
      </c>
      <c r="AT411" s="219" t="s">
        <v>174</v>
      </c>
      <c r="AU411" s="219" t="s">
        <v>90</v>
      </c>
      <c r="AY411" s="20" t="s">
        <v>171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88</v>
      </c>
      <c r="BK411" s="220">
        <f>ROUND(I411*H411,2)</f>
        <v>0</v>
      </c>
      <c r="BL411" s="20" t="s">
        <v>295</v>
      </c>
      <c r="BM411" s="219" t="s">
        <v>1943</v>
      </c>
    </row>
    <row r="412" s="2" customFormat="1">
      <c r="A412" s="42"/>
      <c r="B412" s="43"/>
      <c r="C412" s="44"/>
      <c r="D412" s="221" t="s">
        <v>181</v>
      </c>
      <c r="E412" s="44"/>
      <c r="F412" s="222" t="s">
        <v>1861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181</v>
      </c>
      <c r="AU412" s="20" t="s">
        <v>90</v>
      </c>
    </row>
    <row r="413" s="2" customFormat="1" ht="16.5" customHeight="1">
      <c r="A413" s="42"/>
      <c r="B413" s="43"/>
      <c r="C413" s="270" t="s">
        <v>1564</v>
      </c>
      <c r="D413" s="270" t="s">
        <v>403</v>
      </c>
      <c r="E413" s="271" t="s">
        <v>888</v>
      </c>
      <c r="F413" s="272" t="s">
        <v>1862</v>
      </c>
      <c r="G413" s="273" t="s">
        <v>194</v>
      </c>
      <c r="H413" s="274">
        <v>1</v>
      </c>
      <c r="I413" s="275"/>
      <c r="J413" s="276">
        <f>ROUND(I413*H413,2)</f>
        <v>0</v>
      </c>
      <c r="K413" s="272" t="s">
        <v>41</v>
      </c>
      <c r="L413" s="277"/>
      <c r="M413" s="278" t="s">
        <v>41</v>
      </c>
      <c r="N413" s="279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406</v>
      </c>
      <c r="AT413" s="219" t="s">
        <v>403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295</v>
      </c>
      <c r="BM413" s="219" t="s">
        <v>1944</v>
      </c>
    </row>
    <row r="414" s="2" customFormat="1" ht="16.5" customHeight="1">
      <c r="A414" s="42"/>
      <c r="B414" s="43"/>
      <c r="C414" s="208" t="s">
        <v>1568</v>
      </c>
      <c r="D414" s="208" t="s">
        <v>174</v>
      </c>
      <c r="E414" s="209" t="s">
        <v>1547</v>
      </c>
      <c r="F414" s="210" t="s">
        <v>1548</v>
      </c>
      <c r="G414" s="211" t="s">
        <v>194</v>
      </c>
      <c r="H414" s="212">
        <v>10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295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1549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1550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121</v>
      </c>
      <c r="G416" s="238"/>
      <c r="H416" s="241">
        <v>10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5" customFormat="1">
      <c r="A417" s="15"/>
      <c r="B417" s="248"/>
      <c r="C417" s="249"/>
      <c r="D417" s="228" t="s">
        <v>183</v>
      </c>
      <c r="E417" s="250" t="s">
        <v>41</v>
      </c>
      <c r="F417" s="251" t="s">
        <v>189</v>
      </c>
      <c r="G417" s="249"/>
      <c r="H417" s="252">
        <v>10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8" t="s">
        <v>183</v>
      </c>
      <c r="AU417" s="258" t="s">
        <v>90</v>
      </c>
      <c r="AV417" s="15" t="s">
        <v>179</v>
      </c>
      <c r="AW417" s="15" t="s">
        <v>42</v>
      </c>
      <c r="AX417" s="15" t="s">
        <v>88</v>
      </c>
      <c r="AY417" s="258" t="s">
        <v>171</v>
      </c>
    </row>
    <row r="418" s="2" customFormat="1" ht="16.5" customHeight="1">
      <c r="A418" s="42"/>
      <c r="B418" s="43"/>
      <c r="C418" s="270" t="s">
        <v>1573</v>
      </c>
      <c r="D418" s="270" t="s">
        <v>403</v>
      </c>
      <c r="E418" s="271" t="s">
        <v>1552</v>
      </c>
      <c r="F418" s="272" t="s">
        <v>1553</v>
      </c>
      <c r="G418" s="273" t="s">
        <v>194</v>
      </c>
      <c r="H418" s="274">
        <v>10</v>
      </c>
      <c r="I418" s="275"/>
      <c r="J418" s="276">
        <f>ROUND(I418*H418,2)</f>
        <v>0</v>
      </c>
      <c r="K418" s="272" t="s">
        <v>178</v>
      </c>
      <c r="L418" s="277"/>
      <c r="M418" s="278" t="s">
        <v>41</v>
      </c>
      <c r="N418" s="279" t="s">
        <v>51</v>
      </c>
      <c r="O418" s="88"/>
      <c r="P418" s="217">
        <f>O418*H418</f>
        <v>0</v>
      </c>
      <c r="Q418" s="217">
        <v>0.001</v>
      </c>
      <c r="R418" s="217">
        <f>Q418*H418</f>
        <v>0.01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406</v>
      </c>
      <c r="AT418" s="219" t="s">
        <v>403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295</v>
      </c>
      <c r="BM418" s="219" t="s">
        <v>1554</v>
      </c>
    </row>
    <row r="419" s="2" customFormat="1" ht="16.5" customHeight="1">
      <c r="A419" s="42"/>
      <c r="B419" s="43"/>
      <c r="C419" s="208" t="s">
        <v>1584</v>
      </c>
      <c r="D419" s="208" t="s">
        <v>174</v>
      </c>
      <c r="E419" s="209" t="s">
        <v>1556</v>
      </c>
      <c r="F419" s="210" t="s">
        <v>1557</v>
      </c>
      <c r="G419" s="211" t="s">
        <v>194</v>
      </c>
      <c r="H419" s="212">
        <v>10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295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1558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1559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121</v>
      </c>
      <c r="G421" s="238"/>
      <c r="H421" s="241">
        <v>10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10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70" t="s">
        <v>1589</v>
      </c>
      <c r="D423" s="270" t="s">
        <v>403</v>
      </c>
      <c r="E423" s="271" t="s">
        <v>1561</v>
      </c>
      <c r="F423" s="272" t="s">
        <v>1562</v>
      </c>
      <c r="G423" s="273" t="s">
        <v>194</v>
      </c>
      <c r="H423" s="274">
        <v>10</v>
      </c>
      <c r="I423" s="275"/>
      <c r="J423" s="276">
        <f>ROUND(I423*H423,2)</f>
        <v>0</v>
      </c>
      <c r="K423" s="272" t="s">
        <v>178</v>
      </c>
      <c r="L423" s="277"/>
      <c r="M423" s="278" t="s">
        <v>41</v>
      </c>
      <c r="N423" s="279" t="s">
        <v>51</v>
      </c>
      <c r="O423" s="88"/>
      <c r="P423" s="217">
        <f>O423*H423</f>
        <v>0</v>
      </c>
      <c r="Q423" s="217">
        <v>0.00012</v>
      </c>
      <c r="R423" s="217">
        <f>Q423*H423</f>
        <v>0.0012000000000000001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406</v>
      </c>
      <c r="AT423" s="219" t="s">
        <v>403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1563</v>
      </c>
    </row>
    <row r="424" s="2" customFormat="1" ht="24.15" customHeight="1">
      <c r="A424" s="42"/>
      <c r="B424" s="43"/>
      <c r="C424" s="208" t="s">
        <v>1593</v>
      </c>
      <c r="D424" s="208" t="s">
        <v>174</v>
      </c>
      <c r="E424" s="209" t="s">
        <v>1565</v>
      </c>
      <c r="F424" s="210" t="s">
        <v>1557</v>
      </c>
      <c r="G424" s="211" t="s">
        <v>194</v>
      </c>
      <c r="H424" s="212">
        <v>10</v>
      </c>
      <c r="I424" s="213"/>
      <c r="J424" s="214">
        <f>ROUND(I424*H424,2)</f>
        <v>0</v>
      </c>
      <c r="K424" s="210" t="s">
        <v>178</v>
      </c>
      <c r="L424" s="48"/>
      <c r="M424" s="215" t="s">
        <v>41</v>
      </c>
      <c r="N424" s="216" t="s">
        <v>51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295</v>
      </c>
      <c r="AT424" s="219" t="s">
        <v>174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295</v>
      </c>
      <c r="BM424" s="219" t="s">
        <v>1566</v>
      </c>
    </row>
    <row r="425" s="2" customFormat="1">
      <c r="A425" s="42"/>
      <c r="B425" s="43"/>
      <c r="C425" s="44"/>
      <c r="D425" s="221" t="s">
        <v>181</v>
      </c>
      <c r="E425" s="44"/>
      <c r="F425" s="222" t="s">
        <v>1567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181</v>
      </c>
      <c r="AU425" s="20" t="s">
        <v>90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121</v>
      </c>
      <c r="G426" s="238"/>
      <c r="H426" s="241">
        <v>10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88</v>
      </c>
      <c r="AY426" s="247" t="s">
        <v>171</v>
      </c>
    </row>
    <row r="427" s="2" customFormat="1" ht="16.5" customHeight="1">
      <c r="A427" s="42"/>
      <c r="B427" s="43"/>
      <c r="C427" s="208" t="s">
        <v>1597</v>
      </c>
      <c r="D427" s="208" t="s">
        <v>174</v>
      </c>
      <c r="E427" s="209" t="s">
        <v>1569</v>
      </c>
      <c r="F427" s="210" t="s">
        <v>1570</v>
      </c>
      <c r="G427" s="211" t="s">
        <v>194</v>
      </c>
      <c r="H427" s="212">
        <v>13</v>
      </c>
      <c r="I427" s="213"/>
      <c r="J427" s="214">
        <f>ROUND(I427*H427,2)</f>
        <v>0</v>
      </c>
      <c r="K427" s="210" t="s">
        <v>178</v>
      </c>
      <c r="L427" s="48"/>
      <c r="M427" s="215" t="s">
        <v>41</v>
      </c>
      <c r="N427" s="216" t="s">
        <v>51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295</v>
      </c>
      <c r="AT427" s="219" t="s">
        <v>174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1571</v>
      </c>
    </row>
    <row r="428" s="2" customFormat="1">
      <c r="A428" s="42"/>
      <c r="B428" s="43"/>
      <c r="C428" s="44"/>
      <c r="D428" s="221" t="s">
        <v>181</v>
      </c>
      <c r="E428" s="44"/>
      <c r="F428" s="222" t="s">
        <v>1572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181</v>
      </c>
      <c r="AU428" s="20" t="s">
        <v>90</v>
      </c>
    </row>
    <row r="429" s="14" customFormat="1">
      <c r="A429" s="14"/>
      <c r="B429" s="237"/>
      <c r="C429" s="238"/>
      <c r="D429" s="228" t="s">
        <v>183</v>
      </c>
      <c r="E429" s="239" t="s">
        <v>41</v>
      </c>
      <c r="F429" s="240" t="s">
        <v>129</v>
      </c>
      <c r="G429" s="238"/>
      <c r="H429" s="241">
        <v>13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183</v>
      </c>
      <c r="AU429" s="247" t="s">
        <v>90</v>
      </c>
      <c r="AV429" s="14" t="s">
        <v>90</v>
      </c>
      <c r="AW429" s="14" t="s">
        <v>42</v>
      </c>
      <c r="AX429" s="14" t="s">
        <v>88</v>
      </c>
      <c r="AY429" s="247" t="s">
        <v>171</v>
      </c>
    </row>
    <row r="430" s="2" customFormat="1" ht="16.5" customHeight="1">
      <c r="A430" s="42"/>
      <c r="B430" s="43"/>
      <c r="C430" s="270" t="s">
        <v>1599</v>
      </c>
      <c r="D430" s="270" t="s">
        <v>403</v>
      </c>
      <c r="E430" s="271" t="s">
        <v>1574</v>
      </c>
      <c r="F430" s="272" t="s">
        <v>1575</v>
      </c>
      <c r="G430" s="273" t="s">
        <v>202</v>
      </c>
      <c r="H430" s="274">
        <v>75.284999999999997</v>
      </c>
      <c r="I430" s="275"/>
      <c r="J430" s="276">
        <f>ROUND(I430*H430,2)</f>
        <v>0</v>
      </c>
      <c r="K430" s="272" t="s">
        <v>178</v>
      </c>
      <c r="L430" s="277"/>
      <c r="M430" s="278" t="s">
        <v>41</v>
      </c>
      <c r="N430" s="279" t="s">
        <v>51</v>
      </c>
      <c r="O430" s="88"/>
      <c r="P430" s="217">
        <f>O430*H430</f>
        <v>0</v>
      </c>
      <c r="Q430" s="217">
        <v>0.00040999999999999999</v>
      </c>
      <c r="R430" s="217">
        <f>Q430*H430</f>
        <v>0.030866849999999998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406</v>
      </c>
      <c r="AT430" s="219" t="s">
        <v>403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295</v>
      </c>
      <c r="BM430" s="219" t="s">
        <v>1576</v>
      </c>
    </row>
    <row r="431" s="14" customFormat="1">
      <c r="A431" s="14"/>
      <c r="B431" s="237"/>
      <c r="C431" s="238"/>
      <c r="D431" s="228" t="s">
        <v>183</v>
      </c>
      <c r="E431" s="239" t="s">
        <v>41</v>
      </c>
      <c r="F431" s="240" t="s">
        <v>2251</v>
      </c>
      <c r="G431" s="238"/>
      <c r="H431" s="241">
        <v>52.200000000000003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183</v>
      </c>
      <c r="AU431" s="247" t="s">
        <v>90</v>
      </c>
      <c r="AV431" s="14" t="s">
        <v>90</v>
      </c>
      <c r="AW431" s="14" t="s">
        <v>42</v>
      </c>
      <c r="AX431" s="14" t="s">
        <v>80</v>
      </c>
      <c r="AY431" s="247" t="s">
        <v>171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2112</v>
      </c>
      <c r="G432" s="238"/>
      <c r="H432" s="241">
        <v>19.5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80</v>
      </c>
      <c r="AY432" s="247" t="s">
        <v>171</v>
      </c>
    </row>
    <row r="433" s="15" customFormat="1">
      <c r="A433" s="15"/>
      <c r="B433" s="248"/>
      <c r="C433" s="249"/>
      <c r="D433" s="228" t="s">
        <v>183</v>
      </c>
      <c r="E433" s="250" t="s">
        <v>41</v>
      </c>
      <c r="F433" s="251" t="s">
        <v>189</v>
      </c>
      <c r="G433" s="249"/>
      <c r="H433" s="252">
        <v>71.700000000000003</v>
      </c>
      <c r="I433" s="253"/>
      <c r="J433" s="249"/>
      <c r="K433" s="249"/>
      <c r="L433" s="254"/>
      <c r="M433" s="255"/>
      <c r="N433" s="256"/>
      <c r="O433" s="256"/>
      <c r="P433" s="256"/>
      <c r="Q433" s="256"/>
      <c r="R433" s="256"/>
      <c r="S433" s="256"/>
      <c r="T433" s="25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8" t="s">
        <v>183</v>
      </c>
      <c r="AU433" s="258" t="s">
        <v>90</v>
      </c>
      <c r="AV433" s="15" t="s">
        <v>179</v>
      </c>
      <c r="AW433" s="15" t="s">
        <v>42</v>
      </c>
      <c r="AX433" s="15" t="s">
        <v>88</v>
      </c>
      <c r="AY433" s="258" t="s">
        <v>171</v>
      </c>
    </row>
    <row r="434" s="14" customFormat="1">
      <c r="A434" s="14"/>
      <c r="B434" s="237"/>
      <c r="C434" s="238"/>
      <c r="D434" s="228" t="s">
        <v>183</v>
      </c>
      <c r="E434" s="238"/>
      <c r="F434" s="240" t="s">
        <v>2252</v>
      </c>
      <c r="G434" s="238"/>
      <c r="H434" s="241">
        <v>75.284999999999997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183</v>
      </c>
      <c r="AU434" s="247" t="s">
        <v>90</v>
      </c>
      <c r="AV434" s="14" t="s">
        <v>90</v>
      </c>
      <c r="AW434" s="14" t="s">
        <v>4</v>
      </c>
      <c r="AX434" s="14" t="s">
        <v>88</v>
      </c>
      <c r="AY434" s="247" t="s">
        <v>171</v>
      </c>
    </row>
    <row r="435" s="2" customFormat="1" ht="16.5" customHeight="1">
      <c r="A435" s="42"/>
      <c r="B435" s="43"/>
      <c r="C435" s="208" t="s">
        <v>1604</v>
      </c>
      <c r="D435" s="208" t="s">
        <v>174</v>
      </c>
      <c r="E435" s="209" t="s">
        <v>1585</v>
      </c>
      <c r="F435" s="210" t="s">
        <v>1586</v>
      </c>
      <c r="G435" s="211" t="s">
        <v>416</v>
      </c>
      <c r="H435" s="212">
        <v>7.6230000000000002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295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1587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1588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2" customFormat="1" ht="16.5" customHeight="1">
      <c r="A437" s="42"/>
      <c r="B437" s="43"/>
      <c r="C437" s="270" t="s">
        <v>1606</v>
      </c>
      <c r="D437" s="270" t="s">
        <v>403</v>
      </c>
      <c r="E437" s="271" t="s">
        <v>1590</v>
      </c>
      <c r="F437" s="272" t="s">
        <v>1591</v>
      </c>
      <c r="G437" s="273" t="s">
        <v>416</v>
      </c>
      <c r="H437" s="274">
        <v>7.6230000000000002</v>
      </c>
      <c r="I437" s="275"/>
      <c r="J437" s="276">
        <f>ROUND(I437*H437,2)</f>
        <v>0</v>
      </c>
      <c r="K437" s="272" t="s">
        <v>178</v>
      </c>
      <c r="L437" s="277"/>
      <c r="M437" s="278" t="s">
        <v>41</v>
      </c>
      <c r="N437" s="279" t="s">
        <v>51</v>
      </c>
      <c r="O437" s="88"/>
      <c r="P437" s="217">
        <f>O437*H437</f>
        <v>0</v>
      </c>
      <c r="Q437" s="217">
        <v>0.001</v>
      </c>
      <c r="R437" s="217">
        <f>Q437*H437</f>
        <v>0.0076230000000000004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406</v>
      </c>
      <c r="AT437" s="219" t="s">
        <v>403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295</v>
      </c>
      <c r="BM437" s="219" t="s">
        <v>1592</v>
      </c>
    </row>
    <row r="438" s="2" customFormat="1" ht="24.15" customHeight="1">
      <c r="A438" s="42"/>
      <c r="B438" s="43"/>
      <c r="C438" s="208" t="s">
        <v>1608</v>
      </c>
      <c r="D438" s="208" t="s">
        <v>174</v>
      </c>
      <c r="E438" s="209" t="s">
        <v>1600</v>
      </c>
      <c r="F438" s="210" t="s">
        <v>1601</v>
      </c>
      <c r="G438" s="211" t="s">
        <v>264</v>
      </c>
      <c r="H438" s="212">
        <v>0.68200000000000005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295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295</v>
      </c>
      <c r="BM438" s="219" t="s">
        <v>1602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1603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2" customFormat="1" ht="37.8" customHeight="1">
      <c r="A440" s="42"/>
      <c r="B440" s="43"/>
      <c r="C440" s="208" t="s">
        <v>1611</v>
      </c>
      <c r="D440" s="208" t="s">
        <v>174</v>
      </c>
      <c r="E440" s="209" t="s">
        <v>1203</v>
      </c>
      <c r="F440" s="210" t="s">
        <v>1204</v>
      </c>
      <c r="G440" s="211" t="s">
        <v>264</v>
      </c>
      <c r="H440" s="212">
        <v>0.68200000000000005</v>
      </c>
      <c r="I440" s="213"/>
      <c r="J440" s="214">
        <f>ROUND(I440*H440,2)</f>
        <v>0</v>
      </c>
      <c r="K440" s="210" t="s">
        <v>178</v>
      </c>
      <c r="L440" s="48"/>
      <c r="M440" s="215" t="s">
        <v>41</v>
      </c>
      <c r="N440" s="216" t="s">
        <v>51</v>
      </c>
      <c r="O440" s="88"/>
      <c r="P440" s="217">
        <f>O440*H440</f>
        <v>0</v>
      </c>
      <c r="Q440" s="217">
        <v>0</v>
      </c>
      <c r="R440" s="217">
        <f>Q440*H440</f>
        <v>0</v>
      </c>
      <c r="S440" s="217">
        <v>0</v>
      </c>
      <c r="T440" s="218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19" t="s">
        <v>295</v>
      </c>
      <c r="AT440" s="219" t="s">
        <v>174</v>
      </c>
      <c r="AU440" s="219" t="s">
        <v>90</v>
      </c>
      <c r="AY440" s="20" t="s">
        <v>171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20" t="s">
        <v>88</v>
      </c>
      <c r="BK440" s="220">
        <f>ROUND(I440*H440,2)</f>
        <v>0</v>
      </c>
      <c r="BL440" s="20" t="s">
        <v>295</v>
      </c>
      <c r="BM440" s="219" t="s">
        <v>1605</v>
      </c>
    </row>
    <row r="441" s="2" customFormat="1">
      <c r="A441" s="42"/>
      <c r="B441" s="43"/>
      <c r="C441" s="44"/>
      <c r="D441" s="221" t="s">
        <v>181</v>
      </c>
      <c r="E441" s="44"/>
      <c r="F441" s="222" t="s">
        <v>1206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181</v>
      </c>
      <c r="AU441" s="20" t="s">
        <v>90</v>
      </c>
    </row>
    <row r="442" s="2" customFormat="1" ht="37.8" customHeight="1">
      <c r="A442" s="42"/>
      <c r="B442" s="43"/>
      <c r="C442" s="208" t="s">
        <v>1613</v>
      </c>
      <c r="D442" s="208" t="s">
        <v>174</v>
      </c>
      <c r="E442" s="209" t="s">
        <v>1207</v>
      </c>
      <c r="F442" s="210" t="s">
        <v>1208</v>
      </c>
      <c r="G442" s="211" t="s">
        <v>264</v>
      </c>
      <c r="H442" s="212">
        <v>0.68200000000000005</v>
      </c>
      <c r="I442" s="213"/>
      <c r="J442" s="214">
        <f>ROUND(I442*H442,2)</f>
        <v>0</v>
      </c>
      <c r="K442" s="210" t="s">
        <v>178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295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295</v>
      </c>
      <c r="BM442" s="219" t="s">
        <v>1607</v>
      </c>
    </row>
    <row r="443" s="2" customFormat="1">
      <c r="A443" s="42"/>
      <c r="B443" s="43"/>
      <c r="C443" s="44"/>
      <c r="D443" s="221" t="s">
        <v>181</v>
      </c>
      <c r="E443" s="44"/>
      <c r="F443" s="222" t="s">
        <v>1210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181</v>
      </c>
      <c r="AU443" s="20" t="s">
        <v>90</v>
      </c>
    </row>
    <row r="444" s="12" customFormat="1" ht="22.8" customHeight="1">
      <c r="A444" s="12"/>
      <c r="B444" s="192"/>
      <c r="C444" s="193"/>
      <c r="D444" s="194" t="s">
        <v>79</v>
      </c>
      <c r="E444" s="206" t="s">
        <v>291</v>
      </c>
      <c r="F444" s="206" t="s">
        <v>292</v>
      </c>
      <c r="G444" s="193"/>
      <c r="H444" s="193"/>
      <c r="I444" s="196"/>
      <c r="J444" s="207">
        <f>BK444</f>
        <v>0</v>
      </c>
      <c r="K444" s="193"/>
      <c r="L444" s="198"/>
      <c r="M444" s="199"/>
      <c r="N444" s="200"/>
      <c r="O444" s="200"/>
      <c r="P444" s="201">
        <f>SUM(P445:P516)</f>
        <v>0</v>
      </c>
      <c r="Q444" s="200"/>
      <c r="R444" s="201">
        <f>SUM(R445:R516)</f>
        <v>0.085425000000000001</v>
      </c>
      <c r="S444" s="200"/>
      <c r="T444" s="202">
        <f>SUM(T445:T516)</f>
        <v>0.082691399999999998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3" t="s">
        <v>90</v>
      </c>
      <c r="AT444" s="204" t="s">
        <v>79</v>
      </c>
      <c r="AU444" s="204" t="s">
        <v>88</v>
      </c>
      <c r="AY444" s="203" t="s">
        <v>171</v>
      </c>
      <c r="BK444" s="205">
        <f>SUM(BK445:BK516)</f>
        <v>0</v>
      </c>
    </row>
    <row r="445" s="2" customFormat="1" ht="24.15" customHeight="1">
      <c r="A445" s="42"/>
      <c r="B445" s="43"/>
      <c r="C445" s="208" t="s">
        <v>1616</v>
      </c>
      <c r="D445" s="208" t="s">
        <v>174</v>
      </c>
      <c r="E445" s="209" t="s">
        <v>354</v>
      </c>
      <c r="F445" s="210" t="s">
        <v>355</v>
      </c>
      <c r="G445" s="211" t="s">
        <v>177</v>
      </c>
      <c r="H445" s="212">
        <v>68.340000000000003</v>
      </c>
      <c r="I445" s="213"/>
      <c r="J445" s="214">
        <f>ROUND(I445*H445,2)</f>
        <v>0</v>
      </c>
      <c r="K445" s="210" t="s">
        <v>178</v>
      </c>
      <c r="L445" s="48"/>
      <c r="M445" s="215" t="s">
        <v>41</v>
      </c>
      <c r="N445" s="216" t="s">
        <v>51</v>
      </c>
      <c r="O445" s="88"/>
      <c r="P445" s="217">
        <f>O445*H445</f>
        <v>0</v>
      </c>
      <c r="Q445" s="217">
        <v>0.00125</v>
      </c>
      <c r="R445" s="217">
        <f>Q445*H445</f>
        <v>0.085425000000000001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295</v>
      </c>
      <c r="AT445" s="219" t="s">
        <v>174</v>
      </c>
      <c r="AU445" s="219" t="s">
        <v>90</v>
      </c>
      <c r="AY445" s="20" t="s">
        <v>171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88</v>
      </c>
      <c r="BK445" s="220">
        <f>ROUND(I445*H445,2)</f>
        <v>0</v>
      </c>
      <c r="BL445" s="20" t="s">
        <v>295</v>
      </c>
      <c r="BM445" s="219" t="s">
        <v>1624</v>
      </c>
    </row>
    <row r="446" s="2" customFormat="1">
      <c r="A446" s="42"/>
      <c r="B446" s="43"/>
      <c r="C446" s="44"/>
      <c r="D446" s="221" t="s">
        <v>181</v>
      </c>
      <c r="E446" s="44"/>
      <c r="F446" s="222" t="s">
        <v>357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181</v>
      </c>
      <c r="AU446" s="20" t="s">
        <v>90</v>
      </c>
    </row>
    <row r="447" s="13" customFormat="1">
      <c r="A447" s="13"/>
      <c r="B447" s="226"/>
      <c r="C447" s="227"/>
      <c r="D447" s="228" t="s">
        <v>183</v>
      </c>
      <c r="E447" s="229" t="s">
        <v>41</v>
      </c>
      <c r="F447" s="230" t="s">
        <v>1625</v>
      </c>
      <c r="G447" s="227"/>
      <c r="H447" s="229" t="s">
        <v>41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183</v>
      </c>
      <c r="AU447" s="236" t="s">
        <v>90</v>
      </c>
      <c r="AV447" s="13" t="s">
        <v>88</v>
      </c>
      <c r="AW447" s="13" t="s">
        <v>42</v>
      </c>
      <c r="AX447" s="13" t="s">
        <v>80</v>
      </c>
      <c r="AY447" s="236" t="s">
        <v>171</v>
      </c>
    </row>
    <row r="448" s="13" customFormat="1">
      <c r="A448" s="13"/>
      <c r="B448" s="226"/>
      <c r="C448" s="227"/>
      <c r="D448" s="228" t="s">
        <v>183</v>
      </c>
      <c r="E448" s="229" t="s">
        <v>41</v>
      </c>
      <c r="F448" s="230" t="s">
        <v>359</v>
      </c>
      <c r="G448" s="227"/>
      <c r="H448" s="229" t="s">
        <v>41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183</v>
      </c>
      <c r="AU448" s="236" t="s">
        <v>90</v>
      </c>
      <c r="AV448" s="13" t="s">
        <v>88</v>
      </c>
      <c r="AW448" s="13" t="s">
        <v>42</v>
      </c>
      <c r="AX448" s="13" t="s">
        <v>80</v>
      </c>
      <c r="AY448" s="236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1948</v>
      </c>
      <c r="G449" s="238"/>
      <c r="H449" s="241">
        <v>0.83999999999999997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1873</v>
      </c>
      <c r="G450" s="238"/>
      <c r="H450" s="241">
        <v>1.6799999999999999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2121</v>
      </c>
      <c r="G451" s="238"/>
      <c r="H451" s="241">
        <v>1.5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2194</v>
      </c>
      <c r="G452" s="238"/>
      <c r="H452" s="241">
        <v>1.6200000000000001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1634</v>
      </c>
      <c r="G453" s="238"/>
      <c r="H453" s="241">
        <v>0.71999999999999997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2253</v>
      </c>
      <c r="G454" s="238"/>
      <c r="H454" s="241">
        <v>3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2253</v>
      </c>
      <c r="G455" s="238"/>
      <c r="H455" s="241">
        <v>3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1760</v>
      </c>
      <c r="G456" s="238"/>
      <c r="H456" s="241">
        <v>2.1000000000000001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1872</v>
      </c>
      <c r="G457" s="238"/>
      <c r="H457" s="241">
        <v>0.95999999999999996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2254</v>
      </c>
      <c r="G458" s="238"/>
      <c r="H458" s="241">
        <v>9.9000000000000004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1949</v>
      </c>
      <c r="G459" s="238"/>
      <c r="H459" s="241">
        <v>1.9199999999999999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1629</v>
      </c>
      <c r="G460" s="238"/>
      <c r="H460" s="241">
        <v>1.0800000000000001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1628</v>
      </c>
      <c r="G461" s="238"/>
      <c r="H461" s="241">
        <v>1.44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1628</v>
      </c>
      <c r="G462" s="238"/>
      <c r="H462" s="241">
        <v>1.44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2047</v>
      </c>
      <c r="G463" s="238"/>
      <c r="H463" s="241">
        <v>2.7599999999999998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1630</v>
      </c>
      <c r="G464" s="238"/>
      <c r="H464" s="241">
        <v>5.04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2255</v>
      </c>
      <c r="G465" s="238"/>
      <c r="H465" s="241">
        <v>7.5599999999999996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1632</v>
      </c>
      <c r="G466" s="238"/>
      <c r="H466" s="241">
        <v>2.1600000000000001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1629</v>
      </c>
      <c r="G467" s="238"/>
      <c r="H467" s="241">
        <v>1.0800000000000001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1636</v>
      </c>
      <c r="G468" s="238"/>
      <c r="H468" s="241">
        <v>1.8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1952</v>
      </c>
      <c r="G469" s="238"/>
      <c r="H469" s="241">
        <v>2.3999999999999999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2194</v>
      </c>
      <c r="G470" s="238"/>
      <c r="H470" s="241">
        <v>1.6200000000000001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2118</v>
      </c>
      <c r="G471" s="238"/>
      <c r="H471" s="241">
        <v>2.8199999999999998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2192</v>
      </c>
      <c r="G472" s="238"/>
      <c r="H472" s="241">
        <v>2.7000000000000002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1629</v>
      </c>
      <c r="G473" s="238"/>
      <c r="H473" s="241">
        <v>1.0800000000000001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2120</v>
      </c>
      <c r="G474" s="238"/>
      <c r="H474" s="241">
        <v>1.2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1759</v>
      </c>
      <c r="G475" s="238"/>
      <c r="H475" s="241">
        <v>4.9199999999999999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5" customFormat="1">
      <c r="A476" s="15"/>
      <c r="B476" s="248"/>
      <c r="C476" s="249"/>
      <c r="D476" s="228" t="s">
        <v>183</v>
      </c>
      <c r="E476" s="250" t="s">
        <v>41</v>
      </c>
      <c r="F476" s="251" t="s">
        <v>189</v>
      </c>
      <c r="G476" s="249"/>
      <c r="H476" s="252">
        <v>68.339999999999989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8" t="s">
        <v>183</v>
      </c>
      <c r="AU476" s="258" t="s">
        <v>90</v>
      </c>
      <c r="AV476" s="15" t="s">
        <v>179</v>
      </c>
      <c r="AW476" s="15" t="s">
        <v>42</v>
      </c>
      <c r="AX476" s="15" t="s">
        <v>88</v>
      </c>
      <c r="AY476" s="258" t="s">
        <v>171</v>
      </c>
    </row>
    <row r="477" s="2" customFormat="1" ht="16.5" customHeight="1">
      <c r="A477" s="42"/>
      <c r="B477" s="43"/>
      <c r="C477" s="208" t="s">
        <v>1619</v>
      </c>
      <c r="D477" s="208" t="s">
        <v>174</v>
      </c>
      <c r="E477" s="209" t="s">
        <v>362</v>
      </c>
      <c r="F477" s="210" t="s">
        <v>363</v>
      </c>
      <c r="G477" s="211" t="s">
        <v>177</v>
      </c>
      <c r="H477" s="212">
        <v>68.340000000000003</v>
      </c>
      <c r="I477" s="213"/>
      <c r="J477" s="214">
        <f>ROUND(I477*H477,2)</f>
        <v>0</v>
      </c>
      <c r="K477" s="210" t="s">
        <v>178</v>
      </c>
      <c r="L477" s="48"/>
      <c r="M477" s="215" t="s">
        <v>41</v>
      </c>
      <c r="N477" s="216" t="s">
        <v>51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0.0012099999999999999</v>
      </c>
      <c r="T477" s="218">
        <f>S477*H477</f>
        <v>0.082691399999999998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295</v>
      </c>
      <c r="AT477" s="219" t="s">
        <v>174</v>
      </c>
      <c r="AU477" s="219" t="s">
        <v>90</v>
      </c>
      <c r="AY477" s="20" t="s">
        <v>171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88</v>
      </c>
      <c r="BK477" s="220">
        <f>ROUND(I477*H477,2)</f>
        <v>0</v>
      </c>
      <c r="BL477" s="20" t="s">
        <v>295</v>
      </c>
      <c r="BM477" s="219" t="s">
        <v>1640</v>
      </c>
    </row>
    <row r="478" s="2" customFormat="1">
      <c r="A478" s="42"/>
      <c r="B478" s="43"/>
      <c r="C478" s="44"/>
      <c r="D478" s="221" t="s">
        <v>181</v>
      </c>
      <c r="E478" s="44"/>
      <c r="F478" s="222" t="s">
        <v>365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181</v>
      </c>
      <c r="AU478" s="20" t="s">
        <v>90</v>
      </c>
    </row>
    <row r="479" s="13" customFormat="1">
      <c r="A479" s="13"/>
      <c r="B479" s="226"/>
      <c r="C479" s="227"/>
      <c r="D479" s="228" t="s">
        <v>183</v>
      </c>
      <c r="E479" s="229" t="s">
        <v>41</v>
      </c>
      <c r="F479" s="230" t="s">
        <v>1625</v>
      </c>
      <c r="G479" s="227"/>
      <c r="H479" s="229" t="s">
        <v>41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183</v>
      </c>
      <c r="AU479" s="236" t="s">
        <v>90</v>
      </c>
      <c r="AV479" s="13" t="s">
        <v>88</v>
      </c>
      <c r="AW479" s="13" t="s">
        <v>42</v>
      </c>
      <c r="AX479" s="13" t="s">
        <v>80</v>
      </c>
      <c r="AY479" s="236" t="s">
        <v>171</v>
      </c>
    </row>
    <row r="480" s="13" customFormat="1">
      <c r="A480" s="13"/>
      <c r="B480" s="226"/>
      <c r="C480" s="227"/>
      <c r="D480" s="228" t="s">
        <v>183</v>
      </c>
      <c r="E480" s="229" t="s">
        <v>41</v>
      </c>
      <c r="F480" s="230" t="s">
        <v>359</v>
      </c>
      <c r="G480" s="227"/>
      <c r="H480" s="229" t="s">
        <v>41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183</v>
      </c>
      <c r="AU480" s="236" t="s">
        <v>90</v>
      </c>
      <c r="AV480" s="13" t="s">
        <v>88</v>
      </c>
      <c r="AW480" s="13" t="s">
        <v>42</v>
      </c>
      <c r="AX480" s="13" t="s">
        <v>80</v>
      </c>
      <c r="AY480" s="236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1948</v>
      </c>
      <c r="G481" s="238"/>
      <c r="H481" s="241">
        <v>0.83999999999999997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1873</v>
      </c>
      <c r="G482" s="238"/>
      <c r="H482" s="241">
        <v>1.6799999999999999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2121</v>
      </c>
      <c r="G483" s="238"/>
      <c r="H483" s="241">
        <v>1.5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2194</v>
      </c>
      <c r="G484" s="238"/>
      <c r="H484" s="241">
        <v>1.6200000000000001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1634</v>
      </c>
      <c r="G485" s="238"/>
      <c r="H485" s="241">
        <v>0.71999999999999997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2253</v>
      </c>
      <c r="G486" s="238"/>
      <c r="H486" s="241">
        <v>3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2253</v>
      </c>
      <c r="G487" s="238"/>
      <c r="H487" s="241">
        <v>3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1760</v>
      </c>
      <c r="G488" s="238"/>
      <c r="H488" s="241">
        <v>2.1000000000000001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1872</v>
      </c>
      <c r="G489" s="238"/>
      <c r="H489" s="241">
        <v>0.95999999999999996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2254</v>
      </c>
      <c r="G490" s="238"/>
      <c r="H490" s="241">
        <v>9.9000000000000004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1949</v>
      </c>
      <c r="G491" s="238"/>
      <c r="H491" s="241">
        <v>1.9199999999999999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1629</v>
      </c>
      <c r="G492" s="238"/>
      <c r="H492" s="241">
        <v>1.0800000000000001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1628</v>
      </c>
      <c r="G493" s="238"/>
      <c r="H493" s="241">
        <v>1.44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1628</v>
      </c>
      <c r="G494" s="238"/>
      <c r="H494" s="241">
        <v>1.44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2047</v>
      </c>
      <c r="G495" s="238"/>
      <c r="H495" s="241">
        <v>2.7599999999999998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1630</v>
      </c>
      <c r="G496" s="238"/>
      <c r="H496" s="241">
        <v>5.04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2255</v>
      </c>
      <c r="G497" s="238"/>
      <c r="H497" s="241">
        <v>7.5599999999999996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1632</v>
      </c>
      <c r="G498" s="238"/>
      <c r="H498" s="241">
        <v>2.1600000000000001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1629</v>
      </c>
      <c r="G499" s="238"/>
      <c r="H499" s="241">
        <v>1.0800000000000001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1636</v>
      </c>
      <c r="G500" s="238"/>
      <c r="H500" s="241">
        <v>1.8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1952</v>
      </c>
      <c r="G501" s="238"/>
      <c r="H501" s="241">
        <v>2.3999999999999999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2194</v>
      </c>
      <c r="G502" s="238"/>
      <c r="H502" s="241">
        <v>1.6200000000000001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2118</v>
      </c>
      <c r="G503" s="238"/>
      <c r="H503" s="241">
        <v>2.8199999999999998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2192</v>
      </c>
      <c r="G504" s="238"/>
      <c r="H504" s="241">
        <v>2.7000000000000002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1629</v>
      </c>
      <c r="G505" s="238"/>
      <c r="H505" s="241">
        <v>1.0800000000000001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2120</v>
      </c>
      <c r="G506" s="238"/>
      <c r="H506" s="241">
        <v>1.2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1759</v>
      </c>
      <c r="G507" s="238"/>
      <c r="H507" s="241">
        <v>4.9199999999999999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5" customFormat="1">
      <c r="A508" s="15"/>
      <c r="B508" s="248"/>
      <c r="C508" s="249"/>
      <c r="D508" s="228" t="s">
        <v>183</v>
      </c>
      <c r="E508" s="250" t="s">
        <v>41</v>
      </c>
      <c r="F508" s="251" t="s">
        <v>189</v>
      </c>
      <c r="G508" s="249"/>
      <c r="H508" s="252">
        <v>68.339999999999989</v>
      </c>
      <c r="I508" s="253"/>
      <c r="J508" s="249"/>
      <c r="K508" s="249"/>
      <c r="L508" s="254"/>
      <c r="M508" s="255"/>
      <c r="N508" s="256"/>
      <c r="O508" s="256"/>
      <c r="P508" s="256"/>
      <c r="Q508" s="256"/>
      <c r="R508" s="256"/>
      <c r="S508" s="256"/>
      <c r="T508" s="257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8" t="s">
        <v>183</v>
      </c>
      <c r="AU508" s="258" t="s">
        <v>90</v>
      </c>
      <c r="AV508" s="15" t="s">
        <v>179</v>
      </c>
      <c r="AW508" s="15" t="s">
        <v>42</v>
      </c>
      <c r="AX508" s="15" t="s">
        <v>88</v>
      </c>
      <c r="AY508" s="258" t="s">
        <v>171</v>
      </c>
    </row>
    <row r="509" s="2" customFormat="1" ht="37.8" customHeight="1">
      <c r="A509" s="42"/>
      <c r="B509" s="43"/>
      <c r="C509" s="208" t="s">
        <v>1623</v>
      </c>
      <c r="D509" s="208" t="s">
        <v>174</v>
      </c>
      <c r="E509" s="209" t="s">
        <v>1643</v>
      </c>
      <c r="F509" s="210" t="s">
        <v>1644</v>
      </c>
      <c r="G509" s="211" t="s">
        <v>264</v>
      </c>
      <c r="H509" s="212">
        <v>0.085000000000000006</v>
      </c>
      <c r="I509" s="213"/>
      <c r="J509" s="214">
        <f>ROUND(I509*H509,2)</f>
        <v>0</v>
      </c>
      <c r="K509" s="210" t="s">
        <v>178</v>
      </c>
      <c r="L509" s="48"/>
      <c r="M509" s="215" t="s">
        <v>41</v>
      </c>
      <c r="N509" s="216" t="s">
        <v>51</v>
      </c>
      <c r="O509" s="88"/>
      <c r="P509" s="217">
        <f>O509*H509</f>
        <v>0</v>
      </c>
      <c r="Q509" s="217">
        <v>0</v>
      </c>
      <c r="R509" s="217">
        <f>Q509*H509</f>
        <v>0</v>
      </c>
      <c r="S509" s="217">
        <v>0</v>
      </c>
      <c r="T509" s="218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19" t="s">
        <v>295</v>
      </c>
      <c r="AT509" s="219" t="s">
        <v>174</v>
      </c>
      <c r="AU509" s="219" t="s">
        <v>90</v>
      </c>
      <c r="AY509" s="20" t="s">
        <v>171</v>
      </c>
      <c r="BE509" s="220">
        <f>IF(N509="základní",J509,0)</f>
        <v>0</v>
      </c>
      <c r="BF509" s="220">
        <f>IF(N509="snížená",J509,0)</f>
        <v>0</v>
      </c>
      <c r="BG509" s="220">
        <f>IF(N509="zákl. přenesená",J509,0)</f>
        <v>0</v>
      </c>
      <c r="BH509" s="220">
        <f>IF(N509="sníž. přenesená",J509,0)</f>
        <v>0</v>
      </c>
      <c r="BI509" s="220">
        <f>IF(N509="nulová",J509,0)</f>
        <v>0</v>
      </c>
      <c r="BJ509" s="20" t="s">
        <v>88</v>
      </c>
      <c r="BK509" s="220">
        <f>ROUND(I509*H509,2)</f>
        <v>0</v>
      </c>
      <c r="BL509" s="20" t="s">
        <v>295</v>
      </c>
      <c r="BM509" s="219" t="s">
        <v>1645</v>
      </c>
    </row>
    <row r="510" s="2" customFormat="1">
      <c r="A510" s="42"/>
      <c r="B510" s="43"/>
      <c r="C510" s="44"/>
      <c r="D510" s="221" t="s">
        <v>181</v>
      </c>
      <c r="E510" s="44"/>
      <c r="F510" s="222" t="s">
        <v>1646</v>
      </c>
      <c r="G510" s="44"/>
      <c r="H510" s="44"/>
      <c r="I510" s="223"/>
      <c r="J510" s="44"/>
      <c r="K510" s="44"/>
      <c r="L510" s="48"/>
      <c r="M510" s="224"/>
      <c r="N510" s="225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0" t="s">
        <v>181</v>
      </c>
      <c r="AU510" s="20" t="s">
        <v>90</v>
      </c>
    </row>
    <row r="511" s="2" customFormat="1" ht="49.05" customHeight="1">
      <c r="A511" s="42"/>
      <c r="B511" s="43"/>
      <c r="C511" s="208" t="s">
        <v>1639</v>
      </c>
      <c r="D511" s="208" t="s">
        <v>174</v>
      </c>
      <c r="E511" s="209" t="s">
        <v>372</v>
      </c>
      <c r="F511" s="210" t="s">
        <v>373</v>
      </c>
      <c r="G511" s="211" t="s">
        <v>264</v>
      </c>
      <c r="H511" s="212">
        <v>0.085000000000000006</v>
      </c>
      <c r="I511" s="213"/>
      <c r="J511" s="214">
        <f>ROUND(I511*H511,2)</f>
        <v>0</v>
      </c>
      <c r="K511" s="210" t="s">
        <v>178</v>
      </c>
      <c r="L511" s="48"/>
      <c r="M511" s="215" t="s">
        <v>41</v>
      </c>
      <c r="N511" s="216" t="s">
        <v>51</v>
      </c>
      <c r="O511" s="88"/>
      <c r="P511" s="217">
        <f>O511*H511</f>
        <v>0</v>
      </c>
      <c r="Q511" s="217">
        <v>0</v>
      </c>
      <c r="R511" s="217">
        <f>Q511*H511</f>
        <v>0</v>
      </c>
      <c r="S511" s="217">
        <v>0</v>
      </c>
      <c r="T511" s="21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9" t="s">
        <v>295</v>
      </c>
      <c r="AT511" s="219" t="s">
        <v>174</v>
      </c>
      <c r="AU511" s="219" t="s">
        <v>90</v>
      </c>
      <c r="AY511" s="20" t="s">
        <v>171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88</v>
      </c>
      <c r="BK511" s="220">
        <f>ROUND(I511*H511,2)</f>
        <v>0</v>
      </c>
      <c r="BL511" s="20" t="s">
        <v>295</v>
      </c>
      <c r="BM511" s="219" t="s">
        <v>1648</v>
      </c>
    </row>
    <row r="512" s="2" customFormat="1">
      <c r="A512" s="42"/>
      <c r="B512" s="43"/>
      <c r="C512" s="44"/>
      <c r="D512" s="221" t="s">
        <v>181</v>
      </c>
      <c r="E512" s="44"/>
      <c r="F512" s="222" t="s">
        <v>375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181</v>
      </c>
      <c r="AU512" s="20" t="s">
        <v>90</v>
      </c>
    </row>
    <row r="513" s="2" customFormat="1" ht="44.25" customHeight="1">
      <c r="A513" s="42"/>
      <c r="B513" s="43"/>
      <c r="C513" s="208" t="s">
        <v>1642</v>
      </c>
      <c r="D513" s="208" t="s">
        <v>174</v>
      </c>
      <c r="E513" s="209" t="s">
        <v>377</v>
      </c>
      <c r="F513" s="210" t="s">
        <v>378</v>
      </c>
      <c r="G513" s="211" t="s">
        <v>264</v>
      </c>
      <c r="H513" s="212">
        <v>0.085000000000000006</v>
      </c>
      <c r="I513" s="213"/>
      <c r="J513" s="214">
        <f>ROUND(I513*H513,2)</f>
        <v>0</v>
      </c>
      <c r="K513" s="210" t="s">
        <v>178</v>
      </c>
      <c r="L513" s="48"/>
      <c r="M513" s="215" t="s">
        <v>41</v>
      </c>
      <c r="N513" s="216" t="s">
        <v>51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295</v>
      </c>
      <c r="AT513" s="219" t="s">
        <v>174</v>
      </c>
      <c r="AU513" s="219" t="s">
        <v>90</v>
      </c>
      <c r="AY513" s="20" t="s">
        <v>171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88</v>
      </c>
      <c r="BK513" s="220">
        <f>ROUND(I513*H513,2)</f>
        <v>0</v>
      </c>
      <c r="BL513" s="20" t="s">
        <v>295</v>
      </c>
      <c r="BM513" s="219" t="s">
        <v>1650</v>
      </c>
    </row>
    <row r="514" s="2" customFormat="1">
      <c r="A514" s="42"/>
      <c r="B514" s="43"/>
      <c r="C514" s="44"/>
      <c r="D514" s="221" t="s">
        <v>181</v>
      </c>
      <c r="E514" s="44"/>
      <c r="F514" s="222" t="s">
        <v>380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181</v>
      </c>
      <c r="AU514" s="20" t="s">
        <v>90</v>
      </c>
    </row>
    <row r="515" s="2" customFormat="1" ht="49.05" customHeight="1">
      <c r="A515" s="42"/>
      <c r="B515" s="43"/>
      <c r="C515" s="208" t="s">
        <v>1647</v>
      </c>
      <c r="D515" s="208" t="s">
        <v>174</v>
      </c>
      <c r="E515" s="209" t="s">
        <v>382</v>
      </c>
      <c r="F515" s="210" t="s">
        <v>383</v>
      </c>
      <c r="G515" s="211" t="s">
        <v>264</v>
      </c>
      <c r="H515" s="212">
        <v>0.085000000000000006</v>
      </c>
      <c r="I515" s="213"/>
      <c r="J515" s="214">
        <f>ROUND(I515*H515,2)</f>
        <v>0</v>
      </c>
      <c r="K515" s="210" t="s">
        <v>178</v>
      </c>
      <c r="L515" s="48"/>
      <c r="M515" s="215" t="s">
        <v>41</v>
      </c>
      <c r="N515" s="216" t="s">
        <v>51</v>
      </c>
      <c r="O515" s="88"/>
      <c r="P515" s="217">
        <f>O515*H515</f>
        <v>0</v>
      </c>
      <c r="Q515" s="217">
        <v>0</v>
      </c>
      <c r="R515" s="217">
        <f>Q515*H515</f>
        <v>0</v>
      </c>
      <c r="S515" s="217">
        <v>0</v>
      </c>
      <c r="T515" s="218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19" t="s">
        <v>295</v>
      </c>
      <c r="AT515" s="219" t="s">
        <v>174</v>
      </c>
      <c r="AU515" s="219" t="s">
        <v>90</v>
      </c>
      <c r="AY515" s="20" t="s">
        <v>171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20" t="s">
        <v>88</v>
      </c>
      <c r="BK515" s="220">
        <f>ROUND(I515*H515,2)</f>
        <v>0</v>
      </c>
      <c r="BL515" s="20" t="s">
        <v>295</v>
      </c>
      <c r="BM515" s="219" t="s">
        <v>1652</v>
      </c>
    </row>
    <row r="516" s="2" customFormat="1">
      <c r="A516" s="42"/>
      <c r="B516" s="43"/>
      <c r="C516" s="44"/>
      <c r="D516" s="221" t="s">
        <v>181</v>
      </c>
      <c r="E516" s="44"/>
      <c r="F516" s="222" t="s">
        <v>385</v>
      </c>
      <c r="G516" s="44"/>
      <c r="H516" s="44"/>
      <c r="I516" s="223"/>
      <c r="J516" s="44"/>
      <c r="K516" s="44"/>
      <c r="L516" s="48"/>
      <c r="M516" s="224"/>
      <c r="N516" s="225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181</v>
      </c>
      <c r="AU516" s="20" t="s">
        <v>90</v>
      </c>
    </row>
    <row r="517" s="12" customFormat="1" ht="22.8" customHeight="1">
      <c r="A517" s="12"/>
      <c r="B517" s="192"/>
      <c r="C517" s="193"/>
      <c r="D517" s="194" t="s">
        <v>79</v>
      </c>
      <c r="E517" s="206" t="s">
        <v>491</v>
      </c>
      <c r="F517" s="206" t="s">
        <v>492</v>
      </c>
      <c r="G517" s="193"/>
      <c r="H517" s="193"/>
      <c r="I517" s="196"/>
      <c r="J517" s="207">
        <f>BK517</f>
        <v>0</v>
      </c>
      <c r="K517" s="193"/>
      <c r="L517" s="198"/>
      <c r="M517" s="199"/>
      <c r="N517" s="200"/>
      <c r="O517" s="200"/>
      <c r="P517" s="201">
        <f>SUM(P518:P534)</f>
        <v>0</v>
      </c>
      <c r="Q517" s="200"/>
      <c r="R517" s="201">
        <f>SUM(R518:R534)</f>
        <v>0.0016300000000000002</v>
      </c>
      <c r="S517" s="200"/>
      <c r="T517" s="202">
        <f>SUM(T518:T534)</f>
        <v>9.0000000000000006E-05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03" t="s">
        <v>90</v>
      </c>
      <c r="AT517" s="204" t="s">
        <v>79</v>
      </c>
      <c r="AU517" s="204" t="s">
        <v>88</v>
      </c>
      <c r="AY517" s="203" t="s">
        <v>171</v>
      </c>
      <c r="BK517" s="205">
        <f>SUM(BK518:BK534)</f>
        <v>0</v>
      </c>
    </row>
    <row r="518" s="2" customFormat="1" ht="16.5" customHeight="1">
      <c r="A518" s="42"/>
      <c r="B518" s="43"/>
      <c r="C518" s="208" t="s">
        <v>1649</v>
      </c>
      <c r="D518" s="208" t="s">
        <v>174</v>
      </c>
      <c r="E518" s="209" t="s">
        <v>542</v>
      </c>
      <c r="F518" s="210" t="s">
        <v>543</v>
      </c>
      <c r="G518" s="211" t="s">
        <v>177</v>
      </c>
      <c r="H518" s="212">
        <v>3</v>
      </c>
      <c r="I518" s="213"/>
      <c r="J518" s="214">
        <f>ROUND(I518*H518,2)</f>
        <v>0</v>
      </c>
      <c r="K518" s="210" t="s">
        <v>178</v>
      </c>
      <c r="L518" s="48"/>
      <c r="M518" s="215" t="s">
        <v>41</v>
      </c>
      <c r="N518" s="216" t="s">
        <v>51</v>
      </c>
      <c r="O518" s="88"/>
      <c r="P518" s="217">
        <f>O518*H518</f>
        <v>0</v>
      </c>
      <c r="Q518" s="217">
        <v>0</v>
      </c>
      <c r="R518" s="217">
        <f>Q518*H518</f>
        <v>0</v>
      </c>
      <c r="S518" s="217">
        <v>3.0000000000000001E-05</v>
      </c>
      <c r="T518" s="218">
        <f>S518*H518</f>
        <v>9.0000000000000006E-05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295</v>
      </c>
      <c r="AT518" s="219" t="s">
        <v>174</v>
      </c>
      <c r="AU518" s="219" t="s">
        <v>90</v>
      </c>
      <c r="AY518" s="20" t="s">
        <v>171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88</v>
      </c>
      <c r="BK518" s="220">
        <f>ROUND(I518*H518,2)</f>
        <v>0</v>
      </c>
      <c r="BL518" s="20" t="s">
        <v>295</v>
      </c>
      <c r="BM518" s="219" t="s">
        <v>1780</v>
      </c>
    </row>
    <row r="519" s="2" customFormat="1">
      <c r="A519" s="42"/>
      <c r="B519" s="43"/>
      <c r="C519" s="44"/>
      <c r="D519" s="221" t="s">
        <v>181</v>
      </c>
      <c r="E519" s="44"/>
      <c r="F519" s="222" t="s">
        <v>545</v>
      </c>
      <c r="G519" s="44"/>
      <c r="H519" s="44"/>
      <c r="I519" s="223"/>
      <c r="J519" s="44"/>
      <c r="K519" s="44"/>
      <c r="L519" s="48"/>
      <c r="M519" s="224"/>
      <c r="N519" s="22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181</v>
      </c>
      <c r="AU519" s="20" t="s">
        <v>90</v>
      </c>
    </row>
    <row r="520" s="13" customFormat="1">
      <c r="A520" s="13"/>
      <c r="B520" s="226"/>
      <c r="C520" s="227"/>
      <c r="D520" s="228" t="s">
        <v>183</v>
      </c>
      <c r="E520" s="229" t="s">
        <v>41</v>
      </c>
      <c r="F520" s="230" t="s">
        <v>1786</v>
      </c>
      <c r="G520" s="227"/>
      <c r="H520" s="229" t="s">
        <v>41</v>
      </c>
      <c r="I520" s="231"/>
      <c r="J520" s="227"/>
      <c r="K520" s="227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183</v>
      </c>
      <c r="AU520" s="236" t="s">
        <v>90</v>
      </c>
      <c r="AV520" s="13" t="s">
        <v>88</v>
      </c>
      <c r="AW520" s="13" t="s">
        <v>42</v>
      </c>
      <c r="AX520" s="13" t="s">
        <v>80</v>
      </c>
      <c r="AY520" s="236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199</v>
      </c>
      <c r="G521" s="238"/>
      <c r="H521" s="241">
        <v>3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5" customFormat="1">
      <c r="A522" s="15"/>
      <c r="B522" s="248"/>
      <c r="C522" s="249"/>
      <c r="D522" s="228" t="s">
        <v>183</v>
      </c>
      <c r="E522" s="250" t="s">
        <v>41</v>
      </c>
      <c r="F522" s="251" t="s">
        <v>189</v>
      </c>
      <c r="G522" s="249"/>
      <c r="H522" s="252">
        <v>3</v>
      </c>
      <c r="I522" s="253"/>
      <c r="J522" s="249"/>
      <c r="K522" s="249"/>
      <c r="L522" s="254"/>
      <c r="M522" s="255"/>
      <c r="N522" s="256"/>
      <c r="O522" s="256"/>
      <c r="P522" s="256"/>
      <c r="Q522" s="256"/>
      <c r="R522" s="256"/>
      <c r="S522" s="256"/>
      <c r="T522" s="257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8" t="s">
        <v>183</v>
      </c>
      <c r="AU522" s="258" t="s">
        <v>90</v>
      </c>
      <c r="AV522" s="15" t="s">
        <v>179</v>
      </c>
      <c r="AW522" s="15" t="s">
        <v>42</v>
      </c>
      <c r="AX522" s="15" t="s">
        <v>88</v>
      </c>
      <c r="AY522" s="258" t="s">
        <v>171</v>
      </c>
    </row>
    <row r="523" s="2" customFormat="1" ht="16.5" customHeight="1">
      <c r="A523" s="42"/>
      <c r="B523" s="43"/>
      <c r="C523" s="270" t="s">
        <v>1651</v>
      </c>
      <c r="D523" s="270" t="s">
        <v>403</v>
      </c>
      <c r="E523" s="271" t="s">
        <v>561</v>
      </c>
      <c r="F523" s="272" t="s">
        <v>562</v>
      </c>
      <c r="G523" s="273" t="s">
        <v>177</v>
      </c>
      <c r="H523" s="274">
        <v>3.1499999999999999</v>
      </c>
      <c r="I523" s="275"/>
      <c r="J523" s="276">
        <f>ROUND(I523*H523,2)</f>
        <v>0</v>
      </c>
      <c r="K523" s="272" t="s">
        <v>178</v>
      </c>
      <c r="L523" s="277"/>
      <c r="M523" s="278" t="s">
        <v>41</v>
      </c>
      <c r="N523" s="279" t="s">
        <v>51</v>
      </c>
      <c r="O523" s="88"/>
      <c r="P523" s="217">
        <f>O523*H523</f>
        <v>0</v>
      </c>
      <c r="Q523" s="217">
        <v>0.00020000000000000001</v>
      </c>
      <c r="R523" s="217">
        <f>Q523*H523</f>
        <v>0.00063000000000000003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406</v>
      </c>
      <c r="AT523" s="219" t="s">
        <v>403</v>
      </c>
      <c r="AU523" s="219" t="s">
        <v>90</v>
      </c>
      <c r="AY523" s="20" t="s">
        <v>171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88</v>
      </c>
      <c r="BK523" s="220">
        <f>ROUND(I523*H523,2)</f>
        <v>0</v>
      </c>
      <c r="BL523" s="20" t="s">
        <v>295</v>
      </c>
      <c r="BM523" s="219" t="s">
        <v>1787</v>
      </c>
    </row>
    <row r="524" s="14" customFormat="1">
      <c r="A524" s="14"/>
      <c r="B524" s="237"/>
      <c r="C524" s="238"/>
      <c r="D524" s="228" t="s">
        <v>183</v>
      </c>
      <c r="E524" s="238"/>
      <c r="F524" s="240" t="s">
        <v>1805</v>
      </c>
      <c r="G524" s="238"/>
      <c r="H524" s="241">
        <v>3.1499999999999999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183</v>
      </c>
      <c r="AU524" s="247" t="s">
        <v>90</v>
      </c>
      <c r="AV524" s="14" t="s">
        <v>90</v>
      </c>
      <c r="AW524" s="14" t="s">
        <v>4</v>
      </c>
      <c r="AX524" s="14" t="s">
        <v>88</v>
      </c>
      <c r="AY524" s="247" t="s">
        <v>171</v>
      </c>
    </row>
    <row r="525" s="2" customFormat="1" ht="16.5" customHeight="1">
      <c r="A525" s="42"/>
      <c r="B525" s="43"/>
      <c r="C525" s="208" t="s">
        <v>1653</v>
      </c>
      <c r="D525" s="208" t="s">
        <v>174</v>
      </c>
      <c r="E525" s="209" t="s">
        <v>566</v>
      </c>
      <c r="F525" s="210" t="s">
        <v>567</v>
      </c>
      <c r="G525" s="211" t="s">
        <v>177</v>
      </c>
      <c r="H525" s="212">
        <v>2</v>
      </c>
      <c r="I525" s="213"/>
      <c r="J525" s="214">
        <f>ROUND(I525*H525,2)</f>
        <v>0</v>
      </c>
      <c r="K525" s="210" t="s">
        <v>178</v>
      </c>
      <c r="L525" s="48"/>
      <c r="M525" s="215" t="s">
        <v>41</v>
      </c>
      <c r="N525" s="216" t="s">
        <v>51</v>
      </c>
      <c r="O525" s="88"/>
      <c r="P525" s="217">
        <f>O525*H525</f>
        <v>0</v>
      </c>
      <c r="Q525" s="217">
        <v>0.00021000000000000001</v>
      </c>
      <c r="R525" s="217">
        <f>Q525*H525</f>
        <v>0.00042000000000000002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295</v>
      </c>
      <c r="AT525" s="219" t="s">
        <v>174</v>
      </c>
      <c r="AU525" s="219" t="s">
        <v>90</v>
      </c>
      <c r="AY525" s="20" t="s">
        <v>171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88</v>
      </c>
      <c r="BK525" s="220">
        <f>ROUND(I525*H525,2)</f>
        <v>0</v>
      </c>
      <c r="BL525" s="20" t="s">
        <v>295</v>
      </c>
      <c r="BM525" s="219" t="s">
        <v>1960</v>
      </c>
    </row>
    <row r="526" s="2" customFormat="1">
      <c r="A526" s="42"/>
      <c r="B526" s="43"/>
      <c r="C526" s="44"/>
      <c r="D526" s="221" t="s">
        <v>181</v>
      </c>
      <c r="E526" s="44"/>
      <c r="F526" s="222" t="s">
        <v>569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181</v>
      </c>
      <c r="AU526" s="20" t="s">
        <v>90</v>
      </c>
    </row>
    <row r="527" s="13" customFormat="1">
      <c r="A527" s="13"/>
      <c r="B527" s="226"/>
      <c r="C527" s="227"/>
      <c r="D527" s="228" t="s">
        <v>183</v>
      </c>
      <c r="E527" s="229" t="s">
        <v>41</v>
      </c>
      <c r="F527" s="230" t="s">
        <v>1786</v>
      </c>
      <c r="G527" s="227"/>
      <c r="H527" s="229" t="s">
        <v>41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183</v>
      </c>
      <c r="AU527" s="236" t="s">
        <v>90</v>
      </c>
      <c r="AV527" s="13" t="s">
        <v>88</v>
      </c>
      <c r="AW527" s="13" t="s">
        <v>42</v>
      </c>
      <c r="AX527" s="13" t="s">
        <v>80</v>
      </c>
      <c r="AY527" s="236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90</v>
      </c>
      <c r="G528" s="238"/>
      <c r="H528" s="241">
        <v>2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5" customFormat="1">
      <c r="A529" s="15"/>
      <c r="B529" s="248"/>
      <c r="C529" s="249"/>
      <c r="D529" s="228" t="s">
        <v>183</v>
      </c>
      <c r="E529" s="250" t="s">
        <v>41</v>
      </c>
      <c r="F529" s="251" t="s">
        <v>189</v>
      </c>
      <c r="G529" s="249"/>
      <c r="H529" s="252">
        <v>2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8" t="s">
        <v>183</v>
      </c>
      <c r="AU529" s="258" t="s">
        <v>90</v>
      </c>
      <c r="AV529" s="15" t="s">
        <v>179</v>
      </c>
      <c r="AW529" s="15" t="s">
        <v>42</v>
      </c>
      <c r="AX529" s="15" t="s">
        <v>88</v>
      </c>
      <c r="AY529" s="258" t="s">
        <v>171</v>
      </c>
    </row>
    <row r="530" s="2" customFormat="1" ht="24.15" customHeight="1">
      <c r="A530" s="42"/>
      <c r="B530" s="43"/>
      <c r="C530" s="208" t="s">
        <v>1655</v>
      </c>
      <c r="D530" s="208" t="s">
        <v>174</v>
      </c>
      <c r="E530" s="209" t="s">
        <v>574</v>
      </c>
      <c r="F530" s="210" t="s">
        <v>1674</v>
      </c>
      <c r="G530" s="211" t="s">
        <v>177</v>
      </c>
      <c r="H530" s="212">
        <v>2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0.00029</v>
      </c>
      <c r="R530" s="217">
        <f>Q530*H530</f>
        <v>0.00058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295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295</v>
      </c>
      <c r="BM530" s="219" t="s">
        <v>1961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577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13" customFormat="1">
      <c r="A532" s="13"/>
      <c r="B532" s="226"/>
      <c r="C532" s="227"/>
      <c r="D532" s="228" t="s">
        <v>183</v>
      </c>
      <c r="E532" s="229" t="s">
        <v>41</v>
      </c>
      <c r="F532" s="230" t="s">
        <v>1786</v>
      </c>
      <c r="G532" s="227"/>
      <c r="H532" s="229" t="s">
        <v>41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183</v>
      </c>
      <c r="AU532" s="236" t="s">
        <v>90</v>
      </c>
      <c r="AV532" s="13" t="s">
        <v>88</v>
      </c>
      <c r="AW532" s="13" t="s">
        <v>42</v>
      </c>
      <c r="AX532" s="13" t="s">
        <v>80</v>
      </c>
      <c r="AY532" s="236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90</v>
      </c>
      <c r="G533" s="238"/>
      <c r="H533" s="241">
        <v>2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5" customFormat="1">
      <c r="A534" s="15"/>
      <c r="B534" s="248"/>
      <c r="C534" s="249"/>
      <c r="D534" s="228" t="s">
        <v>183</v>
      </c>
      <c r="E534" s="250" t="s">
        <v>41</v>
      </c>
      <c r="F534" s="251" t="s">
        <v>189</v>
      </c>
      <c r="G534" s="249"/>
      <c r="H534" s="252">
        <v>2</v>
      </c>
      <c r="I534" s="253"/>
      <c r="J534" s="249"/>
      <c r="K534" s="249"/>
      <c r="L534" s="254"/>
      <c r="M534" s="288"/>
      <c r="N534" s="289"/>
      <c r="O534" s="289"/>
      <c r="P534" s="289"/>
      <c r="Q534" s="289"/>
      <c r="R534" s="289"/>
      <c r="S534" s="289"/>
      <c r="T534" s="290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8" t="s">
        <v>183</v>
      </c>
      <c r="AU534" s="258" t="s">
        <v>90</v>
      </c>
      <c r="AV534" s="15" t="s">
        <v>179</v>
      </c>
      <c r="AW534" s="15" t="s">
        <v>42</v>
      </c>
      <c r="AX534" s="15" t="s">
        <v>88</v>
      </c>
      <c r="AY534" s="258" t="s">
        <v>171</v>
      </c>
    </row>
    <row r="535" s="2" customFormat="1" ht="6.96" customHeight="1">
      <c r="A535" s="42"/>
      <c r="B535" s="63"/>
      <c r="C535" s="64"/>
      <c r="D535" s="64"/>
      <c r="E535" s="64"/>
      <c r="F535" s="64"/>
      <c r="G535" s="64"/>
      <c r="H535" s="64"/>
      <c r="I535" s="64"/>
      <c r="J535" s="64"/>
      <c r="K535" s="64"/>
      <c r="L535" s="48"/>
      <c r="M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</row>
  </sheetData>
  <sheetProtection sheet="1" autoFilter="0" formatColumns="0" formatRows="0" objects="1" scenarios="1" spinCount="100000" saltValue="CJJcA5YLpiJwJM0liBcGH8pgFcH3nRp0/I7LPH+Q0XVd0rsqJ7sj5JXSiDmfJD3i4alT2DGedzFmClDKsBgisw==" hashValue="UfG0en+6Fd/JoeIwLmHiCK8IJBoaBNBr7xQtm5cPsYLJE/ZwDz/V6KasYXHTKg9f6bopYtFFUesNnRNXqVm7ow==" algorithmName="SHA-512" password="CC35"/>
  <autoFilter ref="C90:K53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1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1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1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1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83" r:id="rId37" display="https://podminky.urs.cz/item/CS_URS_2024_02/751711112"/>
    <hyperlink ref="F294" r:id="rId38" display="https://podminky.urs.cz/item/CS_URS_2024_02/751711909"/>
    <hyperlink ref="F298" r:id="rId39" display="https://podminky.urs.cz/item/CS_URS_2024_02/751711910"/>
    <hyperlink ref="F312" r:id="rId40" display="https://podminky.urs.cz/item/CS_URS_2024_02/751791111"/>
    <hyperlink ref="F318" r:id="rId41" display="https://podminky.urs.cz/item/CS_URS_2024_02/751791112"/>
    <hyperlink ref="F324" r:id="rId42" display="https://podminky.urs.cz/item/CS_URS_2024_02/751791113"/>
    <hyperlink ref="F330" r:id="rId43" display="https://podminky.urs.cz/item/CS_URS_2024_02/751791114"/>
    <hyperlink ref="F336" r:id="rId44" display="https://podminky.urs.cz/item/CS_URS_2024_02/751791116"/>
    <hyperlink ref="F342" r:id="rId45" display="https://podminky.urs.cz/item/CS_URS_2024_02/751791151"/>
    <hyperlink ref="F346" r:id="rId46" display="https://podminky.urs.cz/item/CS_URS_2024_02/751791153"/>
    <hyperlink ref="F353" r:id="rId47" display="https://podminky.urs.cz/item/CS_URS_2024_02/751791163"/>
    <hyperlink ref="F368" r:id="rId48" display="https://podminky.urs.cz/item/CS_URS_2024_02/751791171"/>
    <hyperlink ref="F375" r:id="rId49" display="https://podminky.urs.cz/item/CS_URS_2024_02/751791173"/>
    <hyperlink ref="F383" r:id="rId50" display="https://podminky.urs.cz/item/CS_URS_2024_02/751791177"/>
    <hyperlink ref="F385" r:id="rId51" display="https://podminky.urs.cz/item/CS_URS_2024_02/751791181"/>
    <hyperlink ref="F391" r:id="rId52" display="https://podminky.urs.cz/item/CS_URS_2024_02/751791183"/>
    <hyperlink ref="F398" r:id="rId53" display="https://podminky.urs.cz/item/CS_URS_2024_02/751791301"/>
    <hyperlink ref="F405" r:id="rId54" display="https://podminky.urs.cz/item/CS_URS_2024_02/751791401"/>
    <hyperlink ref="F412" r:id="rId55" display="https://podminky.urs.cz/item/CS_URS_2024_02/751792001"/>
    <hyperlink ref="F415" r:id="rId56" display="https://podminky.urs.cz/item/CS_URS_2024_02/751792006"/>
    <hyperlink ref="F420" r:id="rId57" display="https://podminky.urs.cz/item/CS_URS_2024_02/751792007"/>
    <hyperlink ref="F425" r:id="rId58" display="https://podminky.urs.cz/item/CS_URS_2024_02/751792007RMONT003"/>
    <hyperlink ref="F428" r:id="rId59" display="https://podminky.urs.cz/item/CS_URS_2024_02/751792008"/>
    <hyperlink ref="F436" r:id="rId60" display="https://podminky.urs.cz/item/CS_URS_2024_02/751793001"/>
    <hyperlink ref="F439" r:id="rId61" display="https://podminky.urs.cz/item/CS_URS_2024_02/998751121"/>
    <hyperlink ref="F441" r:id="rId62" display="https://podminky.urs.cz/item/CS_URS_2024_02/998751192"/>
    <hyperlink ref="F443" r:id="rId63" display="https://podminky.urs.cz/item/CS_URS_2024_02/998751199"/>
    <hyperlink ref="F446" r:id="rId64" display="https://podminky.urs.cz/item/CS_URS_2024_02/763135102"/>
    <hyperlink ref="F478" r:id="rId65" display="https://podminky.urs.cz/item/CS_URS_2024_02/763431871"/>
    <hyperlink ref="F510" r:id="rId66" display="https://podminky.urs.cz/item/CS_URS_2024_02/998763331"/>
    <hyperlink ref="F512" r:id="rId67" display="https://podminky.urs.cz/item/CS_URS_2024_02/998763339"/>
    <hyperlink ref="F514" r:id="rId68" display="https://podminky.urs.cz/item/CS_URS_2024_02/998763393"/>
    <hyperlink ref="F516" r:id="rId69" display="https://podminky.urs.cz/item/CS_URS_2024_02/998763399"/>
    <hyperlink ref="F519" r:id="rId70" display="https://podminky.urs.cz/item/CS_URS_2024_02/784171101"/>
    <hyperlink ref="F526" r:id="rId71" display="https://podminky.urs.cz/item/CS_URS_2024_02/784181101"/>
    <hyperlink ref="F531" r:id="rId72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2256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ROUND((SUM(BE91:BE507)),  2)</f>
        <v>0</v>
      </c>
      <c r="G33" s="42"/>
      <c r="H33" s="42"/>
      <c r="I33" s="152">
        <v>0.20999999999999999</v>
      </c>
      <c r="J33" s="151">
        <f>ROUND(((SUM(BE91:BE507))*I33),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ROUND((SUM(BF91:BF507)),  2)</f>
        <v>0</v>
      </c>
      <c r="G34" s="42"/>
      <c r="H34" s="42"/>
      <c r="I34" s="152">
        <v>0.12</v>
      </c>
      <c r="J34" s="151">
        <f>ROUND(((SUM(BF91:BF507))*I34),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ROUND((SUM(BG91:BG507)),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ROUND((SUM(BH91:BH507)),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ROUND((SUM(BI91:BI507)),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10 - ETAPA 10 - OKRUH 2.NP S VENKOVNÍ JEDNOTKOU VJ9-2.NP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J433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J490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10 - ETAPA 10 - OKRUH 2.NP S VENKOVNÍ JEDNOTKOU VJ9-2.NP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1.1182992499999997</v>
      </c>
      <c r="S91" s="100"/>
      <c r="T91" s="190">
        <f>T92+T133</f>
        <v>0.10629000000000001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0.55240449999999996</v>
      </c>
      <c r="S92" s="200"/>
      <c r="T92" s="202">
        <f>T93+T99+T117+T128</f>
        <v>0.033600000000000005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0.54383999999999999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13.199999999999999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0.54383999999999999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2257</v>
      </c>
      <c r="G97" s="238"/>
      <c r="H97" s="241">
        <v>13.199999999999999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13.199999999999999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0.0085644999999999992</v>
      </c>
      <c r="S99" s="200"/>
      <c r="T99" s="202">
        <f>SUM(T100:T116)</f>
        <v>0.033600000000000005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7.75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0.0070524999999999997</v>
      </c>
      <c r="S100" s="217">
        <v>0.0028</v>
      </c>
      <c r="T100" s="218">
        <f>S100*H100</f>
        <v>0.021700000000000001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1685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2258</v>
      </c>
      <c r="G103" s="238"/>
      <c r="H103" s="241">
        <v>4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2259</v>
      </c>
      <c r="G105" s="238"/>
      <c r="H105" s="241">
        <v>3.75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7.75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1234</v>
      </c>
      <c r="F107" s="210" t="s">
        <v>1235</v>
      </c>
      <c r="G107" s="211" t="s">
        <v>202</v>
      </c>
      <c r="H107" s="212">
        <v>1.3999999999999999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0.0015119999999999999</v>
      </c>
      <c r="S107" s="217">
        <v>0.0085000000000000006</v>
      </c>
      <c r="T107" s="218">
        <f>S107*H107</f>
        <v>0.011900000000000001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1236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2260</v>
      </c>
      <c r="G110" s="238"/>
      <c r="H110" s="241">
        <v>1.3999999999999999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1.3999999999999999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11.25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1242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1243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2261</v>
      </c>
      <c r="G115" s="238"/>
      <c r="H115" s="241">
        <v>11.25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11.25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260</v>
      </c>
      <c r="F117" s="206" t="s">
        <v>261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2262</v>
      </c>
      <c r="F118" s="210" t="s">
        <v>2263</v>
      </c>
      <c r="G118" s="211" t="s">
        <v>264</v>
      </c>
      <c r="H118" s="212">
        <v>0.106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2264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2265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1249</v>
      </c>
      <c r="F120" s="210" t="s">
        <v>1250</v>
      </c>
      <c r="G120" s="211" t="s">
        <v>264</v>
      </c>
      <c r="H120" s="212">
        <v>0.106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1251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267</v>
      </c>
      <c r="F122" s="210" t="s">
        <v>268</v>
      </c>
      <c r="G122" s="211" t="s">
        <v>264</v>
      </c>
      <c r="H122" s="212">
        <v>0.106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259</v>
      </c>
      <c r="D124" s="208" t="s">
        <v>174</v>
      </c>
      <c r="E124" s="209" t="s">
        <v>271</v>
      </c>
      <c r="F124" s="210" t="s">
        <v>272</v>
      </c>
      <c r="G124" s="211" t="s">
        <v>264</v>
      </c>
      <c r="H124" s="212">
        <v>0.106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275</v>
      </c>
      <c r="F126" s="210" t="s">
        <v>276</v>
      </c>
      <c r="G126" s="211" t="s">
        <v>264</v>
      </c>
      <c r="H126" s="212">
        <v>0.106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279</v>
      </c>
      <c r="F128" s="206" t="s">
        <v>280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1256</v>
      </c>
      <c r="F129" s="210" t="s">
        <v>1257</v>
      </c>
      <c r="G129" s="211" t="s">
        <v>264</v>
      </c>
      <c r="H129" s="212">
        <v>0.55200000000000005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1258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1259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1260</v>
      </c>
      <c r="F131" s="210" t="s">
        <v>1261</v>
      </c>
      <c r="G131" s="211" t="s">
        <v>264</v>
      </c>
      <c r="H131" s="212">
        <v>0.55200000000000005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1262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289</v>
      </c>
      <c r="F133" s="195" t="s">
        <v>290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P134+P150+P224+P258+P433+P490</f>
        <v>0</v>
      </c>
      <c r="Q133" s="200"/>
      <c r="R133" s="201">
        <f>R134+R150+R224+R258+R433+R490</f>
        <v>0.56589474999999989</v>
      </c>
      <c r="S133" s="200"/>
      <c r="T133" s="202">
        <f>T134+T150+T224+T258+T433+T490</f>
        <v>0.072690000000000005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BK134+BK150+BK224+BK258+BK433+BK490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1264</v>
      </c>
      <c r="F134" s="206" t="s">
        <v>1265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1266</v>
      </c>
      <c r="F135" s="210" t="s">
        <v>1267</v>
      </c>
      <c r="G135" s="211" t="s">
        <v>194</v>
      </c>
      <c r="H135" s="212">
        <v>7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295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295</v>
      </c>
      <c r="BM135" s="219" t="s">
        <v>1268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1691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253</v>
      </c>
      <c r="G138" s="238"/>
      <c r="H138" s="241">
        <v>7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7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1271</v>
      </c>
      <c r="F140" s="210" t="s">
        <v>1272</v>
      </c>
      <c r="G140" s="211" t="s">
        <v>194</v>
      </c>
      <c r="H140" s="212">
        <v>7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295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295</v>
      </c>
      <c r="BM140" s="219" t="s">
        <v>1273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253</v>
      </c>
      <c r="G142" s="238"/>
      <c r="H142" s="241">
        <v>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7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2266</v>
      </c>
      <c r="F144" s="210" t="s">
        <v>2267</v>
      </c>
      <c r="G144" s="211" t="s">
        <v>1277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295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295</v>
      </c>
      <c r="BM144" s="219" t="s">
        <v>2268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2269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1280</v>
      </c>
      <c r="F146" s="210" t="s">
        <v>1281</v>
      </c>
      <c r="G146" s="211" t="s">
        <v>1277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1282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295</v>
      </c>
      <c r="D148" s="208" t="s">
        <v>174</v>
      </c>
      <c r="E148" s="209" t="s">
        <v>1284</v>
      </c>
      <c r="F148" s="210" t="s">
        <v>1285</v>
      </c>
      <c r="G148" s="211" t="s">
        <v>1277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295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295</v>
      </c>
      <c r="BM148" s="219" t="s">
        <v>1286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601</v>
      </c>
      <c r="F150" s="206" t="s">
        <v>602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0.020502600000000003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309</v>
      </c>
      <c r="D151" s="208" t="s">
        <v>174</v>
      </c>
      <c r="E151" s="209" t="s">
        <v>1797</v>
      </c>
      <c r="F151" s="210" t="s">
        <v>1798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295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295</v>
      </c>
      <c r="BM151" s="219" t="s">
        <v>1896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1800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1801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336</v>
      </c>
      <c r="D156" s="270" t="s">
        <v>403</v>
      </c>
      <c r="E156" s="271" t="s">
        <v>1802</v>
      </c>
      <c r="F156" s="272" t="s">
        <v>1803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406</v>
      </c>
      <c r="AT156" s="219" t="s">
        <v>403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1897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1805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341</v>
      </c>
      <c r="D158" s="208" t="s">
        <v>174</v>
      </c>
      <c r="E158" s="209" t="s">
        <v>1288</v>
      </c>
      <c r="F158" s="210" t="s">
        <v>1289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298</v>
      </c>
      <c r="D163" s="270" t="s">
        <v>403</v>
      </c>
      <c r="E163" s="271" t="s">
        <v>1293</v>
      </c>
      <c r="F163" s="272" t="s">
        <v>1294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406</v>
      </c>
      <c r="AT163" s="219" t="s">
        <v>403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1295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1805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1297</v>
      </c>
      <c r="F165" s="210" t="s">
        <v>1298</v>
      </c>
      <c r="G165" s="211" t="s">
        <v>194</v>
      </c>
      <c r="H165" s="212">
        <v>10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295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295</v>
      </c>
      <c r="BM165" s="219" t="s">
        <v>1299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1301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121</v>
      </c>
      <c r="G168" s="238"/>
      <c r="H168" s="241">
        <v>10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10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361</v>
      </c>
      <c r="D170" s="270" t="s">
        <v>403</v>
      </c>
      <c r="E170" s="271" t="s">
        <v>1302</v>
      </c>
      <c r="F170" s="272" t="s">
        <v>1303</v>
      </c>
      <c r="G170" s="273" t="s">
        <v>194</v>
      </c>
      <c r="H170" s="274">
        <v>10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0.0014999999999999998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406</v>
      </c>
      <c r="AT170" s="219" t="s">
        <v>403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1304</v>
      </c>
    </row>
    <row r="171" s="2" customFormat="1" ht="24.15" customHeight="1">
      <c r="A171" s="42"/>
      <c r="B171" s="43"/>
      <c r="C171" s="208" t="s">
        <v>366</v>
      </c>
      <c r="D171" s="208" t="s">
        <v>174</v>
      </c>
      <c r="E171" s="209" t="s">
        <v>1305</v>
      </c>
      <c r="F171" s="210" t="s">
        <v>1306</v>
      </c>
      <c r="G171" s="211" t="s">
        <v>202</v>
      </c>
      <c r="H171" s="212">
        <v>116.7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1307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1309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2270</v>
      </c>
      <c r="G174" s="238"/>
      <c r="H174" s="241">
        <v>69.400000000000006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69.400000000000006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1693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1899</v>
      </c>
      <c r="G177" s="238"/>
      <c r="H177" s="241">
        <v>14.300000000000001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1332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1900</v>
      </c>
      <c r="G179" s="238"/>
      <c r="H179" s="241">
        <v>33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116.7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371</v>
      </c>
      <c r="D181" s="270" t="s">
        <v>403</v>
      </c>
      <c r="E181" s="271" t="s">
        <v>684</v>
      </c>
      <c r="F181" s="272" t="s">
        <v>685</v>
      </c>
      <c r="G181" s="273" t="s">
        <v>202</v>
      </c>
      <c r="H181" s="274">
        <v>134.20500000000001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0.016104600000000004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406</v>
      </c>
      <c r="AT181" s="219" t="s">
        <v>403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1334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2271</v>
      </c>
      <c r="G182" s="238"/>
      <c r="H182" s="241">
        <v>134.20500000000001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376</v>
      </c>
      <c r="D183" s="208" t="s">
        <v>174</v>
      </c>
      <c r="E183" s="209" t="s">
        <v>1336</v>
      </c>
      <c r="F183" s="210" t="s">
        <v>1337</v>
      </c>
      <c r="G183" s="211" t="s">
        <v>194</v>
      </c>
      <c r="H183" s="212">
        <v>159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295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295</v>
      </c>
      <c r="BM183" s="219" t="s">
        <v>1338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1340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1341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2060</v>
      </c>
      <c r="G188" s="238"/>
      <c r="H188" s="241">
        <v>120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1698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2272</v>
      </c>
      <c r="G190" s="238"/>
      <c r="H190" s="241">
        <v>24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1332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2273</v>
      </c>
      <c r="G192" s="238"/>
      <c r="H192" s="241">
        <v>12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159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381</v>
      </c>
      <c r="D194" s="208" t="s">
        <v>174</v>
      </c>
      <c r="E194" s="209" t="s">
        <v>1346</v>
      </c>
      <c r="F194" s="210" t="s">
        <v>1347</v>
      </c>
      <c r="G194" s="211" t="s">
        <v>194</v>
      </c>
      <c r="H194" s="212">
        <v>24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295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295</v>
      </c>
      <c r="BM194" s="219" t="s">
        <v>1348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1349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1904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2273</v>
      </c>
      <c r="G197" s="238"/>
      <c r="H197" s="241">
        <v>12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1332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2273</v>
      </c>
      <c r="G199" s="238"/>
      <c r="H199" s="241">
        <v>12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24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388</v>
      </c>
      <c r="D201" s="208" t="s">
        <v>174</v>
      </c>
      <c r="E201" s="209" t="s">
        <v>739</v>
      </c>
      <c r="F201" s="210" t="s">
        <v>740</v>
      </c>
      <c r="G201" s="211" t="s">
        <v>194</v>
      </c>
      <c r="H201" s="212">
        <v>21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295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295</v>
      </c>
      <c r="BM201" s="219" t="s">
        <v>2137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742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1353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253</v>
      </c>
      <c r="G204" s="238"/>
      <c r="H204" s="241">
        <v>7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1354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2274</v>
      </c>
      <c r="G206" s="238"/>
      <c r="H206" s="241">
        <v>14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21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395</v>
      </c>
      <c r="D208" s="270" t="s">
        <v>403</v>
      </c>
      <c r="E208" s="271" t="s">
        <v>421</v>
      </c>
      <c r="F208" s="272" t="s">
        <v>1811</v>
      </c>
      <c r="G208" s="273" t="s">
        <v>194</v>
      </c>
      <c r="H208" s="274">
        <v>7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406</v>
      </c>
      <c r="AT208" s="219" t="s">
        <v>403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295</v>
      </c>
      <c r="BM208" s="219" t="s">
        <v>2138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253</v>
      </c>
      <c r="G209" s="238"/>
      <c r="H209" s="241">
        <v>7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402</v>
      </c>
      <c r="D210" s="270" t="s">
        <v>403</v>
      </c>
      <c r="E210" s="271" t="s">
        <v>747</v>
      </c>
      <c r="F210" s="272" t="s">
        <v>748</v>
      </c>
      <c r="G210" s="273" t="s">
        <v>194</v>
      </c>
      <c r="H210" s="274">
        <v>14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406</v>
      </c>
      <c r="AT210" s="219" t="s">
        <v>403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2139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2274</v>
      </c>
      <c r="G211" s="238"/>
      <c r="H211" s="241">
        <v>14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14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1357</v>
      </c>
      <c r="F213" s="210" t="s">
        <v>1358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1359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413</v>
      </c>
      <c r="D215" s="208" t="s">
        <v>174</v>
      </c>
      <c r="E215" s="209" t="s">
        <v>1361</v>
      </c>
      <c r="F215" s="210" t="s">
        <v>879</v>
      </c>
      <c r="G215" s="211" t="s">
        <v>764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295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295</v>
      </c>
      <c r="BM215" s="219" t="s">
        <v>1701</v>
      </c>
    </row>
    <row r="216" s="2" customFormat="1" ht="24.15" customHeight="1">
      <c r="A216" s="42"/>
      <c r="B216" s="43"/>
      <c r="C216" s="208" t="s">
        <v>406</v>
      </c>
      <c r="D216" s="208" t="s">
        <v>174</v>
      </c>
      <c r="E216" s="209" t="s">
        <v>2275</v>
      </c>
      <c r="F216" s="210" t="s">
        <v>2276</v>
      </c>
      <c r="G216" s="211" t="s">
        <v>264</v>
      </c>
      <c r="H216" s="212">
        <v>0.021000000000000001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2277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2278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424</v>
      </c>
      <c r="D218" s="208" t="s">
        <v>174</v>
      </c>
      <c r="E218" s="209" t="s">
        <v>955</v>
      </c>
      <c r="F218" s="210" t="s">
        <v>956</v>
      </c>
      <c r="G218" s="211" t="s">
        <v>264</v>
      </c>
      <c r="H218" s="212">
        <v>0.021000000000000001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1371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958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433</v>
      </c>
      <c r="D220" s="208" t="s">
        <v>174</v>
      </c>
      <c r="E220" s="209" t="s">
        <v>960</v>
      </c>
      <c r="F220" s="210" t="s">
        <v>961</v>
      </c>
      <c r="G220" s="211" t="s">
        <v>264</v>
      </c>
      <c r="H220" s="212">
        <v>0.021000000000000001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1372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438</v>
      </c>
      <c r="D222" s="208" t="s">
        <v>174</v>
      </c>
      <c r="E222" s="209" t="s">
        <v>965</v>
      </c>
      <c r="F222" s="210" t="s">
        <v>966</v>
      </c>
      <c r="G222" s="211" t="s">
        <v>264</v>
      </c>
      <c r="H222" s="212">
        <v>0.021000000000000001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1373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969</v>
      </c>
      <c r="F224" s="206" t="s">
        <v>970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0.016345500000000002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443</v>
      </c>
      <c r="D225" s="208" t="s">
        <v>174</v>
      </c>
      <c r="E225" s="209" t="s">
        <v>972</v>
      </c>
      <c r="F225" s="210" t="s">
        <v>973</v>
      </c>
      <c r="G225" s="211" t="s">
        <v>202</v>
      </c>
      <c r="H225" s="212">
        <v>128.19999999999999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1374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1375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2279</v>
      </c>
      <c r="G228" s="238"/>
      <c r="H228" s="241">
        <v>113.90000000000001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113.90000000000001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2280</v>
      </c>
      <c r="G231" s="238"/>
      <c r="H231" s="241">
        <v>14.300000000000001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128.20000000000002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448</v>
      </c>
      <c r="D233" s="270" t="s">
        <v>403</v>
      </c>
      <c r="E233" s="271" t="s">
        <v>1001</v>
      </c>
      <c r="F233" s="272" t="s">
        <v>1002</v>
      </c>
      <c r="G233" s="273" t="s">
        <v>202</v>
      </c>
      <c r="H233" s="274">
        <v>134.61000000000001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0.0040383000000000007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1380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2281</v>
      </c>
      <c r="G234" s="238"/>
      <c r="H234" s="241">
        <v>134.61000000000001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453</v>
      </c>
      <c r="D235" s="208" t="s">
        <v>174</v>
      </c>
      <c r="E235" s="209" t="s">
        <v>2282</v>
      </c>
      <c r="F235" s="210" t="s">
        <v>879</v>
      </c>
      <c r="G235" s="211" t="s">
        <v>764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1714</v>
      </c>
    </row>
    <row r="236" s="2" customFormat="1" ht="16.5" customHeight="1">
      <c r="A236" s="42"/>
      <c r="B236" s="43"/>
      <c r="C236" s="208" t="s">
        <v>460</v>
      </c>
      <c r="D236" s="208" t="s">
        <v>174</v>
      </c>
      <c r="E236" s="209" t="s">
        <v>1009</v>
      </c>
      <c r="F236" s="210" t="s">
        <v>1383</v>
      </c>
      <c r="G236" s="211" t="s">
        <v>202</v>
      </c>
      <c r="H236" s="212">
        <v>128.19999999999999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1384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1375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2279</v>
      </c>
      <c r="G239" s="238"/>
      <c r="H239" s="241">
        <v>113.90000000000001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113.90000000000001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1710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2280</v>
      </c>
      <c r="G242" s="238"/>
      <c r="H242" s="241">
        <v>14.300000000000001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128.20000000000002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467</v>
      </c>
      <c r="D244" s="270" t="s">
        <v>403</v>
      </c>
      <c r="E244" s="271" t="s">
        <v>1014</v>
      </c>
      <c r="F244" s="272" t="s">
        <v>1015</v>
      </c>
      <c r="G244" s="273" t="s">
        <v>202</v>
      </c>
      <c r="H244" s="274">
        <v>153.84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0.012307200000000001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406</v>
      </c>
      <c r="AT244" s="219" t="s">
        <v>403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1385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2283</v>
      </c>
      <c r="G245" s="238"/>
      <c r="H245" s="241">
        <v>153.84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1019</v>
      </c>
      <c r="F246" s="210" t="s">
        <v>1020</v>
      </c>
      <c r="G246" s="211" t="s">
        <v>202</v>
      </c>
      <c r="H246" s="212">
        <v>128.19999999999999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1387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2284</v>
      </c>
      <c r="G248" s="238"/>
      <c r="H248" s="241">
        <v>128.19999999999999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128.19999999999999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476</v>
      </c>
      <c r="D250" s="208" t="s">
        <v>174</v>
      </c>
      <c r="E250" s="209" t="s">
        <v>2285</v>
      </c>
      <c r="F250" s="210" t="s">
        <v>2286</v>
      </c>
      <c r="G250" s="211" t="s">
        <v>264</v>
      </c>
      <c r="H250" s="212">
        <v>0.016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2287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2288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481</v>
      </c>
      <c r="D252" s="208" t="s">
        <v>174</v>
      </c>
      <c r="E252" s="209" t="s">
        <v>1029</v>
      </c>
      <c r="F252" s="210" t="s">
        <v>1030</v>
      </c>
      <c r="G252" s="211" t="s">
        <v>264</v>
      </c>
      <c r="H252" s="212">
        <v>0.016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1392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486</v>
      </c>
      <c r="D254" s="208" t="s">
        <v>174</v>
      </c>
      <c r="E254" s="209" t="s">
        <v>1034</v>
      </c>
      <c r="F254" s="210" t="s">
        <v>1035</v>
      </c>
      <c r="G254" s="211" t="s">
        <v>264</v>
      </c>
      <c r="H254" s="212">
        <v>0.016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493</v>
      </c>
      <c r="D256" s="208" t="s">
        <v>174</v>
      </c>
      <c r="E256" s="209" t="s">
        <v>1039</v>
      </c>
      <c r="F256" s="210" t="s">
        <v>1040</v>
      </c>
      <c r="G256" s="211" t="s">
        <v>264</v>
      </c>
      <c r="H256" s="212">
        <v>0.016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1394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1045</v>
      </c>
      <c r="F258" s="206" t="s">
        <v>1046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SUM(P259:P432)</f>
        <v>0</v>
      </c>
      <c r="Q258" s="200"/>
      <c r="R258" s="201">
        <f>SUM(R259:R432)</f>
        <v>0.45241664999999992</v>
      </c>
      <c r="S258" s="200"/>
      <c r="T258" s="202">
        <f>SUM(T259:T432)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SUM(BK259:BK432)</f>
        <v>0</v>
      </c>
    </row>
    <row r="259" s="2" customFormat="1" ht="33" customHeight="1">
      <c r="A259" s="42"/>
      <c r="B259" s="43"/>
      <c r="C259" s="208" t="s">
        <v>503</v>
      </c>
      <c r="D259" s="208" t="s">
        <v>174</v>
      </c>
      <c r="E259" s="209" t="s">
        <v>1395</v>
      </c>
      <c r="F259" s="210" t="s">
        <v>1396</v>
      </c>
      <c r="G259" s="211" t="s">
        <v>194</v>
      </c>
      <c r="H259" s="212">
        <v>4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1397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1399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2289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2290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2291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2292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5" customFormat="1">
      <c r="A270" s="15"/>
      <c r="B270" s="248"/>
      <c r="C270" s="249"/>
      <c r="D270" s="228" t="s">
        <v>183</v>
      </c>
      <c r="E270" s="250" t="s">
        <v>41</v>
      </c>
      <c r="F270" s="251" t="s">
        <v>189</v>
      </c>
      <c r="G270" s="249"/>
      <c r="H270" s="252">
        <v>4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183</v>
      </c>
      <c r="AU270" s="258" t="s">
        <v>90</v>
      </c>
      <c r="AV270" s="15" t="s">
        <v>179</v>
      </c>
      <c r="AW270" s="15" t="s">
        <v>42</v>
      </c>
      <c r="AX270" s="15" t="s">
        <v>88</v>
      </c>
      <c r="AY270" s="258" t="s">
        <v>171</v>
      </c>
    </row>
    <row r="271" s="2" customFormat="1" ht="24.15" customHeight="1">
      <c r="A271" s="42"/>
      <c r="B271" s="43"/>
      <c r="C271" s="270" t="s">
        <v>520</v>
      </c>
      <c r="D271" s="270" t="s">
        <v>403</v>
      </c>
      <c r="E271" s="271" t="s">
        <v>1406</v>
      </c>
      <c r="F271" s="272" t="s">
        <v>1407</v>
      </c>
      <c r="G271" s="273" t="s">
        <v>194</v>
      </c>
      <c r="H271" s="274">
        <v>4</v>
      </c>
      <c r="I271" s="275"/>
      <c r="J271" s="276">
        <f>ROUND(I271*H271,2)</f>
        <v>0</v>
      </c>
      <c r="K271" s="272" t="s">
        <v>178</v>
      </c>
      <c r="L271" s="277"/>
      <c r="M271" s="278" t="s">
        <v>41</v>
      </c>
      <c r="N271" s="279" t="s">
        <v>51</v>
      </c>
      <c r="O271" s="88"/>
      <c r="P271" s="217">
        <f>O271*H271</f>
        <v>0</v>
      </c>
      <c r="Q271" s="217">
        <v>0.029000000000000001</v>
      </c>
      <c r="R271" s="217">
        <f>Q271*H271</f>
        <v>0.11600000000000001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406</v>
      </c>
      <c r="AT271" s="219" t="s">
        <v>403</v>
      </c>
      <c r="AU271" s="219" t="s">
        <v>90</v>
      </c>
      <c r="AY271" s="20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88</v>
      </c>
      <c r="BK271" s="220">
        <f>ROUND(I271*H271,2)</f>
        <v>0</v>
      </c>
      <c r="BL271" s="20" t="s">
        <v>295</v>
      </c>
      <c r="BM271" s="219" t="s">
        <v>1408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1409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3" customFormat="1">
      <c r="A273" s="13"/>
      <c r="B273" s="226"/>
      <c r="C273" s="227"/>
      <c r="D273" s="228" t="s">
        <v>183</v>
      </c>
      <c r="E273" s="229" t="s">
        <v>41</v>
      </c>
      <c r="F273" s="230" t="s">
        <v>2293</v>
      </c>
      <c r="G273" s="227"/>
      <c r="H273" s="229" t="s">
        <v>41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183</v>
      </c>
      <c r="AU273" s="236" t="s">
        <v>90</v>
      </c>
      <c r="AV273" s="13" t="s">
        <v>88</v>
      </c>
      <c r="AW273" s="13" t="s">
        <v>42</v>
      </c>
      <c r="AX273" s="13" t="s">
        <v>80</v>
      </c>
      <c r="AY273" s="236" t="s">
        <v>171</v>
      </c>
    </row>
    <row r="274" s="14" customFormat="1">
      <c r="A274" s="14"/>
      <c r="B274" s="237"/>
      <c r="C274" s="238"/>
      <c r="D274" s="228" t="s">
        <v>183</v>
      </c>
      <c r="E274" s="239" t="s">
        <v>41</v>
      </c>
      <c r="F274" s="240" t="s">
        <v>88</v>
      </c>
      <c r="G274" s="238"/>
      <c r="H274" s="241">
        <v>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183</v>
      </c>
      <c r="AU274" s="247" t="s">
        <v>90</v>
      </c>
      <c r="AV274" s="14" t="s">
        <v>90</v>
      </c>
      <c r="AW274" s="14" t="s">
        <v>42</v>
      </c>
      <c r="AX274" s="14" t="s">
        <v>80</v>
      </c>
      <c r="AY274" s="247" t="s">
        <v>171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2294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4" customFormat="1">
      <c r="A276" s="14"/>
      <c r="B276" s="237"/>
      <c r="C276" s="238"/>
      <c r="D276" s="228" t="s">
        <v>183</v>
      </c>
      <c r="E276" s="239" t="s">
        <v>41</v>
      </c>
      <c r="F276" s="240" t="s">
        <v>88</v>
      </c>
      <c r="G276" s="238"/>
      <c r="H276" s="241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42</v>
      </c>
      <c r="AX276" s="14" t="s">
        <v>80</v>
      </c>
      <c r="AY276" s="247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2295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88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2296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5" customFormat="1">
      <c r="A281" s="15"/>
      <c r="B281" s="248"/>
      <c r="C281" s="249"/>
      <c r="D281" s="228" t="s">
        <v>183</v>
      </c>
      <c r="E281" s="250" t="s">
        <v>41</v>
      </c>
      <c r="F281" s="251" t="s">
        <v>189</v>
      </c>
      <c r="G281" s="249"/>
      <c r="H281" s="252">
        <v>4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183</v>
      </c>
      <c r="AU281" s="258" t="s">
        <v>90</v>
      </c>
      <c r="AV281" s="15" t="s">
        <v>179</v>
      </c>
      <c r="AW281" s="15" t="s">
        <v>42</v>
      </c>
      <c r="AX281" s="15" t="s">
        <v>88</v>
      </c>
      <c r="AY281" s="258" t="s">
        <v>171</v>
      </c>
    </row>
    <row r="282" s="2" customFormat="1" ht="16.5" customHeight="1">
      <c r="A282" s="42"/>
      <c r="B282" s="43"/>
      <c r="C282" s="208" t="s">
        <v>536</v>
      </c>
      <c r="D282" s="208" t="s">
        <v>174</v>
      </c>
      <c r="E282" s="209" t="s">
        <v>1416</v>
      </c>
      <c r="F282" s="210" t="s">
        <v>1417</v>
      </c>
      <c r="G282" s="211" t="s">
        <v>194</v>
      </c>
      <c r="H282" s="212">
        <v>4</v>
      </c>
      <c r="I282" s="213"/>
      <c r="J282" s="214">
        <f>ROUND(I282*H282,2)</f>
        <v>0</v>
      </c>
      <c r="K282" s="210" t="s">
        <v>178</v>
      </c>
      <c r="L282" s="48"/>
      <c r="M282" s="215" t="s">
        <v>41</v>
      </c>
      <c r="N282" s="216" t="s">
        <v>51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295</v>
      </c>
      <c r="AT282" s="219" t="s">
        <v>174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295</v>
      </c>
      <c r="BM282" s="219" t="s">
        <v>1418</v>
      </c>
    </row>
    <row r="283" s="2" customFormat="1">
      <c r="A283" s="42"/>
      <c r="B283" s="43"/>
      <c r="C283" s="44"/>
      <c r="D283" s="221" t="s">
        <v>181</v>
      </c>
      <c r="E283" s="44"/>
      <c r="F283" s="222" t="s">
        <v>1419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181</v>
      </c>
      <c r="AU283" s="20" t="s">
        <v>90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179</v>
      </c>
      <c r="G284" s="238"/>
      <c r="H284" s="241">
        <v>4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5" customFormat="1">
      <c r="A285" s="15"/>
      <c r="B285" s="248"/>
      <c r="C285" s="249"/>
      <c r="D285" s="228" t="s">
        <v>183</v>
      </c>
      <c r="E285" s="250" t="s">
        <v>41</v>
      </c>
      <c r="F285" s="251" t="s">
        <v>189</v>
      </c>
      <c r="G285" s="249"/>
      <c r="H285" s="252">
        <v>4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8" t="s">
        <v>183</v>
      </c>
      <c r="AU285" s="258" t="s">
        <v>90</v>
      </c>
      <c r="AV285" s="15" t="s">
        <v>179</v>
      </c>
      <c r="AW285" s="15" t="s">
        <v>42</v>
      </c>
      <c r="AX285" s="15" t="s">
        <v>88</v>
      </c>
      <c r="AY285" s="258" t="s">
        <v>171</v>
      </c>
    </row>
    <row r="286" s="2" customFormat="1" ht="16.5" customHeight="1">
      <c r="A286" s="42"/>
      <c r="B286" s="43"/>
      <c r="C286" s="208" t="s">
        <v>541</v>
      </c>
      <c r="D286" s="208" t="s">
        <v>174</v>
      </c>
      <c r="E286" s="209" t="s">
        <v>1420</v>
      </c>
      <c r="F286" s="210" t="s">
        <v>1421</v>
      </c>
      <c r="G286" s="211" t="s">
        <v>194</v>
      </c>
      <c r="H286" s="212">
        <v>4</v>
      </c>
      <c r="I286" s="213"/>
      <c r="J286" s="214">
        <f>ROUND(I286*H286,2)</f>
        <v>0</v>
      </c>
      <c r="K286" s="210" t="s">
        <v>178</v>
      </c>
      <c r="L286" s="48"/>
      <c r="M286" s="215" t="s">
        <v>41</v>
      </c>
      <c r="N286" s="216" t="s">
        <v>51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295</v>
      </c>
      <c r="AT286" s="219" t="s">
        <v>174</v>
      </c>
      <c r="AU286" s="219" t="s">
        <v>90</v>
      </c>
      <c r="AY286" s="20" t="s">
        <v>171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88</v>
      </c>
      <c r="BK286" s="220">
        <f>ROUND(I286*H286,2)</f>
        <v>0</v>
      </c>
      <c r="BL286" s="20" t="s">
        <v>295</v>
      </c>
      <c r="BM286" s="219" t="s">
        <v>1422</v>
      </c>
    </row>
    <row r="287" s="2" customFormat="1">
      <c r="A287" s="42"/>
      <c r="B287" s="43"/>
      <c r="C287" s="44"/>
      <c r="D287" s="221" t="s">
        <v>181</v>
      </c>
      <c r="E287" s="44"/>
      <c r="F287" s="222" t="s">
        <v>1423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181</v>
      </c>
      <c r="AU287" s="20" t="s">
        <v>90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179</v>
      </c>
      <c r="G288" s="238"/>
      <c r="H288" s="241">
        <v>4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5" customFormat="1">
      <c r="A289" s="15"/>
      <c r="B289" s="248"/>
      <c r="C289" s="249"/>
      <c r="D289" s="228" t="s">
        <v>183</v>
      </c>
      <c r="E289" s="250" t="s">
        <v>41</v>
      </c>
      <c r="F289" s="251" t="s">
        <v>189</v>
      </c>
      <c r="G289" s="249"/>
      <c r="H289" s="252">
        <v>4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8" t="s">
        <v>183</v>
      </c>
      <c r="AU289" s="258" t="s">
        <v>90</v>
      </c>
      <c r="AV289" s="15" t="s">
        <v>179</v>
      </c>
      <c r="AW289" s="15" t="s">
        <v>42</v>
      </c>
      <c r="AX289" s="15" t="s">
        <v>88</v>
      </c>
      <c r="AY289" s="258" t="s">
        <v>171</v>
      </c>
    </row>
    <row r="290" s="2" customFormat="1" ht="24.15" customHeight="1">
      <c r="A290" s="42"/>
      <c r="B290" s="43"/>
      <c r="C290" s="208" t="s">
        <v>560</v>
      </c>
      <c r="D290" s="208" t="s">
        <v>174</v>
      </c>
      <c r="E290" s="209" t="s">
        <v>1424</v>
      </c>
      <c r="F290" s="210" t="s">
        <v>1425</v>
      </c>
      <c r="G290" s="211" t="s">
        <v>194</v>
      </c>
      <c r="H290" s="212">
        <v>1</v>
      </c>
      <c r="I290" s="213"/>
      <c r="J290" s="214">
        <f>ROUND(I290*H290,2)</f>
        <v>0</v>
      </c>
      <c r="K290" s="210" t="s">
        <v>41</v>
      </c>
      <c r="L290" s="48"/>
      <c r="M290" s="215" t="s">
        <v>41</v>
      </c>
      <c r="N290" s="216" t="s">
        <v>51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295</v>
      </c>
      <c r="AT290" s="219" t="s">
        <v>174</v>
      </c>
      <c r="AU290" s="219" t="s">
        <v>90</v>
      </c>
      <c r="AY290" s="20" t="s">
        <v>171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88</v>
      </c>
      <c r="BK290" s="220">
        <f>ROUND(I290*H290,2)</f>
        <v>0</v>
      </c>
      <c r="BL290" s="20" t="s">
        <v>295</v>
      </c>
      <c r="BM290" s="219" t="s">
        <v>1426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1427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3" customFormat="1">
      <c r="A292" s="13"/>
      <c r="B292" s="226"/>
      <c r="C292" s="227"/>
      <c r="D292" s="228" t="s">
        <v>183</v>
      </c>
      <c r="E292" s="229" t="s">
        <v>41</v>
      </c>
      <c r="F292" s="230" t="s">
        <v>2297</v>
      </c>
      <c r="G292" s="227"/>
      <c r="H292" s="229" t="s">
        <v>41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183</v>
      </c>
      <c r="AU292" s="236" t="s">
        <v>90</v>
      </c>
      <c r="AV292" s="13" t="s">
        <v>88</v>
      </c>
      <c r="AW292" s="13" t="s">
        <v>42</v>
      </c>
      <c r="AX292" s="13" t="s">
        <v>80</v>
      </c>
      <c r="AY292" s="236" t="s">
        <v>171</v>
      </c>
    </row>
    <row r="293" s="14" customFormat="1">
      <c r="A293" s="14"/>
      <c r="B293" s="237"/>
      <c r="C293" s="238"/>
      <c r="D293" s="228" t="s">
        <v>183</v>
      </c>
      <c r="E293" s="239" t="s">
        <v>41</v>
      </c>
      <c r="F293" s="240" t="s">
        <v>88</v>
      </c>
      <c r="G293" s="238"/>
      <c r="H293" s="241">
        <v>1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183</v>
      </c>
      <c r="AU293" s="247" t="s">
        <v>90</v>
      </c>
      <c r="AV293" s="14" t="s">
        <v>90</v>
      </c>
      <c r="AW293" s="14" t="s">
        <v>42</v>
      </c>
      <c r="AX293" s="14" t="s">
        <v>80</v>
      </c>
      <c r="AY293" s="247" t="s">
        <v>171</v>
      </c>
    </row>
    <row r="294" s="15" customFormat="1">
      <c r="A294" s="15"/>
      <c r="B294" s="248"/>
      <c r="C294" s="249"/>
      <c r="D294" s="228" t="s">
        <v>183</v>
      </c>
      <c r="E294" s="250" t="s">
        <v>41</v>
      </c>
      <c r="F294" s="251" t="s">
        <v>189</v>
      </c>
      <c r="G294" s="249"/>
      <c r="H294" s="252">
        <v>1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8" t="s">
        <v>183</v>
      </c>
      <c r="AU294" s="258" t="s">
        <v>90</v>
      </c>
      <c r="AV294" s="15" t="s">
        <v>179</v>
      </c>
      <c r="AW294" s="15" t="s">
        <v>42</v>
      </c>
      <c r="AX294" s="15" t="s">
        <v>88</v>
      </c>
      <c r="AY294" s="258" t="s">
        <v>171</v>
      </c>
    </row>
    <row r="295" s="2" customFormat="1" ht="24.15" customHeight="1">
      <c r="A295" s="42"/>
      <c r="B295" s="43"/>
      <c r="C295" s="270" t="s">
        <v>565</v>
      </c>
      <c r="D295" s="270" t="s">
        <v>403</v>
      </c>
      <c r="E295" s="271" t="s">
        <v>1429</v>
      </c>
      <c r="F295" s="272" t="s">
        <v>1430</v>
      </c>
      <c r="G295" s="273" t="s">
        <v>194</v>
      </c>
      <c r="H295" s="274">
        <v>1</v>
      </c>
      <c r="I295" s="275"/>
      <c r="J295" s="276">
        <f>ROUND(I295*H295,2)</f>
        <v>0</v>
      </c>
      <c r="K295" s="272" t="s">
        <v>41</v>
      </c>
      <c r="L295" s="277"/>
      <c r="M295" s="278" t="s">
        <v>41</v>
      </c>
      <c r="N295" s="279" t="s">
        <v>51</v>
      </c>
      <c r="O295" s="88"/>
      <c r="P295" s="217">
        <f>O295*H295</f>
        <v>0</v>
      </c>
      <c r="Q295" s="217">
        <v>0.14699999999999999</v>
      </c>
      <c r="R295" s="217">
        <f>Q295*H295</f>
        <v>0.14699999999999999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406</v>
      </c>
      <c r="AT295" s="219" t="s">
        <v>403</v>
      </c>
      <c r="AU295" s="219" t="s">
        <v>90</v>
      </c>
      <c r="AY295" s="20" t="s">
        <v>171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88</v>
      </c>
      <c r="BK295" s="220">
        <f>ROUND(I295*H295,2)</f>
        <v>0</v>
      </c>
      <c r="BL295" s="20" t="s">
        <v>295</v>
      </c>
      <c r="BM295" s="219" t="s">
        <v>1431</v>
      </c>
    </row>
    <row r="296" s="13" customFormat="1">
      <c r="A296" s="13"/>
      <c r="B296" s="226"/>
      <c r="C296" s="227"/>
      <c r="D296" s="228" t="s">
        <v>183</v>
      </c>
      <c r="E296" s="229" t="s">
        <v>41</v>
      </c>
      <c r="F296" s="230" t="s">
        <v>1409</v>
      </c>
      <c r="G296" s="227"/>
      <c r="H296" s="229" t="s">
        <v>41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183</v>
      </c>
      <c r="AU296" s="236" t="s">
        <v>90</v>
      </c>
      <c r="AV296" s="13" t="s">
        <v>88</v>
      </c>
      <c r="AW296" s="13" t="s">
        <v>42</v>
      </c>
      <c r="AX296" s="13" t="s">
        <v>80</v>
      </c>
      <c r="AY296" s="236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2298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5" customFormat="1">
      <c r="A299" s="15"/>
      <c r="B299" s="248"/>
      <c r="C299" s="249"/>
      <c r="D299" s="228" t="s">
        <v>183</v>
      </c>
      <c r="E299" s="250" t="s">
        <v>41</v>
      </c>
      <c r="F299" s="251" t="s">
        <v>189</v>
      </c>
      <c r="G299" s="249"/>
      <c r="H299" s="252">
        <v>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183</v>
      </c>
      <c r="AU299" s="258" t="s">
        <v>90</v>
      </c>
      <c r="AV299" s="15" t="s">
        <v>179</v>
      </c>
      <c r="AW299" s="15" t="s">
        <v>42</v>
      </c>
      <c r="AX299" s="15" t="s">
        <v>88</v>
      </c>
      <c r="AY299" s="258" t="s">
        <v>171</v>
      </c>
    </row>
    <row r="300" s="2" customFormat="1" ht="16.5" customHeight="1">
      <c r="A300" s="42"/>
      <c r="B300" s="43"/>
      <c r="C300" s="208" t="s">
        <v>573</v>
      </c>
      <c r="D300" s="208" t="s">
        <v>174</v>
      </c>
      <c r="E300" s="209" t="s">
        <v>1433</v>
      </c>
      <c r="F300" s="210" t="s">
        <v>1434</v>
      </c>
      <c r="G300" s="211" t="s">
        <v>202</v>
      </c>
      <c r="H300" s="212">
        <v>54.539999999999999</v>
      </c>
      <c r="I300" s="213"/>
      <c r="J300" s="214">
        <f>ROUND(I300*H300,2)</f>
        <v>0</v>
      </c>
      <c r="K300" s="210" t="s">
        <v>178</v>
      </c>
      <c r="L300" s="48"/>
      <c r="M300" s="215" t="s">
        <v>41</v>
      </c>
      <c r="N300" s="216" t="s">
        <v>51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295</v>
      </c>
      <c r="AT300" s="219" t="s">
        <v>174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295</v>
      </c>
      <c r="BM300" s="219" t="s">
        <v>1435</v>
      </c>
    </row>
    <row r="301" s="2" customFormat="1">
      <c r="A301" s="42"/>
      <c r="B301" s="43"/>
      <c r="C301" s="44"/>
      <c r="D301" s="221" t="s">
        <v>181</v>
      </c>
      <c r="E301" s="44"/>
      <c r="F301" s="222" t="s">
        <v>1436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181</v>
      </c>
      <c r="AU301" s="20" t="s">
        <v>90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2299</v>
      </c>
      <c r="G302" s="238"/>
      <c r="H302" s="241">
        <v>54.539999999999999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5" customFormat="1">
      <c r="A303" s="15"/>
      <c r="B303" s="248"/>
      <c r="C303" s="249"/>
      <c r="D303" s="228" t="s">
        <v>183</v>
      </c>
      <c r="E303" s="250" t="s">
        <v>41</v>
      </c>
      <c r="F303" s="251" t="s">
        <v>189</v>
      </c>
      <c r="G303" s="249"/>
      <c r="H303" s="252">
        <v>54.539999999999999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8" t="s">
        <v>183</v>
      </c>
      <c r="AU303" s="258" t="s">
        <v>90</v>
      </c>
      <c r="AV303" s="15" t="s">
        <v>179</v>
      </c>
      <c r="AW303" s="15" t="s">
        <v>42</v>
      </c>
      <c r="AX303" s="15" t="s">
        <v>88</v>
      </c>
      <c r="AY303" s="258" t="s">
        <v>171</v>
      </c>
    </row>
    <row r="304" s="2" customFormat="1" ht="16.5" customHeight="1">
      <c r="A304" s="42"/>
      <c r="B304" s="43"/>
      <c r="C304" s="270" t="s">
        <v>582</v>
      </c>
      <c r="D304" s="270" t="s">
        <v>403</v>
      </c>
      <c r="E304" s="271" t="s">
        <v>1438</v>
      </c>
      <c r="F304" s="272" t="s">
        <v>1439</v>
      </c>
      <c r="G304" s="273" t="s">
        <v>202</v>
      </c>
      <c r="H304" s="274">
        <v>56.176000000000002</v>
      </c>
      <c r="I304" s="275"/>
      <c r="J304" s="276">
        <f>ROUND(I304*H304,2)</f>
        <v>0</v>
      </c>
      <c r="K304" s="272" t="s">
        <v>178</v>
      </c>
      <c r="L304" s="277"/>
      <c r="M304" s="278" t="s">
        <v>41</v>
      </c>
      <c r="N304" s="279" t="s">
        <v>51</v>
      </c>
      <c r="O304" s="88"/>
      <c r="P304" s="217">
        <f>O304*H304</f>
        <v>0</v>
      </c>
      <c r="Q304" s="217">
        <v>0.00040000000000000002</v>
      </c>
      <c r="R304" s="217">
        <f>Q304*H304</f>
        <v>0.022470400000000001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406</v>
      </c>
      <c r="AT304" s="219" t="s">
        <v>403</v>
      </c>
      <c r="AU304" s="219" t="s">
        <v>90</v>
      </c>
      <c r="AY304" s="20" t="s">
        <v>171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88</v>
      </c>
      <c r="BK304" s="220">
        <f>ROUND(I304*H304,2)</f>
        <v>0</v>
      </c>
      <c r="BL304" s="20" t="s">
        <v>295</v>
      </c>
      <c r="BM304" s="219" t="s">
        <v>1440</v>
      </c>
    </row>
    <row r="305" s="14" customFormat="1">
      <c r="A305" s="14"/>
      <c r="B305" s="237"/>
      <c r="C305" s="238"/>
      <c r="D305" s="228" t="s">
        <v>183</v>
      </c>
      <c r="E305" s="238"/>
      <c r="F305" s="240" t="s">
        <v>2300</v>
      </c>
      <c r="G305" s="238"/>
      <c r="H305" s="241">
        <v>56.176000000000002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183</v>
      </c>
      <c r="AU305" s="247" t="s">
        <v>90</v>
      </c>
      <c r="AV305" s="14" t="s">
        <v>90</v>
      </c>
      <c r="AW305" s="14" t="s">
        <v>4</v>
      </c>
      <c r="AX305" s="14" t="s">
        <v>88</v>
      </c>
      <c r="AY305" s="247" t="s">
        <v>171</v>
      </c>
    </row>
    <row r="306" s="2" customFormat="1" ht="16.5" customHeight="1">
      <c r="A306" s="42"/>
      <c r="B306" s="43"/>
      <c r="C306" s="208" t="s">
        <v>593</v>
      </c>
      <c r="D306" s="208" t="s">
        <v>174</v>
      </c>
      <c r="E306" s="209" t="s">
        <v>1047</v>
      </c>
      <c r="F306" s="210" t="s">
        <v>1048</v>
      </c>
      <c r="G306" s="211" t="s">
        <v>202</v>
      </c>
      <c r="H306" s="212">
        <v>77.709999999999994</v>
      </c>
      <c r="I306" s="213"/>
      <c r="J306" s="214">
        <f>ROUND(I306*H306,2)</f>
        <v>0</v>
      </c>
      <c r="K306" s="210" t="s">
        <v>178</v>
      </c>
      <c r="L306" s="48"/>
      <c r="M306" s="215" t="s">
        <v>41</v>
      </c>
      <c r="N306" s="216" t="s">
        <v>51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295</v>
      </c>
      <c r="AT306" s="219" t="s">
        <v>174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295</v>
      </c>
      <c r="BM306" s="219" t="s">
        <v>1442</v>
      </c>
    </row>
    <row r="307" s="2" customFormat="1">
      <c r="A307" s="42"/>
      <c r="B307" s="43"/>
      <c r="C307" s="44"/>
      <c r="D307" s="221" t="s">
        <v>181</v>
      </c>
      <c r="E307" s="44"/>
      <c r="F307" s="222" t="s">
        <v>1050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181</v>
      </c>
      <c r="AU307" s="20" t="s">
        <v>90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2301</v>
      </c>
      <c r="G308" s="238"/>
      <c r="H308" s="241">
        <v>77.709999999999994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5" customFormat="1">
      <c r="A309" s="15"/>
      <c r="B309" s="248"/>
      <c r="C309" s="249"/>
      <c r="D309" s="228" t="s">
        <v>183</v>
      </c>
      <c r="E309" s="250" t="s">
        <v>41</v>
      </c>
      <c r="F309" s="251" t="s">
        <v>189</v>
      </c>
      <c r="G309" s="249"/>
      <c r="H309" s="252">
        <v>77.709999999999994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8" t="s">
        <v>183</v>
      </c>
      <c r="AU309" s="258" t="s">
        <v>90</v>
      </c>
      <c r="AV309" s="15" t="s">
        <v>179</v>
      </c>
      <c r="AW309" s="15" t="s">
        <v>42</v>
      </c>
      <c r="AX309" s="15" t="s">
        <v>88</v>
      </c>
      <c r="AY309" s="258" t="s">
        <v>171</v>
      </c>
    </row>
    <row r="310" s="2" customFormat="1" ht="16.5" customHeight="1">
      <c r="A310" s="42"/>
      <c r="B310" s="43"/>
      <c r="C310" s="270" t="s">
        <v>891</v>
      </c>
      <c r="D310" s="270" t="s">
        <v>403</v>
      </c>
      <c r="E310" s="271" t="s">
        <v>1075</v>
      </c>
      <c r="F310" s="272" t="s">
        <v>1076</v>
      </c>
      <c r="G310" s="273" t="s">
        <v>202</v>
      </c>
      <c r="H310" s="274">
        <v>80.040999999999997</v>
      </c>
      <c r="I310" s="275"/>
      <c r="J310" s="276">
        <f>ROUND(I310*H310,2)</f>
        <v>0</v>
      </c>
      <c r="K310" s="272" t="s">
        <v>178</v>
      </c>
      <c r="L310" s="277"/>
      <c r="M310" s="278" t="s">
        <v>41</v>
      </c>
      <c r="N310" s="279" t="s">
        <v>51</v>
      </c>
      <c r="O310" s="88"/>
      <c r="P310" s="217">
        <f>O310*H310</f>
        <v>0</v>
      </c>
      <c r="Q310" s="217">
        <v>0.00069999999999999999</v>
      </c>
      <c r="R310" s="217">
        <f>Q310*H310</f>
        <v>0.056028699999999994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406</v>
      </c>
      <c r="AT310" s="219" t="s">
        <v>403</v>
      </c>
      <c r="AU310" s="219" t="s">
        <v>90</v>
      </c>
      <c r="AY310" s="20" t="s">
        <v>171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88</v>
      </c>
      <c r="BK310" s="220">
        <f>ROUND(I310*H310,2)</f>
        <v>0</v>
      </c>
      <c r="BL310" s="20" t="s">
        <v>295</v>
      </c>
      <c r="BM310" s="219" t="s">
        <v>1444</v>
      </c>
    </row>
    <row r="311" s="14" customFormat="1">
      <c r="A311" s="14"/>
      <c r="B311" s="237"/>
      <c r="C311" s="238"/>
      <c r="D311" s="228" t="s">
        <v>183</v>
      </c>
      <c r="E311" s="238"/>
      <c r="F311" s="240" t="s">
        <v>2302</v>
      </c>
      <c r="G311" s="238"/>
      <c r="H311" s="241">
        <v>80.040999999999997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183</v>
      </c>
      <c r="AU311" s="247" t="s">
        <v>90</v>
      </c>
      <c r="AV311" s="14" t="s">
        <v>90</v>
      </c>
      <c r="AW311" s="14" t="s">
        <v>4</v>
      </c>
      <c r="AX311" s="14" t="s">
        <v>88</v>
      </c>
      <c r="AY311" s="247" t="s">
        <v>171</v>
      </c>
    </row>
    <row r="312" s="2" customFormat="1" ht="16.5" customHeight="1">
      <c r="A312" s="42"/>
      <c r="B312" s="43"/>
      <c r="C312" s="208" t="s">
        <v>897</v>
      </c>
      <c r="D312" s="208" t="s">
        <v>174</v>
      </c>
      <c r="E312" s="209" t="s">
        <v>1446</v>
      </c>
      <c r="F312" s="210" t="s">
        <v>1447</v>
      </c>
      <c r="G312" s="211" t="s">
        <v>202</v>
      </c>
      <c r="H312" s="212">
        <v>14.67</v>
      </c>
      <c r="I312" s="213"/>
      <c r="J312" s="214">
        <f>ROUND(I312*H312,2)</f>
        <v>0</v>
      </c>
      <c r="K312" s="210" t="s">
        <v>178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295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295</v>
      </c>
      <c r="BM312" s="219" t="s">
        <v>1448</v>
      </c>
    </row>
    <row r="313" s="2" customFormat="1">
      <c r="A313" s="42"/>
      <c r="B313" s="43"/>
      <c r="C313" s="44"/>
      <c r="D313" s="221" t="s">
        <v>181</v>
      </c>
      <c r="E313" s="44"/>
      <c r="F313" s="222" t="s">
        <v>1449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181</v>
      </c>
      <c r="AU313" s="20" t="s">
        <v>90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2303</v>
      </c>
      <c r="G314" s="238"/>
      <c r="H314" s="241">
        <v>14.67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14.67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70" t="s">
        <v>901</v>
      </c>
      <c r="D316" s="270" t="s">
        <v>403</v>
      </c>
      <c r="E316" s="271" t="s">
        <v>1450</v>
      </c>
      <c r="F316" s="272" t="s">
        <v>1451</v>
      </c>
      <c r="G316" s="273" t="s">
        <v>202</v>
      </c>
      <c r="H316" s="274">
        <v>15.109999999999999</v>
      </c>
      <c r="I316" s="275"/>
      <c r="J316" s="276">
        <f>ROUND(I316*H316,2)</f>
        <v>0</v>
      </c>
      <c r="K316" s="272" t="s">
        <v>178</v>
      </c>
      <c r="L316" s="277"/>
      <c r="M316" s="278" t="s">
        <v>41</v>
      </c>
      <c r="N316" s="279" t="s">
        <v>51</v>
      </c>
      <c r="O316" s="88"/>
      <c r="P316" s="217">
        <f>O316*H316</f>
        <v>0</v>
      </c>
      <c r="Q316" s="217">
        <v>0.001</v>
      </c>
      <c r="R316" s="217">
        <f>Q316*H316</f>
        <v>0.01511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406</v>
      </c>
      <c r="AT316" s="219" t="s">
        <v>403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1452</v>
      </c>
    </row>
    <row r="317" s="14" customFormat="1">
      <c r="A317" s="14"/>
      <c r="B317" s="237"/>
      <c r="C317" s="238"/>
      <c r="D317" s="228" t="s">
        <v>183</v>
      </c>
      <c r="E317" s="238"/>
      <c r="F317" s="240" t="s">
        <v>2304</v>
      </c>
      <c r="G317" s="238"/>
      <c r="H317" s="241">
        <v>15.109999999999999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183</v>
      </c>
      <c r="AU317" s="247" t="s">
        <v>90</v>
      </c>
      <c r="AV317" s="14" t="s">
        <v>90</v>
      </c>
      <c r="AW317" s="14" t="s">
        <v>4</v>
      </c>
      <c r="AX317" s="14" t="s">
        <v>88</v>
      </c>
      <c r="AY317" s="247" t="s">
        <v>171</v>
      </c>
    </row>
    <row r="318" s="2" customFormat="1" ht="16.5" customHeight="1">
      <c r="A318" s="42"/>
      <c r="B318" s="43"/>
      <c r="C318" s="208" t="s">
        <v>906</v>
      </c>
      <c r="D318" s="208" t="s">
        <v>174</v>
      </c>
      <c r="E318" s="209" t="s">
        <v>1454</v>
      </c>
      <c r="F318" s="210" t="s">
        <v>1455</v>
      </c>
      <c r="G318" s="211" t="s">
        <v>202</v>
      </c>
      <c r="H318" s="212">
        <v>15.42</v>
      </c>
      <c r="I318" s="213"/>
      <c r="J318" s="214">
        <f>ROUND(I318*H318,2)</f>
        <v>0</v>
      </c>
      <c r="K318" s="210" t="s">
        <v>178</v>
      </c>
      <c r="L318" s="48"/>
      <c r="M318" s="215" t="s">
        <v>41</v>
      </c>
      <c r="N318" s="216" t="s">
        <v>51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295</v>
      </c>
      <c r="AT318" s="219" t="s">
        <v>174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295</v>
      </c>
      <c r="BM318" s="219" t="s">
        <v>1456</v>
      </c>
    </row>
    <row r="319" s="2" customFormat="1">
      <c r="A319" s="42"/>
      <c r="B319" s="43"/>
      <c r="C319" s="44"/>
      <c r="D319" s="221" t="s">
        <v>181</v>
      </c>
      <c r="E319" s="44"/>
      <c r="F319" s="222" t="s">
        <v>1457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181</v>
      </c>
      <c r="AU319" s="20" t="s">
        <v>90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2305</v>
      </c>
      <c r="G320" s="238"/>
      <c r="H320" s="241">
        <v>15.42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5" customFormat="1">
      <c r="A321" s="15"/>
      <c r="B321" s="248"/>
      <c r="C321" s="249"/>
      <c r="D321" s="228" t="s">
        <v>183</v>
      </c>
      <c r="E321" s="250" t="s">
        <v>41</v>
      </c>
      <c r="F321" s="251" t="s">
        <v>189</v>
      </c>
      <c r="G321" s="249"/>
      <c r="H321" s="252">
        <v>15.42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183</v>
      </c>
      <c r="AU321" s="258" t="s">
        <v>90</v>
      </c>
      <c r="AV321" s="15" t="s">
        <v>179</v>
      </c>
      <c r="AW321" s="15" t="s">
        <v>42</v>
      </c>
      <c r="AX321" s="15" t="s">
        <v>88</v>
      </c>
      <c r="AY321" s="258" t="s">
        <v>171</v>
      </c>
    </row>
    <row r="322" s="2" customFormat="1" ht="16.5" customHeight="1">
      <c r="A322" s="42"/>
      <c r="B322" s="43"/>
      <c r="C322" s="270" t="s">
        <v>912</v>
      </c>
      <c r="D322" s="270" t="s">
        <v>403</v>
      </c>
      <c r="E322" s="271" t="s">
        <v>1458</v>
      </c>
      <c r="F322" s="272" t="s">
        <v>1459</v>
      </c>
      <c r="G322" s="273" t="s">
        <v>202</v>
      </c>
      <c r="H322" s="274">
        <v>15.882999999999999</v>
      </c>
      <c r="I322" s="275"/>
      <c r="J322" s="276">
        <f>ROUND(I322*H322,2)</f>
        <v>0</v>
      </c>
      <c r="K322" s="272" t="s">
        <v>178</v>
      </c>
      <c r="L322" s="277"/>
      <c r="M322" s="278" t="s">
        <v>41</v>
      </c>
      <c r="N322" s="279" t="s">
        <v>51</v>
      </c>
      <c r="O322" s="88"/>
      <c r="P322" s="217">
        <f>O322*H322</f>
        <v>0</v>
      </c>
      <c r="Q322" s="217">
        <v>0.0014</v>
      </c>
      <c r="R322" s="217">
        <f>Q322*H322</f>
        <v>0.022236199999999998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406</v>
      </c>
      <c r="AT322" s="219" t="s">
        <v>403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295</v>
      </c>
      <c r="BM322" s="219" t="s">
        <v>1460</v>
      </c>
    </row>
    <row r="323" s="14" customFormat="1">
      <c r="A323" s="14"/>
      <c r="B323" s="237"/>
      <c r="C323" s="238"/>
      <c r="D323" s="228" t="s">
        <v>183</v>
      </c>
      <c r="E323" s="238"/>
      <c r="F323" s="240" t="s">
        <v>2306</v>
      </c>
      <c r="G323" s="238"/>
      <c r="H323" s="241">
        <v>15.882999999999999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</v>
      </c>
      <c r="AX323" s="14" t="s">
        <v>88</v>
      </c>
      <c r="AY323" s="247" t="s">
        <v>171</v>
      </c>
    </row>
    <row r="324" s="2" customFormat="1" ht="16.5" customHeight="1">
      <c r="A324" s="42"/>
      <c r="B324" s="43"/>
      <c r="C324" s="208" t="s">
        <v>918</v>
      </c>
      <c r="D324" s="208" t="s">
        <v>174</v>
      </c>
      <c r="E324" s="209" t="s">
        <v>1088</v>
      </c>
      <c r="F324" s="210" t="s">
        <v>1089</v>
      </c>
      <c r="G324" s="211" t="s">
        <v>202</v>
      </c>
      <c r="H324" s="212">
        <v>15.460000000000001</v>
      </c>
      <c r="I324" s="213"/>
      <c r="J324" s="214">
        <f>ROUND(I324*H324,2)</f>
        <v>0</v>
      </c>
      <c r="K324" s="210" t="s">
        <v>178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295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2161</v>
      </c>
    </row>
    <row r="325" s="2" customFormat="1">
      <c r="A325" s="42"/>
      <c r="B325" s="43"/>
      <c r="C325" s="44"/>
      <c r="D325" s="221" t="s">
        <v>181</v>
      </c>
      <c r="E325" s="44"/>
      <c r="F325" s="222" t="s">
        <v>1091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181</v>
      </c>
      <c r="AU325" s="20" t="s">
        <v>90</v>
      </c>
    </row>
    <row r="326" s="14" customFormat="1">
      <c r="A326" s="14"/>
      <c r="B326" s="237"/>
      <c r="C326" s="238"/>
      <c r="D326" s="228" t="s">
        <v>183</v>
      </c>
      <c r="E326" s="239" t="s">
        <v>41</v>
      </c>
      <c r="F326" s="240" t="s">
        <v>2307</v>
      </c>
      <c r="G326" s="238"/>
      <c r="H326" s="241">
        <v>15.460000000000001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183</v>
      </c>
      <c r="AU326" s="247" t="s">
        <v>90</v>
      </c>
      <c r="AV326" s="14" t="s">
        <v>90</v>
      </c>
      <c r="AW326" s="14" t="s">
        <v>42</v>
      </c>
      <c r="AX326" s="14" t="s">
        <v>80</v>
      </c>
      <c r="AY326" s="247" t="s">
        <v>171</v>
      </c>
    </row>
    <row r="327" s="15" customFormat="1">
      <c r="A327" s="15"/>
      <c r="B327" s="248"/>
      <c r="C327" s="249"/>
      <c r="D327" s="228" t="s">
        <v>183</v>
      </c>
      <c r="E327" s="250" t="s">
        <v>41</v>
      </c>
      <c r="F327" s="251" t="s">
        <v>189</v>
      </c>
      <c r="G327" s="249"/>
      <c r="H327" s="252">
        <v>15.460000000000001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183</v>
      </c>
      <c r="AU327" s="258" t="s">
        <v>90</v>
      </c>
      <c r="AV327" s="15" t="s">
        <v>179</v>
      </c>
      <c r="AW327" s="15" t="s">
        <v>42</v>
      </c>
      <c r="AX327" s="15" t="s">
        <v>88</v>
      </c>
      <c r="AY327" s="258" t="s">
        <v>171</v>
      </c>
    </row>
    <row r="328" s="2" customFormat="1" ht="16.5" customHeight="1">
      <c r="A328" s="42"/>
      <c r="B328" s="43"/>
      <c r="C328" s="270" t="s">
        <v>924</v>
      </c>
      <c r="D328" s="270" t="s">
        <v>403</v>
      </c>
      <c r="E328" s="271" t="s">
        <v>1093</v>
      </c>
      <c r="F328" s="272" t="s">
        <v>1094</v>
      </c>
      <c r="G328" s="273" t="s">
        <v>202</v>
      </c>
      <c r="H328" s="274">
        <v>15.924</v>
      </c>
      <c r="I328" s="275"/>
      <c r="J328" s="276">
        <f>ROUND(I328*H328,2)</f>
        <v>0</v>
      </c>
      <c r="K328" s="272" t="s">
        <v>178</v>
      </c>
      <c r="L328" s="277"/>
      <c r="M328" s="278" t="s">
        <v>41</v>
      </c>
      <c r="N328" s="279" t="s">
        <v>51</v>
      </c>
      <c r="O328" s="88"/>
      <c r="P328" s="217">
        <f>O328*H328</f>
        <v>0</v>
      </c>
      <c r="Q328" s="217">
        <v>0.0020999999999999999</v>
      </c>
      <c r="R328" s="217">
        <f>Q328*H328</f>
        <v>0.033440399999999995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406</v>
      </c>
      <c r="AT328" s="219" t="s">
        <v>403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295</v>
      </c>
      <c r="BM328" s="219" t="s">
        <v>2163</v>
      </c>
    </row>
    <row r="329" s="14" customFormat="1">
      <c r="A329" s="14"/>
      <c r="B329" s="237"/>
      <c r="C329" s="238"/>
      <c r="D329" s="228" t="s">
        <v>183</v>
      </c>
      <c r="E329" s="238"/>
      <c r="F329" s="240" t="s">
        <v>2308</v>
      </c>
      <c r="G329" s="238"/>
      <c r="H329" s="241">
        <v>15.924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</v>
      </c>
      <c r="AX329" s="14" t="s">
        <v>88</v>
      </c>
      <c r="AY329" s="247" t="s">
        <v>171</v>
      </c>
    </row>
    <row r="330" s="2" customFormat="1" ht="16.5" customHeight="1">
      <c r="A330" s="42"/>
      <c r="B330" s="43"/>
      <c r="C330" s="208" t="s">
        <v>929</v>
      </c>
      <c r="D330" s="208" t="s">
        <v>174</v>
      </c>
      <c r="E330" s="209" t="s">
        <v>1466</v>
      </c>
      <c r="F330" s="210" t="s">
        <v>1467</v>
      </c>
      <c r="G330" s="211" t="s">
        <v>194</v>
      </c>
      <c r="H330" s="212">
        <v>10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295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295</v>
      </c>
      <c r="BM330" s="219" t="s">
        <v>1468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1469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2309</v>
      </c>
      <c r="G332" s="238"/>
      <c r="H332" s="241">
        <v>10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10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08" t="s">
        <v>933</v>
      </c>
      <c r="D334" s="208" t="s">
        <v>174</v>
      </c>
      <c r="E334" s="209" t="s">
        <v>1097</v>
      </c>
      <c r="F334" s="210" t="s">
        <v>1470</v>
      </c>
      <c r="G334" s="211" t="s">
        <v>194</v>
      </c>
      <c r="H334" s="212">
        <v>13</v>
      </c>
      <c r="I334" s="213"/>
      <c r="J334" s="214">
        <f>ROUND(I334*H334,2)</f>
        <v>0</v>
      </c>
      <c r="K334" s="210" t="s">
        <v>178</v>
      </c>
      <c r="L334" s="48"/>
      <c r="M334" s="215" t="s">
        <v>41</v>
      </c>
      <c r="N334" s="216" t="s">
        <v>51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295</v>
      </c>
      <c r="AT334" s="219" t="s">
        <v>174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1471</v>
      </c>
    </row>
    <row r="335" s="2" customFormat="1">
      <c r="A335" s="42"/>
      <c r="B335" s="43"/>
      <c r="C335" s="44"/>
      <c r="D335" s="221" t="s">
        <v>181</v>
      </c>
      <c r="E335" s="44"/>
      <c r="F335" s="222" t="s">
        <v>1100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181</v>
      </c>
      <c r="AU335" s="20" t="s">
        <v>90</v>
      </c>
    </row>
    <row r="336" s="14" customFormat="1">
      <c r="A336" s="14"/>
      <c r="B336" s="237"/>
      <c r="C336" s="238"/>
      <c r="D336" s="228" t="s">
        <v>183</v>
      </c>
      <c r="E336" s="239" t="s">
        <v>41</v>
      </c>
      <c r="F336" s="240" t="s">
        <v>2310</v>
      </c>
      <c r="G336" s="238"/>
      <c r="H336" s="241">
        <v>13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183</v>
      </c>
      <c r="AU336" s="247" t="s">
        <v>90</v>
      </c>
      <c r="AV336" s="14" t="s">
        <v>90</v>
      </c>
      <c r="AW336" s="14" t="s">
        <v>42</v>
      </c>
      <c r="AX336" s="14" t="s">
        <v>80</v>
      </c>
      <c r="AY336" s="247" t="s">
        <v>171</v>
      </c>
    </row>
    <row r="337" s="15" customFormat="1">
      <c r="A337" s="15"/>
      <c r="B337" s="248"/>
      <c r="C337" s="249"/>
      <c r="D337" s="228" t="s">
        <v>183</v>
      </c>
      <c r="E337" s="250" t="s">
        <v>41</v>
      </c>
      <c r="F337" s="251" t="s">
        <v>189</v>
      </c>
      <c r="G337" s="249"/>
      <c r="H337" s="252">
        <v>13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183</v>
      </c>
      <c r="AU337" s="258" t="s">
        <v>90</v>
      </c>
      <c r="AV337" s="15" t="s">
        <v>179</v>
      </c>
      <c r="AW337" s="15" t="s">
        <v>42</v>
      </c>
      <c r="AX337" s="15" t="s">
        <v>88</v>
      </c>
      <c r="AY337" s="258" t="s">
        <v>171</v>
      </c>
    </row>
    <row r="338" s="2" customFormat="1" ht="24.15" customHeight="1">
      <c r="A338" s="42"/>
      <c r="B338" s="43"/>
      <c r="C338" s="208" t="s">
        <v>936</v>
      </c>
      <c r="D338" s="208" t="s">
        <v>174</v>
      </c>
      <c r="E338" s="209" t="s">
        <v>2029</v>
      </c>
      <c r="F338" s="210" t="s">
        <v>1734</v>
      </c>
      <c r="G338" s="211" t="s">
        <v>194</v>
      </c>
      <c r="H338" s="212">
        <v>3</v>
      </c>
      <c r="I338" s="213"/>
      <c r="J338" s="214">
        <f>ROUND(I338*H338,2)</f>
        <v>0</v>
      </c>
      <c r="K338" s="210" t="s">
        <v>41</v>
      </c>
      <c r="L338" s="48"/>
      <c r="M338" s="215" t="s">
        <v>41</v>
      </c>
      <c r="N338" s="216" t="s">
        <v>51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295</v>
      </c>
      <c r="AT338" s="219" t="s">
        <v>174</v>
      </c>
      <c r="AU338" s="219" t="s">
        <v>90</v>
      </c>
      <c r="AY338" s="20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88</v>
      </c>
      <c r="BK338" s="220">
        <f>ROUND(I338*H338,2)</f>
        <v>0</v>
      </c>
      <c r="BL338" s="20" t="s">
        <v>295</v>
      </c>
      <c r="BM338" s="219" t="s">
        <v>2166</v>
      </c>
    </row>
    <row r="339" s="14" customFormat="1">
      <c r="A339" s="14"/>
      <c r="B339" s="237"/>
      <c r="C339" s="238"/>
      <c r="D339" s="228" t="s">
        <v>183</v>
      </c>
      <c r="E339" s="239" t="s">
        <v>41</v>
      </c>
      <c r="F339" s="240" t="s">
        <v>199</v>
      </c>
      <c r="G339" s="238"/>
      <c r="H339" s="241">
        <v>3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42</v>
      </c>
      <c r="AX339" s="14" t="s">
        <v>80</v>
      </c>
      <c r="AY339" s="247" t="s">
        <v>171</v>
      </c>
    </row>
    <row r="340" s="15" customFormat="1">
      <c r="A340" s="15"/>
      <c r="B340" s="248"/>
      <c r="C340" s="249"/>
      <c r="D340" s="228" t="s">
        <v>183</v>
      </c>
      <c r="E340" s="250" t="s">
        <v>41</v>
      </c>
      <c r="F340" s="251" t="s">
        <v>189</v>
      </c>
      <c r="G340" s="249"/>
      <c r="H340" s="252">
        <v>3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183</v>
      </c>
      <c r="AU340" s="258" t="s">
        <v>90</v>
      </c>
      <c r="AV340" s="15" t="s">
        <v>179</v>
      </c>
      <c r="AW340" s="15" t="s">
        <v>42</v>
      </c>
      <c r="AX340" s="15" t="s">
        <v>88</v>
      </c>
      <c r="AY340" s="258" t="s">
        <v>171</v>
      </c>
    </row>
    <row r="341" s="2" customFormat="1" ht="16.5" customHeight="1">
      <c r="A341" s="42"/>
      <c r="B341" s="43"/>
      <c r="C341" s="208" t="s">
        <v>940</v>
      </c>
      <c r="D341" s="208" t="s">
        <v>174</v>
      </c>
      <c r="E341" s="209" t="s">
        <v>1840</v>
      </c>
      <c r="F341" s="210" t="s">
        <v>1841</v>
      </c>
      <c r="G341" s="211" t="s">
        <v>194</v>
      </c>
      <c r="H341" s="212">
        <v>1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295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295</v>
      </c>
      <c r="BM341" s="219" t="s">
        <v>1937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1843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2" customFormat="1" ht="16.5" customHeight="1">
      <c r="A343" s="42"/>
      <c r="B343" s="43"/>
      <c r="C343" s="270" t="s">
        <v>945</v>
      </c>
      <c r="D343" s="270" t="s">
        <v>403</v>
      </c>
      <c r="E343" s="271" t="s">
        <v>1844</v>
      </c>
      <c r="F343" s="272" t="s">
        <v>1845</v>
      </c>
      <c r="G343" s="273" t="s">
        <v>194</v>
      </c>
      <c r="H343" s="274">
        <v>1</v>
      </c>
      <c r="I343" s="275"/>
      <c r="J343" s="276">
        <f>ROUND(I343*H343,2)</f>
        <v>0</v>
      </c>
      <c r="K343" s="272" t="s">
        <v>178</v>
      </c>
      <c r="L343" s="277"/>
      <c r="M343" s="278" t="s">
        <v>41</v>
      </c>
      <c r="N343" s="279" t="s">
        <v>51</v>
      </c>
      <c r="O343" s="88"/>
      <c r="P343" s="217">
        <f>O343*H343</f>
        <v>0</v>
      </c>
      <c r="Q343" s="217">
        <v>5.0000000000000002E-05</v>
      </c>
      <c r="R343" s="217">
        <f>Q343*H343</f>
        <v>5.0000000000000002E-05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406</v>
      </c>
      <c r="AT343" s="219" t="s">
        <v>403</v>
      </c>
      <c r="AU343" s="219" t="s">
        <v>90</v>
      </c>
      <c r="AY343" s="20" t="s">
        <v>171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88</v>
      </c>
      <c r="BK343" s="220">
        <f>ROUND(I343*H343,2)</f>
        <v>0</v>
      </c>
      <c r="BL343" s="20" t="s">
        <v>295</v>
      </c>
      <c r="BM343" s="219" t="s">
        <v>1938</v>
      </c>
    </row>
    <row r="344" s="2" customFormat="1" ht="24.15" customHeight="1">
      <c r="A344" s="42"/>
      <c r="B344" s="43"/>
      <c r="C344" s="208" t="s">
        <v>949</v>
      </c>
      <c r="D344" s="208" t="s">
        <v>174</v>
      </c>
      <c r="E344" s="209" t="s">
        <v>2311</v>
      </c>
      <c r="F344" s="210" t="s">
        <v>2032</v>
      </c>
      <c r="G344" s="211" t="s">
        <v>194</v>
      </c>
      <c r="H344" s="212">
        <v>1</v>
      </c>
      <c r="I344" s="213"/>
      <c r="J344" s="214">
        <f>ROUND(I344*H344,2)</f>
        <v>0</v>
      </c>
      <c r="K344" s="210" t="s">
        <v>41</v>
      </c>
      <c r="L344" s="48"/>
      <c r="M344" s="215" t="s">
        <v>41</v>
      </c>
      <c r="N344" s="216" t="s">
        <v>51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295</v>
      </c>
      <c r="AT344" s="219" t="s">
        <v>174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295</v>
      </c>
      <c r="BM344" s="219" t="s">
        <v>2168</v>
      </c>
    </row>
    <row r="345" s="2" customFormat="1" ht="16.5" customHeight="1">
      <c r="A345" s="42"/>
      <c r="B345" s="43"/>
      <c r="C345" s="270" t="s">
        <v>954</v>
      </c>
      <c r="D345" s="270" t="s">
        <v>403</v>
      </c>
      <c r="E345" s="271" t="s">
        <v>797</v>
      </c>
      <c r="F345" s="272" t="s">
        <v>2169</v>
      </c>
      <c r="G345" s="273" t="s">
        <v>194</v>
      </c>
      <c r="H345" s="274">
        <v>1</v>
      </c>
      <c r="I345" s="275"/>
      <c r="J345" s="276">
        <f>ROUND(I345*H345,2)</f>
        <v>0</v>
      </c>
      <c r="K345" s="272" t="s">
        <v>41</v>
      </c>
      <c r="L345" s="277"/>
      <c r="M345" s="278" t="s">
        <v>41</v>
      </c>
      <c r="N345" s="279" t="s">
        <v>51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406</v>
      </c>
      <c r="AT345" s="219" t="s">
        <v>403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295</v>
      </c>
      <c r="BM345" s="219" t="s">
        <v>2170</v>
      </c>
    </row>
    <row r="346" s="2" customFormat="1" ht="24.15" customHeight="1">
      <c r="A346" s="42"/>
      <c r="B346" s="43"/>
      <c r="C346" s="208" t="s">
        <v>959</v>
      </c>
      <c r="D346" s="208" t="s">
        <v>174</v>
      </c>
      <c r="E346" s="209" t="s">
        <v>1476</v>
      </c>
      <c r="F346" s="210" t="s">
        <v>1477</v>
      </c>
      <c r="G346" s="211" t="s">
        <v>194</v>
      </c>
      <c r="H346" s="212">
        <v>3</v>
      </c>
      <c r="I346" s="213"/>
      <c r="J346" s="214">
        <f>ROUND(I346*H346,2)</f>
        <v>0</v>
      </c>
      <c r="K346" s="210" t="s">
        <v>41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295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295</v>
      </c>
      <c r="BM346" s="219" t="s">
        <v>1478</v>
      </c>
    </row>
    <row r="347" s="13" customFormat="1">
      <c r="A347" s="13"/>
      <c r="B347" s="226"/>
      <c r="C347" s="227"/>
      <c r="D347" s="228" t="s">
        <v>183</v>
      </c>
      <c r="E347" s="229" t="s">
        <v>41</v>
      </c>
      <c r="F347" s="230" t="s">
        <v>1479</v>
      </c>
      <c r="G347" s="227"/>
      <c r="H347" s="229" t="s">
        <v>41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183</v>
      </c>
      <c r="AU347" s="236" t="s">
        <v>90</v>
      </c>
      <c r="AV347" s="13" t="s">
        <v>88</v>
      </c>
      <c r="AW347" s="13" t="s">
        <v>42</v>
      </c>
      <c r="AX347" s="13" t="s">
        <v>80</v>
      </c>
      <c r="AY347" s="236" t="s">
        <v>171</v>
      </c>
    </row>
    <row r="348" s="13" customFormat="1">
      <c r="A348" s="13"/>
      <c r="B348" s="226"/>
      <c r="C348" s="227"/>
      <c r="D348" s="228" t="s">
        <v>183</v>
      </c>
      <c r="E348" s="229" t="s">
        <v>41</v>
      </c>
      <c r="F348" s="230" t="s">
        <v>1480</v>
      </c>
      <c r="G348" s="227"/>
      <c r="H348" s="229" t="s">
        <v>41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183</v>
      </c>
      <c r="AU348" s="236" t="s">
        <v>90</v>
      </c>
      <c r="AV348" s="13" t="s">
        <v>88</v>
      </c>
      <c r="AW348" s="13" t="s">
        <v>42</v>
      </c>
      <c r="AX348" s="13" t="s">
        <v>80</v>
      </c>
      <c r="AY348" s="236" t="s">
        <v>171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199</v>
      </c>
      <c r="G349" s="238"/>
      <c r="H349" s="241">
        <v>3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3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24.15" customHeight="1">
      <c r="A351" s="42"/>
      <c r="B351" s="43"/>
      <c r="C351" s="208" t="s">
        <v>964</v>
      </c>
      <c r="D351" s="208" t="s">
        <v>174</v>
      </c>
      <c r="E351" s="209" t="s">
        <v>1481</v>
      </c>
      <c r="F351" s="210" t="s">
        <v>1477</v>
      </c>
      <c r="G351" s="211" t="s">
        <v>194</v>
      </c>
      <c r="H351" s="212">
        <v>6</v>
      </c>
      <c r="I351" s="213"/>
      <c r="J351" s="214">
        <f>ROUND(I351*H351,2)</f>
        <v>0</v>
      </c>
      <c r="K351" s="210" t="s">
        <v>41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295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1482</v>
      </c>
    </row>
    <row r="352" s="13" customFormat="1">
      <c r="A352" s="13"/>
      <c r="B352" s="226"/>
      <c r="C352" s="227"/>
      <c r="D352" s="228" t="s">
        <v>183</v>
      </c>
      <c r="E352" s="229" t="s">
        <v>41</v>
      </c>
      <c r="F352" s="230" t="s">
        <v>1479</v>
      </c>
      <c r="G352" s="227"/>
      <c r="H352" s="229" t="s">
        <v>41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183</v>
      </c>
      <c r="AU352" s="236" t="s">
        <v>90</v>
      </c>
      <c r="AV352" s="13" t="s">
        <v>88</v>
      </c>
      <c r="AW352" s="13" t="s">
        <v>42</v>
      </c>
      <c r="AX352" s="13" t="s">
        <v>80</v>
      </c>
      <c r="AY352" s="236" t="s">
        <v>171</v>
      </c>
    </row>
    <row r="353" s="13" customFormat="1">
      <c r="A353" s="13"/>
      <c r="B353" s="226"/>
      <c r="C353" s="227"/>
      <c r="D353" s="228" t="s">
        <v>183</v>
      </c>
      <c r="E353" s="229" t="s">
        <v>41</v>
      </c>
      <c r="F353" s="230" t="s">
        <v>1483</v>
      </c>
      <c r="G353" s="227"/>
      <c r="H353" s="229" t="s">
        <v>41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183</v>
      </c>
      <c r="AU353" s="236" t="s">
        <v>90</v>
      </c>
      <c r="AV353" s="13" t="s">
        <v>88</v>
      </c>
      <c r="AW353" s="13" t="s">
        <v>42</v>
      </c>
      <c r="AX353" s="13" t="s">
        <v>80</v>
      </c>
      <c r="AY353" s="236" t="s">
        <v>171</v>
      </c>
    </row>
    <row r="354" s="14" customFormat="1">
      <c r="A354" s="14"/>
      <c r="B354" s="237"/>
      <c r="C354" s="238"/>
      <c r="D354" s="228" t="s">
        <v>183</v>
      </c>
      <c r="E354" s="239" t="s">
        <v>41</v>
      </c>
      <c r="F354" s="240" t="s">
        <v>172</v>
      </c>
      <c r="G354" s="238"/>
      <c r="H354" s="241">
        <v>6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183</v>
      </c>
      <c r="AU354" s="247" t="s">
        <v>90</v>
      </c>
      <c r="AV354" s="14" t="s">
        <v>90</v>
      </c>
      <c r="AW354" s="14" t="s">
        <v>42</v>
      </c>
      <c r="AX354" s="14" t="s">
        <v>80</v>
      </c>
      <c r="AY354" s="247" t="s">
        <v>171</v>
      </c>
    </row>
    <row r="355" s="15" customFormat="1">
      <c r="A355" s="15"/>
      <c r="B355" s="248"/>
      <c r="C355" s="249"/>
      <c r="D355" s="228" t="s">
        <v>183</v>
      </c>
      <c r="E355" s="250" t="s">
        <v>41</v>
      </c>
      <c r="F355" s="251" t="s">
        <v>189</v>
      </c>
      <c r="G355" s="249"/>
      <c r="H355" s="252">
        <v>6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183</v>
      </c>
      <c r="AU355" s="258" t="s">
        <v>90</v>
      </c>
      <c r="AV355" s="15" t="s">
        <v>179</v>
      </c>
      <c r="AW355" s="15" t="s">
        <v>42</v>
      </c>
      <c r="AX355" s="15" t="s">
        <v>88</v>
      </c>
      <c r="AY355" s="258" t="s">
        <v>171</v>
      </c>
    </row>
    <row r="356" s="2" customFormat="1" ht="24.15" customHeight="1">
      <c r="A356" s="42"/>
      <c r="B356" s="43"/>
      <c r="C356" s="208" t="s">
        <v>971</v>
      </c>
      <c r="D356" s="208" t="s">
        <v>174</v>
      </c>
      <c r="E356" s="209" t="s">
        <v>1484</v>
      </c>
      <c r="F356" s="210" t="s">
        <v>1485</v>
      </c>
      <c r="G356" s="211" t="s">
        <v>194</v>
      </c>
      <c r="H356" s="212">
        <v>4</v>
      </c>
      <c r="I356" s="213"/>
      <c r="J356" s="214">
        <f>ROUND(I356*H356,2)</f>
        <v>0</v>
      </c>
      <c r="K356" s="210" t="s">
        <v>178</v>
      </c>
      <c r="L356" s="48"/>
      <c r="M356" s="215" t="s">
        <v>41</v>
      </c>
      <c r="N356" s="216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295</v>
      </c>
      <c r="AT356" s="219" t="s">
        <v>174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1486</v>
      </c>
    </row>
    <row r="357" s="2" customFormat="1">
      <c r="A357" s="42"/>
      <c r="B357" s="43"/>
      <c r="C357" s="44"/>
      <c r="D357" s="221" t="s">
        <v>181</v>
      </c>
      <c r="E357" s="44"/>
      <c r="F357" s="222" t="s">
        <v>1487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181</v>
      </c>
      <c r="AU357" s="20" t="s">
        <v>90</v>
      </c>
    </row>
    <row r="358" s="14" customFormat="1">
      <c r="A358" s="14"/>
      <c r="B358" s="237"/>
      <c r="C358" s="238"/>
      <c r="D358" s="228" t="s">
        <v>183</v>
      </c>
      <c r="E358" s="239" t="s">
        <v>41</v>
      </c>
      <c r="F358" s="240" t="s">
        <v>179</v>
      </c>
      <c r="G358" s="238"/>
      <c r="H358" s="241">
        <v>4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183</v>
      </c>
      <c r="AU358" s="247" t="s">
        <v>90</v>
      </c>
      <c r="AV358" s="14" t="s">
        <v>90</v>
      </c>
      <c r="AW358" s="14" t="s">
        <v>42</v>
      </c>
      <c r="AX358" s="14" t="s">
        <v>80</v>
      </c>
      <c r="AY358" s="247" t="s">
        <v>171</v>
      </c>
    </row>
    <row r="359" s="15" customFormat="1">
      <c r="A359" s="15"/>
      <c r="B359" s="248"/>
      <c r="C359" s="249"/>
      <c r="D359" s="228" t="s">
        <v>183</v>
      </c>
      <c r="E359" s="250" t="s">
        <v>41</v>
      </c>
      <c r="F359" s="251" t="s">
        <v>189</v>
      </c>
      <c r="G359" s="249"/>
      <c r="H359" s="252">
        <v>4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8" t="s">
        <v>183</v>
      </c>
      <c r="AU359" s="258" t="s">
        <v>90</v>
      </c>
      <c r="AV359" s="15" t="s">
        <v>179</v>
      </c>
      <c r="AW359" s="15" t="s">
        <v>42</v>
      </c>
      <c r="AX359" s="15" t="s">
        <v>88</v>
      </c>
      <c r="AY359" s="258" t="s">
        <v>171</v>
      </c>
    </row>
    <row r="360" s="2" customFormat="1" ht="16.5" customHeight="1">
      <c r="A360" s="42"/>
      <c r="B360" s="43"/>
      <c r="C360" s="270" t="s">
        <v>1000</v>
      </c>
      <c r="D360" s="270" t="s">
        <v>403</v>
      </c>
      <c r="E360" s="271" t="s">
        <v>1488</v>
      </c>
      <c r="F360" s="272" t="s">
        <v>1489</v>
      </c>
      <c r="G360" s="273" t="s">
        <v>194</v>
      </c>
      <c r="H360" s="274">
        <v>4</v>
      </c>
      <c r="I360" s="275"/>
      <c r="J360" s="276">
        <f>ROUND(I360*H360,2)</f>
        <v>0</v>
      </c>
      <c r="K360" s="272" t="s">
        <v>178</v>
      </c>
      <c r="L360" s="277"/>
      <c r="M360" s="278" t="s">
        <v>41</v>
      </c>
      <c r="N360" s="279" t="s">
        <v>51</v>
      </c>
      <c r="O360" s="88"/>
      <c r="P360" s="217">
        <f>O360*H360</f>
        <v>0</v>
      </c>
      <c r="Q360" s="217">
        <v>2.0000000000000002E-05</v>
      </c>
      <c r="R360" s="217">
        <f>Q360*H360</f>
        <v>8.0000000000000007E-05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406</v>
      </c>
      <c r="AT360" s="219" t="s">
        <v>403</v>
      </c>
      <c r="AU360" s="219" t="s">
        <v>90</v>
      </c>
      <c r="AY360" s="20" t="s">
        <v>171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88</v>
      </c>
      <c r="BK360" s="220">
        <f>ROUND(I360*H360,2)</f>
        <v>0</v>
      </c>
      <c r="BL360" s="20" t="s">
        <v>295</v>
      </c>
      <c r="BM360" s="219" t="s">
        <v>1490</v>
      </c>
    </row>
    <row r="361" s="2" customFormat="1" ht="24.15" customHeight="1">
      <c r="A361" s="42"/>
      <c r="B361" s="43"/>
      <c r="C361" s="208" t="s">
        <v>1005</v>
      </c>
      <c r="D361" s="208" t="s">
        <v>174</v>
      </c>
      <c r="E361" s="209" t="s">
        <v>1491</v>
      </c>
      <c r="F361" s="210" t="s">
        <v>1492</v>
      </c>
      <c r="G361" s="211" t="s">
        <v>194</v>
      </c>
      <c r="H361" s="212">
        <v>7</v>
      </c>
      <c r="I361" s="213"/>
      <c r="J361" s="214">
        <f>ROUND(I361*H361,2)</f>
        <v>0</v>
      </c>
      <c r="K361" s="210" t="s">
        <v>41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295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2171</v>
      </c>
    </row>
    <row r="362" s="14" customFormat="1">
      <c r="A362" s="14"/>
      <c r="B362" s="237"/>
      <c r="C362" s="238"/>
      <c r="D362" s="228" t="s">
        <v>183</v>
      </c>
      <c r="E362" s="239" t="s">
        <v>41</v>
      </c>
      <c r="F362" s="240" t="s">
        <v>253</v>
      </c>
      <c r="G362" s="238"/>
      <c r="H362" s="241">
        <v>7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42</v>
      </c>
      <c r="AX362" s="14" t="s">
        <v>88</v>
      </c>
      <c r="AY362" s="247" t="s">
        <v>171</v>
      </c>
    </row>
    <row r="363" s="2" customFormat="1" ht="24.15" customHeight="1">
      <c r="A363" s="42"/>
      <c r="B363" s="43"/>
      <c r="C363" s="208" t="s">
        <v>1008</v>
      </c>
      <c r="D363" s="208" t="s">
        <v>174</v>
      </c>
      <c r="E363" s="209" t="s">
        <v>1494</v>
      </c>
      <c r="F363" s="210" t="s">
        <v>1495</v>
      </c>
      <c r="G363" s="211" t="s">
        <v>194</v>
      </c>
      <c r="H363" s="212">
        <v>5</v>
      </c>
      <c r="I363" s="213"/>
      <c r="J363" s="214">
        <f>ROUND(I363*H363,2)</f>
        <v>0</v>
      </c>
      <c r="K363" s="210" t="s">
        <v>178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295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295</v>
      </c>
      <c r="BM363" s="219" t="s">
        <v>1496</v>
      </c>
    </row>
    <row r="364" s="2" customFormat="1">
      <c r="A364" s="42"/>
      <c r="B364" s="43"/>
      <c r="C364" s="44"/>
      <c r="D364" s="221" t="s">
        <v>181</v>
      </c>
      <c r="E364" s="44"/>
      <c r="F364" s="222" t="s">
        <v>1497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181</v>
      </c>
      <c r="AU364" s="20" t="s">
        <v>90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242</v>
      </c>
      <c r="G365" s="238"/>
      <c r="H365" s="241">
        <v>5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5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16.5" customHeight="1">
      <c r="A367" s="42"/>
      <c r="B367" s="43"/>
      <c r="C367" s="270" t="s">
        <v>1013</v>
      </c>
      <c r="D367" s="270" t="s">
        <v>403</v>
      </c>
      <c r="E367" s="271" t="s">
        <v>1498</v>
      </c>
      <c r="F367" s="272" t="s">
        <v>1499</v>
      </c>
      <c r="G367" s="273" t="s">
        <v>194</v>
      </c>
      <c r="H367" s="274">
        <v>5</v>
      </c>
      <c r="I367" s="275"/>
      <c r="J367" s="276">
        <f>ROUND(I367*H367,2)</f>
        <v>0</v>
      </c>
      <c r="K367" s="272" t="s">
        <v>178</v>
      </c>
      <c r="L367" s="277"/>
      <c r="M367" s="278" t="s">
        <v>41</v>
      </c>
      <c r="N367" s="279" t="s">
        <v>51</v>
      </c>
      <c r="O367" s="88"/>
      <c r="P367" s="217">
        <f>O367*H367</f>
        <v>0</v>
      </c>
      <c r="Q367" s="217">
        <v>3.0000000000000001E-05</v>
      </c>
      <c r="R367" s="217">
        <f>Q367*H367</f>
        <v>0.00015000000000000001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406</v>
      </c>
      <c r="AT367" s="219" t="s">
        <v>403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1500</v>
      </c>
    </row>
    <row r="368" s="2" customFormat="1" ht="24.15" customHeight="1">
      <c r="A368" s="42"/>
      <c r="B368" s="43"/>
      <c r="C368" s="208" t="s">
        <v>1018</v>
      </c>
      <c r="D368" s="208" t="s">
        <v>174</v>
      </c>
      <c r="E368" s="209" t="s">
        <v>1501</v>
      </c>
      <c r="F368" s="210" t="s">
        <v>1110</v>
      </c>
      <c r="G368" s="211" t="s">
        <v>194</v>
      </c>
      <c r="H368" s="212">
        <v>7</v>
      </c>
      <c r="I368" s="213"/>
      <c r="J368" s="214">
        <f>ROUND(I368*H368,2)</f>
        <v>0</v>
      </c>
      <c r="K368" s="210" t="s">
        <v>41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295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295</v>
      </c>
      <c r="BM368" s="219" t="s">
        <v>2172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253</v>
      </c>
      <c r="G369" s="238"/>
      <c r="H369" s="241">
        <v>7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7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24.15" customHeight="1">
      <c r="A371" s="42"/>
      <c r="B371" s="43"/>
      <c r="C371" s="208" t="s">
        <v>1023</v>
      </c>
      <c r="D371" s="208" t="s">
        <v>174</v>
      </c>
      <c r="E371" s="209" t="s">
        <v>1503</v>
      </c>
      <c r="F371" s="210" t="s">
        <v>1504</v>
      </c>
      <c r="G371" s="211" t="s">
        <v>194</v>
      </c>
      <c r="H371" s="212">
        <v>1</v>
      </c>
      <c r="I371" s="213"/>
      <c r="J371" s="214">
        <f>ROUND(I371*H371,2)</f>
        <v>0</v>
      </c>
      <c r="K371" s="210" t="s">
        <v>178</v>
      </c>
      <c r="L371" s="48"/>
      <c r="M371" s="215" t="s">
        <v>41</v>
      </c>
      <c r="N371" s="216" t="s">
        <v>51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295</v>
      </c>
      <c r="AT371" s="219" t="s">
        <v>174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2179</v>
      </c>
    </row>
    <row r="372" s="2" customFormat="1">
      <c r="A372" s="42"/>
      <c r="B372" s="43"/>
      <c r="C372" s="44"/>
      <c r="D372" s="221" t="s">
        <v>181</v>
      </c>
      <c r="E372" s="44"/>
      <c r="F372" s="222" t="s">
        <v>1506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181</v>
      </c>
      <c r="AU372" s="20" t="s">
        <v>90</v>
      </c>
    </row>
    <row r="373" s="2" customFormat="1" ht="16.5" customHeight="1">
      <c r="A373" s="42"/>
      <c r="B373" s="43"/>
      <c r="C373" s="208" t="s">
        <v>1028</v>
      </c>
      <c r="D373" s="208" t="s">
        <v>174</v>
      </c>
      <c r="E373" s="209" t="s">
        <v>1507</v>
      </c>
      <c r="F373" s="210" t="s">
        <v>1508</v>
      </c>
      <c r="G373" s="211" t="s">
        <v>202</v>
      </c>
      <c r="H373" s="212">
        <v>4.7999999999999998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295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1509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1510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13" customFormat="1">
      <c r="A375" s="13"/>
      <c r="B375" s="226"/>
      <c r="C375" s="227"/>
      <c r="D375" s="228" t="s">
        <v>183</v>
      </c>
      <c r="E375" s="229" t="s">
        <v>41</v>
      </c>
      <c r="F375" s="230" t="s">
        <v>1511</v>
      </c>
      <c r="G375" s="227"/>
      <c r="H375" s="229" t="s">
        <v>41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183</v>
      </c>
      <c r="AU375" s="236" t="s">
        <v>90</v>
      </c>
      <c r="AV375" s="13" t="s">
        <v>88</v>
      </c>
      <c r="AW375" s="13" t="s">
        <v>42</v>
      </c>
      <c r="AX375" s="13" t="s">
        <v>80</v>
      </c>
      <c r="AY375" s="236" t="s">
        <v>171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2312</v>
      </c>
      <c r="G376" s="238"/>
      <c r="H376" s="241">
        <v>4.7999999999999998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5" customFormat="1">
      <c r="A377" s="15"/>
      <c r="B377" s="248"/>
      <c r="C377" s="249"/>
      <c r="D377" s="228" t="s">
        <v>183</v>
      </c>
      <c r="E377" s="250" t="s">
        <v>41</v>
      </c>
      <c r="F377" s="251" t="s">
        <v>189</v>
      </c>
      <c r="G377" s="249"/>
      <c r="H377" s="252">
        <v>4.7999999999999998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183</v>
      </c>
      <c r="AU377" s="258" t="s">
        <v>90</v>
      </c>
      <c r="AV377" s="15" t="s">
        <v>179</v>
      </c>
      <c r="AW377" s="15" t="s">
        <v>42</v>
      </c>
      <c r="AX377" s="15" t="s">
        <v>88</v>
      </c>
      <c r="AY377" s="258" t="s">
        <v>171</v>
      </c>
    </row>
    <row r="378" s="2" customFormat="1" ht="16.5" customHeight="1">
      <c r="A378" s="42"/>
      <c r="B378" s="43"/>
      <c r="C378" s="270" t="s">
        <v>1033</v>
      </c>
      <c r="D378" s="270" t="s">
        <v>403</v>
      </c>
      <c r="E378" s="271" t="s">
        <v>1513</v>
      </c>
      <c r="F378" s="272" t="s">
        <v>1514</v>
      </c>
      <c r="G378" s="273" t="s">
        <v>202</v>
      </c>
      <c r="H378" s="274">
        <v>4.7999999999999998</v>
      </c>
      <c r="I378" s="275"/>
      <c r="J378" s="276">
        <f>ROUND(I378*H378,2)</f>
        <v>0</v>
      </c>
      <c r="K378" s="272" t="s">
        <v>178</v>
      </c>
      <c r="L378" s="277"/>
      <c r="M378" s="278" t="s">
        <v>41</v>
      </c>
      <c r="N378" s="279" t="s">
        <v>51</v>
      </c>
      <c r="O378" s="88"/>
      <c r="P378" s="217">
        <f>O378*H378</f>
        <v>0</v>
      </c>
      <c r="Q378" s="217">
        <v>0.00020000000000000001</v>
      </c>
      <c r="R378" s="217">
        <f>Q378*H378</f>
        <v>0.00096000000000000002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406</v>
      </c>
      <c r="AT378" s="219" t="s">
        <v>403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1515</v>
      </c>
    </row>
    <row r="379" s="2" customFormat="1" ht="16.5" customHeight="1">
      <c r="A379" s="42"/>
      <c r="B379" s="43"/>
      <c r="C379" s="208" t="s">
        <v>1038</v>
      </c>
      <c r="D379" s="208" t="s">
        <v>174</v>
      </c>
      <c r="E379" s="209" t="s">
        <v>1518</v>
      </c>
      <c r="F379" s="210" t="s">
        <v>1519</v>
      </c>
      <c r="G379" s="211" t="s">
        <v>194</v>
      </c>
      <c r="H379" s="212">
        <v>20</v>
      </c>
      <c r="I379" s="213"/>
      <c r="J379" s="214">
        <f>ROUND(I379*H379,2)</f>
        <v>0</v>
      </c>
      <c r="K379" s="210" t="s">
        <v>178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1520</v>
      </c>
    </row>
    <row r="380" s="2" customFormat="1">
      <c r="A380" s="42"/>
      <c r="B380" s="43"/>
      <c r="C380" s="44"/>
      <c r="D380" s="221" t="s">
        <v>181</v>
      </c>
      <c r="E380" s="44"/>
      <c r="F380" s="222" t="s">
        <v>1521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181</v>
      </c>
      <c r="AU380" s="20" t="s">
        <v>90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2313</v>
      </c>
      <c r="G381" s="238"/>
      <c r="H381" s="241">
        <v>20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5" customFormat="1">
      <c r="A382" s="15"/>
      <c r="B382" s="248"/>
      <c r="C382" s="249"/>
      <c r="D382" s="228" t="s">
        <v>183</v>
      </c>
      <c r="E382" s="250" t="s">
        <v>41</v>
      </c>
      <c r="F382" s="251" t="s">
        <v>189</v>
      </c>
      <c r="G382" s="249"/>
      <c r="H382" s="252">
        <v>20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183</v>
      </c>
      <c r="AU382" s="258" t="s">
        <v>90</v>
      </c>
      <c r="AV382" s="15" t="s">
        <v>179</v>
      </c>
      <c r="AW382" s="15" t="s">
        <v>42</v>
      </c>
      <c r="AX382" s="15" t="s">
        <v>88</v>
      </c>
      <c r="AY382" s="258" t="s">
        <v>171</v>
      </c>
    </row>
    <row r="383" s="2" customFormat="1" ht="16.5" customHeight="1">
      <c r="A383" s="42"/>
      <c r="B383" s="43"/>
      <c r="C383" s="270" t="s">
        <v>1532</v>
      </c>
      <c r="D383" s="270" t="s">
        <v>403</v>
      </c>
      <c r="E383" s="271" t="s">
        <v>1523</v>
      </c>
      <c r="F383" s="272" t="s">
        <v>1524</v>
      </c>
      <c r="G383" s="273" t="s">
        <v>194</v>
      </c>
      <c r="H383" s="274">
        <v>4</v>
      </c>
      <c r="I383" s="275"/>
      <c r="J383" s="276">
        <f>ROUND(I383*H383,2)</f>
        <v>0</v>
      </c>
      <c r="K383" s="272" t="s">
        <v>178</v>
      </c>
      <c r="L383" s="277"/>
      <c r="M383" s="278" t="s">
        <v>41</v>
      </c>
      <c r="N383" s="279" t="s">
        <v>51</v>
      </c>
      <c r="O383" s="88"/>
      <c r="P383" s="217">
        <f>O383*H383</f>
        <v>0</v>
      </c>
      <c r="Q383" s="217">
        <v>5.0000000000000002E-05</v>
      </c>
      <c r="R383" s="217">
        <f>Q383*H383</f>
        <v>0.00020000000000000001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406</v>
      </c>
      <c r="AT383" s="219" t="s">
        <v>403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295</v>
      </c>
      <c r="BM383" s="219" t="s">
        <v>1525</v>
      </c>
    </row>
    <row r="384" s="2" customFormat="1" ht="16.5" customHeight="1">
      <c r="A384" s="42"/>
      <c r="B384" s="43"/>
      <c r="C384" s="270" t="s">
        <v>1534</v>
      </c>
      <c r="D384" s="270" t="s">
        <v>403</v>
      </c>
      <c r="E384" s="271" t="s">
        <v>1526</v>
      </c>
      <c r="F384" s="272" t="s">
        <v>1527</v>
      </c>
      <c r="G384" s="273" t="s">
        <v>194</v>
      </c>
      <c r="H384" s="274">
        <v>4</v>
      </c>
      <c r="I384" s="275"/>
      <c r="J384" s="276">
        <f>ROUND(I384*H384,2)</f>
        <v>0</v>
      </c>
      <c r="K384" s="272" t="s">
        <v>178</v>
      </c>
      <c r="L384" s="277"/>
      <c r="M384" s="278" t="s">
        <v>41</v>
      </c>
      <c r="N384" s="279" t="s">
        <v>51</v>
      </c>
      <c r="O384" s="88"/>
      <c r="P384" s="217">
        <f>O384*H384</f>
        <v>0</v>
      </c>
      <c r="Q384" s="217">
        <v>5.0000000000000002E-05</v>
      </c>
      <c r="R384" s="217">
        <f>Q384*H384</f>
        <v>0.00020000000000000001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406</v>
      </c>
      <c r="AT384" s="219" t="s">
        <v>403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1528</v>
      </c>
    </row>
    <row r="385" s="2" customFormat="1" ht="16.5" customHeight="1">
      <c r="A385" s="42"/>
      <c r="B385" s="43"/>
      <c r="C385" s="270" t="s">
        <v>1536</v>
      </c>
      <c r="D385" s="270" t="s">
        <v>403</v>
      </c>
      <c r="E385" s="271" t="s">
        <v>1529</v>
      </c>
      <c r="F385" s="272" t="s">
        <v>1530</v>
      </c>
      <c r="G385" s="273" t="s">
        <v>194</v>
      </c>
      <c r="H385" s="274">
        <v>12</v>
      </c>
      <c r="I385" s="275"/>
      <c r="J385" s="276">
        <f>ROUND(I385*H385,2)</f>
        <v>0</v>
      </c>
      <c r="K385" s="272" t="s">
        <v>178</v>
      </c>
      <c r="L385" s="277"/>
      <c r="M385" s="278" t="s">
        <v>41</v>
      </c>
      <c r="N385" s="279" t="s">
        <v>51</v>
      </c>
      <c r="O385" s="88"/>
      <c r="P385" s="217">
        <f>O385*H385</f>
        <v>0</v>
      </c>
      <c r="Q385" s="217">
        <v>3.0000000000000001E-05</v>
      </c>
      <c r="R385" s="217">
        <f>Q385*H385</f>
        <v>0.00036000000000000002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406</v>
      </c>
      <c r="AT385" s="219" t="s">
        <v>403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1531</v>
      </c>
    </row>
    <row r="386" s="2" customFormat="1" ht="16.5" customHeight="1">
      <c r="A386" s="42"/>
      <c r="B386" s="43"/>
      <c r="C386" s="208" t="s">
        <v>1541</v>
      </c>
      <c r="D386" s="208" t="s">
        <v>174</v>
      </c>
      <c r="E386" s="209" t="s">
        <v>1167</v>
      </c>
      <c r="F386" s="210" t="s">
        <v>1168</v>
      </c>
      <c r="G386" s="211" t="s">
        <v>1169</v>
      </c>
      <c r="H386" s="212">
        <v>3</v>
      </c>
      <c r="I386" s="213"/>
      <c r="J386" s="214">
        <f>ROUND(I386*H386,2)</f>
        <v>0</v>
      </c>
      <c r="K386" s="210" t="s">
        <v>178</v>
      </c>
      <c r="L386" s="48"/>
      <c r="M386" s="215" t="s">
        <v>41</v>
      </c>
      <c r="N386" s="216" t="s">
        <v>51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295</v>
      </c>
      <c r="AT386" s="219" t="s">
        <v>174</v>
      </c>
      <c r="AU386" s="219" t="s">
        <v>90</v>
      </c>
      <c r="AY386" s="20" t="s">
        <v>171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88</v>
      </c>
      <c r="BK386" s="220">
        <f>ROUND(I386*H386,2)</f>
        <v>0</v>
      </c>
      <c r="BL386" s="20" t="s">
        <v>295</v>
      </c>
      <c r="BM386" s="219" t="s">
        <v>1533</v>
      </c>
    </row>
    <row r="387" s="2" customFormat="1">
      <c r="A387" s="42"/>
      <c r="B387" s="43"/>
      <c r="C387" s="44"/>
      <c r="D387" s="221" t="s">
        <v>181</v>
      </c>
      <c r="E387" s="44"/>
      <c r="F387" s="222" t="s">
        <v>1171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181</v>
      </c>
      <c r="AU387" s="20" t="s">
        <v>90</v>
      </c>
    </row>
    <row r="388" s="13" customFormat="1">
      <c r="A388" s="13"/>
      <c r="B388" s="226"/>
      <c r="C388" s="227"/>
      <c r="D388" s="228" t="s">
        <v>183</v>
      </c>
      <c r="E388" s="229" t="s">
        <v>41</v>
      </c>
      <c r="F388" s="230" t="s">
        <v>1172</v>
      </c>
      <c r="G388" s="227"/>
      <c r="H388" s="229" t="s">
        <v>41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183</v>
      </c>
      <c r="AU388" s="236" t="s">
        <v>90</v>
      </c>
      <c r="AV388" s="13" t="s">
        <v>88</v>
      </c>
      <c r="AW388" s="13" t="s">
        <v>42</v>
      </c>
      <c r="AX388" s="13" t="s">
        <v>80</v>
      </c>
      <c r="AY388" s="236" t="s">
        <v>171</v>
      </c>
    </row>
    <row r="389" s="14" customFormat="1">
      <c r="A389" s="14"/>
      <c r="B389" s="237"/>
      <c r="C389" s="238"/>
      <c r="D389" s="228" t="s">
        <v>183</v>
      </c>
      <c r="E389" s="239" t="s">
        <v>41</v>
      </c>
      <c r="F389" s="240" t="s">
        <v>90</v>
      </c>
      <c r="G389" s="238"/>
      <c r="H389" s="241">
        <v>2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183</v>
      </c>
      <c r="AU389" s="247" t="s">
        <v>90</v>
      </c>
      <c r="AV389" s="14" t="s">
        <v>90</v>
      </c>
      <c r="AW389" s="14" t="s">
        <v>42</v>
      </c>
      <c r="AX389" s="14" t="s">
        <v>80</v>
      </c>
      <c r="AY389" s="247" t="s">
        <v>171</v>
      </c>
    </row>
    <row r="390" s="13" customFormat="1">
      <c r="A390" s="13"/>
      <c r="B390" s="226"/>
      <c r="C390" s="227"/>
      <c r="D390" s="228" t="s">
        <v>183</v>
      </c>
      <c r="E390" s="229" t="s">
        <v>41</v>
      </c>
      <c r="F390" s="230" t="s">
        <v>1173</v>
      </c>
      <c r="G390" s="227"/>
      <c r="H390" s="229" t="s">
        <v>41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183</v>
      </c>
      <c r="AU390" s="236" t="s">
        <v>90</v>
      </c>
      <c r="AV390" s="13" t="s">
        <v>88</v>
      </c>
      <c r="AW390" s="13" t="s">
        <v>42</v>
      </c>
      <c r="AX390" s="13" t="s">
        <v>80</v>
      </c>
      <c r="AY390" s="236" t="s">
        <v>171</v>
      </c>
    </row>
    <row r="391" s="14" customFormat="1">
      <c r="A391" s="14"/>
      <c r="B391" s="237"/>
      <c r="C391" s="238"/>
      <c r="D391" s="228" t="s">
        <v>183</v>
      </c>
      <c r="E391" s="239" t="s">
        <v>41</v>
      </c>
      <c r="F391" s="240" t="s">
        <v>88</v>
      </c>
      <c r="G391" s="238"/>
      <c r="H391" s="241">
        <v>1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183</v>
      </c>
      <c r="AU391" s="247" t="s">
        <v>90</v>
      </c>
      <c r="AV391" s="14" t="s">
        <v>90</v>
      </c>
      <c r="AW391" s="14" t="s">
        <v>42</v>
      </c>
      <c r="AX391" s="14" t="s">
        <v>80</v>
      </c>
      <c r="AY391" s="247" t="s">
        <v>171</v>
      </c>
    </row>
    <row r="392" s="15" customFormat="1">
      <c r="A392" s="15"/>
      <c r="B392" s="248"/>
      <c r="C392" s="249"/>
      <c r="D392" s="228" t="s">
        <v>183</v>
      </c>
      <c r="E392" s="250" t="s">
        <v>41</v>
      </c>
      <c r="F392" s="251" t="s">
        <v>189</v>
      </c>
      <c r="G392" s="249"/>
      <c r="H392" s="252">
        <v>3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8" t="s">
        <v>183</v>
      </c>
      <c r="AU392" s="258" t="s">
        <v>90</v>
      </c>
      <c r="AV392" s="15" t="s">
        <v>179</v>
      </c>
      <c r="AW392" s="15" t="s">
        <v>42</v>
      </c>
      <c r="AX392" s="15" t="s">
        <v>88</v>
      </c>
      <c r="AY392" s="258" t="s">
        <v>171</v>
      </c>
    </row>
    <row r="393" s="2" customFormat="1" ht="16.5" customHeight="1">
      <c r="A393" s="42"/>
      <c r="B393" s="43"/>
      <c r="C393" s="208" t="s">
        <v>1546</v>
      </c>
      <c r="D393" s="208" t="s">
        <v>174</v>
      </c>
      <c r="E393" s="209" t="s">
        <v>1174</v>
      </c>
      <c r="F393" s="210" t="s">
        <v>1175</v>
      </c>
      <c r="G393" s="211" t="s">
        <v>1169</v>
      </c>
      <c r="H393" s="212">
        <v>4.5</v>
      </c>
      <c r="I393" s="213"/>
      <c r="J393" s="214">
        <f>ROUND(I393*H393,2)</f>
        <v>0</v>
      </c>
      <c r="K393" s="210" t="s">
        <v>178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295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295</v>
      </c>
      <c r="BM393" s="219" t="s">
        <v>1535</v>
      </c>
    </row>
    <row r="394" s="2" customFormat="1">
      <c r="A394" s="42"/>
      <c r="B394" s="43"/>
      <c r="C394" s="44"/>
      <c r="D394" s="221" t="s">
        <v>181</v>
      </c>
      <c r="E394" s="44"/>
      <c r="F394" s="222" t="s">
        <v>1177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181</v>
      </c>
      <c r="AU394" s="20" t="s">
        <v>90</v>
      </c>
    </row>
    <row r="395" s="13" customFormat="1">
      <c r="A395" s="13"/>
      <c r="B395" s="226"/>
      <c r="C395" s="227"/>
      <c r="D395" s="228" t="s">
        <v>183</v>
      </c>
      <c r="E395" s="229" t="s">
        <v>41</v>
      </c>
      <c r="F395" s="230" t="s">
        <v>1178</v>
      </c>
      <c r="G395" s="227"/>
      <c r="H395" s="229" t="s">
        <v>41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183</v>
      </c>
      <c r="AU395" s="236" t="s">
        <v>90</v>
      </c>
      <c r="AV395" s="13" t="s">
        <v>88</v>
      </c>
      <c r="AW395" s="13" t="s">
        <v>42</v>
      </c>
      <c r="AX395" s="13" t="s">
        <v>80</v>
      </c>
      <c r="AY395" s="236" t="s">
        <v>171</v>
      </c>
    </row>
    <row r="396" s="14" customFormat="1">
      <c r="A396" s="14"/>
      <c r="B396" s="237"/>
      <c r="C396" s="238"/>
      <c r="D396" s="228" t="s">
        <v>183</v>
      </c>
      <c r="E396" s="239" t="s">
        <v>41</v>
      </c>
      <c r="F396" s="240" t="s">
        <v>90</v>
      </c>
      <c r="G396" s="238"/>
      <c r="H396" s="241">
        <v>2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183</v>
      </c>
      <c r="AU396" s="247" t="s">
        <v>90</v>
      </c>
      <c r="AV396" s="14" t="s">
        <v>90</v>
      </c>
      <c r="AW396" s="14" t="s">
        <v>42</v>
      </c>
      <c r="AX396" s="14" t="s">
        <v>80</v>
      </c>
      <c r="AY396" s="247" t="s">
        <v>171</v>
      </c>
    </row>
    <row r="397" s="13" customFormat="1">
      <c r="A397" s="13"/>
      <c r="B397" s="226"/>
      <c r="C397" s="227"/>
      <c r="D397" s="228" t="s">
        <v>183</v>
      </c>
      <c r="E397" s="229" t="s">
        <v>41</v>
      </c>
      <c r="F397" s="230" t="s">
        <v>1179</v>
      </c>
      <c r="G397" s="227"/>
      <c r="H397" s="229" t="s">
        <v>41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183</v>
      </c>
      <c r="AU397" s="236" t="s">
        <v>90</v>
      </c>
      <c r="AV397" s="13" t="s">
        <v>88</v>
      </c>
      <c r="AW397" s="13" t="s">
        <v>42</v>
      </c>
      <c r="AX397" s="13" t="s">
        <v>80</v>
      </c>
      <c r="AY397" s="236" t="s">
        <v>171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1180</v>
      </c>
      <c r="G398" s="238"/>
      <c r="H398" s="241">
        <v>2.5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5" customFormat="1">
      <c r="A399" s="15"/>
      <c r="B399" s="248"/>
      <c r="C399" s="249"/>
      <c r="D399" s="228" t="s">
        <v>183</v>
      </c>
      <c r="E399" s="250" t="s">
        <v>41</v>
      </c>
      <c r="F399" s="251" t="s">
        <v>189</v>
      </c>
      <c r="G399" s="249"/>
      <c r="H399" s="252">
        <v>4.5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8" t="s">
        <v>183</v>
      </c>
      <c r="AU399" s="258" t="s">
        <v>90</v>
      </c>
      <c r="AV399" s="15" t="s">
        <v>179</v>
      </c>
      <c r="AW399" s="15" t="s">
        <v>42</v>
      </c>
      <c r="AX399" s="15" t="s">
        <v>88</v>
      </c>
      <c r="AY399" s="258" t="s">
        <v>171</v>
      </c>
    </row>
    <row r="400" s="2" customFormat="1" ht="16.5" customHeight="1">
      <c r="A400" s="42"/>
      <c r="B400" s="43"/>
      <c r="C400" s="208" t="s">
        <v>1551</v>
      </c>
      <c r="D400" s="208" t="s">
        <v>174</v>
      </c>
      <c r="E400" s="209" t="s">
        <v>1858</v>
      </c>
      <c r="F400" s="210" t="s">
        <v>1859</v>
      </c>
      <c r="G400" s="211" t="s">
        <v>194</v>
      </c>
      <c r="H400" s="212">
        <v>1</v>
      </c>
      <c r="I400" s="213"/>
      <c r="J400" s="214">
        <f>ROUND(I400*H400,2)</f>
        <v>0</v>
      </c>
      <c r="K400" s="210" t="s">
        <v>178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295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295</v>
      </c>
      <c r="BM400" s="219" t="s">
        <v>1943</v>
      </c>
    </row>
    <row r="401" s="2" customFormat="1">
      <c r="A401" s="42"/>
      <c r="B401" s="43"/>
      <c r="C401" s="44"/>
      <c r="D401" s="221" t="s">
        <v>181</v>
      </c>
      <c r="E401" s="44"/>
      <c r="F401" s="222" t="s">
        <v>1861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181</v>
      </c>
      <c r="AU401" s="20" t="s">
        <v>90</v>
      </c>
    </row>
    <row r="402" s="2" customFormat="1" ht="16.5" customHeight="1">
      <c r="A402" s="42"/>
      <c r="B402" s="43"/>
      <c r="C402" s="270" t="s">
        <v>1555</v>
      </c>
      <c r="D402" s="270" t="s">
        <v>403</v>
      </c>
      <c r="E402" s="271" t="s">
        <v>888</v>
      </c>
      <c r="F402" s="272" t="s">
        <v>1862</v>
      </c>
      <c r="G402" s="273" t="s">
        <v>194</v>
      </c>
      <c r="H402" s="274">
        <v>1</v>
      </c>
      <c r="I402" s="275"/>
      <c r="J402" s="276">
        <f>ROUND(I402*H402,2)</f>
        <v>0</v>
      </c>
      <c r="K402" s="272" t="s">
        <v>41</v>
      </c>
      <c r="L402" s="277"/>
      <c r="M402" s="278" t="s">
        <v>41</v>
      </c>
      <c r="N402" s="279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406</v>
      </c>
      <c r="AT402" s="219" t="s">
        <v>403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295</v>
      </c>
      <c r="BM402" s="219" t="s">
        <v>1944</v>
      </c>
    </row>
    <row r="403" s="2" customFormat="1" ht="16.5" customHeight="1">
      <c r="A403" s="42"/>
      <c r="B403" s="43"/>
      <c r="C403" s="208" t="s">
        <v>1560</v>
      </c>
      <c r="D403" s="208" t="s">
        <v>174</v>
      </c>
      <c r="E403" s="209" t="s">
        <v>1547</v>
      </c>
      <c r="F403" s="210" t="s">
        <v>1548</v>
      </c>
      <c r="G403" s="211" t="s">
        <v>194</v>
      </c>
      <c r="H403" s="212">
        <v>4</v>
      </c>
      <c r="I403" s="213"/>
      <c r="J403" s="214">
        <f>ROUND(I403*H403,2)</f>
        <v>0</v>
      </c>
      <c r="K403" s="210" t="s">
        <v>178</v>
      </c>
      <c r="L403" s="48"/>
      <c r="M403" s="215" t="s">
        <v>41</v>
      </c>
      <c r="N403" s="216" t="s">
        <v>51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295</v>
      </c>
      <c r="AT403" s="219" t="s">
        <v>174</v>
      </c>
      <c r="AU403" s="219" t="s">
        <v>90</v>
      </c>
      <c r="AY403" s="20" t="s">
        <v>171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88</v>
      </c>
      <c r="BK403" s="220">
        <f>ROUND(I403*H403,2)</f>
        <v>0</v>
      </c>
      <c r="BL403" s="20" t="s">
        <v>295</v>
      </c>
      <c r="BM403" s="219" t="s">
        <v>1549</v>
      </c>
    </row>
    <row r="404" s="2" customFormat="1">
      <c r="A404" s="42"/>
      <c r="B404" s="43"/>
      <c r="C404" s="44"/>
      <c r="D404" s="221" t="s">
        <v>181</v>
      </c>
      <c r="E404" s="44"/>
      <c r="F404" s="222" t="s">
        <v>1550</v>
      </c>
      <c r="G404" s="44"/>
      <c r="H404" s="44"/>
      <c r="I404" s="223"/>
      <c r="J404" s="44"/>
      <c r="K404" s="44"/>
      <c r="L404" s="48"/>
      <c r="M404" s="224"/>
      <c r="N404" s="22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181</v>
      </c>
      <c r="AU404" s="20" t="s">
        <v>90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179</v>
      </c>
      <c r="G405" s="238"/>
      <c r="H405" s="241">
        <v>4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5" customFormat="1">
      <c r="A406" s="15"/>
      <c r="B406" s="248"/>
      <c r="C406" s="249"/>
      <c r="D406" s="228" t="s">
        <v>183</v>
      </c>
      <c r="E406" s="250" t="s">
        <v>41</v>
      </c>
      <c r="F406" s="251" t="s">
        <v>189</v>
      </c>
      <c r="G406" s="249"/>
      <c r="H406" s="252">
        <v>4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183</v>
      </c>
      <c r="AU406" s="258" t="s">
        <v>90</v>
      </c>
      <c r="AV406" s="15" t="s">
        <v>179</v>
      </c>
      <c r="AW406" s="15" t="s">
        <v>42</v>
      </c>
      <c r="AX406" s="15" t="s">
        <v>88</v>
      </c>
      <c r="AY406" s="258" t="s">
        <v>171</v>
      </c>
    </row>
    <row r="407" s="2" customFormat="1" ht="16.5" customHeight="1">
      <c r="A407" s="42"/>
      <c r="B407" s="43"/>
      <c r="C407" s="270" t="s">
        <v>1564</v>
      </c>
      <c r="D407" s="270" t="s">
        <v>403</v>
      </c>
      <c r="E407" s="271" t="s">
        <v>1552</v>
      </c>
      <c r="F407" s="272" t="s">
        <v>1553</v>
      </c>
      <c r="G407" s="273" t="s">
        <v>194</v>
      </c>
      <c r="H407" s="274">
        <v>4</v>
      </c>
      <c r="I407" s="275"/>
      <c r="J407" s="276">
        <f>ROUND(I407*H407,2)</f>
        <v>0</v>
      </c>
      <c r="K407" s="272" t="s">
        <v>178</v>
      </c>
      <c r="L407" s="277"/>
      <c r="M407" s="278" t="s">
        <v>41</v>
      </c>
      <c r="N407" s="279" t="s">
        <v>51</v>
      </c>
      <c r="O407" s="88"/>
      <c r="P407" s="217">
        <f>O407*H407</f>
        <v>0</v>
      </c>
      <c r="Q407" s="217">
        <v>0.001</v>
      </c>
      <c r="R407" s="217">
        <f>Q407*H407</f>
        <v>0.0040000000000000001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406</v>
      </c>
      <c r="AT407" s="219" t="s">
        <v>403</v>
      </c>
      <c r="AU407" s="219" t="s">
        <v>90</v>
      </c>
      <c r="AY407" s="20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88</v>
      </c>
      <c r="BK407" s="220">
        <f>ROUND(I407*H407,2)</f>
        <v>0</v>
      </c>
      <c r="BL407" s="20" t="s">
        <v>295</v>
      </c>
      <c r="BM407" s="219" t="s">
        <v>1554</v>
      </c>
    </row>
    <row r="408" s="2" customFormat="1" ht="16.5" customHeight="1">
      <c r="A408" s="42"/>
      <c r="B408" s="43"/>
      <c r="C408" s="208" t="s">
        <v>1568</v>
      </c>
      <c r="D408" s="208" t="s">
        <v>174</v>
      </c>
      <c r="E408" s="209" t="s">
        <v>1556</v>
      </c>
      <c r="F408" s="210" t="s">
        <v>1557</v>
      </c>
      <c r="G408" s="211" t="s">
        <v>194</v>
      </c>
      <c r="H408" s="212">
        <v>4</v>
      </c>
      <c r="I408" s="213"/>
      <c r="J408" s="214">
        <f>ROUND(I408*H408,2)</f>
        <v>0</v>
      </c>
      <c r="K408" s="210" t="s">
        <v>178</v>
      </c>
      <c r="L408" s="48"/>
      <c r="M408" s="215" t="s">
        <v>41</v>
      </c>
      <c r="N408" s="216" t="s">
        <v>51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295</v>
      </c>
      <c r="AT408" s="219" t="s">
        <v>174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295</v>
      </c>
      <c r="BM408" s="219" t="s">
        <v>1558</v>
      </c>
    </row>
    <row r="409" s="2" customFormat="1">
      <c r="A409" s="42"/>
      <c r="B409" s="43"/>
      <c r="C409" s="44"/>
      <c r="D409" s="221" t="s">
        <v>181</v>
      </c>
      <c r="E409" s="44"/>
      <c r="F409" s="222" t="s">
        <v>1559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181</v>
      </c>
      <c r="AU409" s="20" t="s">
        <v>90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179</v>
      </c>
      <c r="G410" s="238"/>
      <c r="H410" s="241">
        <v>4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5" customFormat="1">
      <c r="A411" s="15"/>
      <c r="B411" s="248"/>
      <c r="C411" s="249"/>
      <c r="D411" s="228" t="s">
        <v>183</v>
      </c>
      <c r="E411" s="250" t="s">
        <v>41</v>
      </c>
      <c r="F411" s="251" t="s">
        <v>189</v>
      </c>
      <c r="G411" s="249"/>
      <c r="H411" s="252">
        <v>4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183</v>
      </c>
      <c r="AU411" s="258" t="s">
        <v>90</v>
      </c>
      <c r="AV411" s="15" t="s">
        <v>179</v>
      </c>
      <c r="AW411" s="15" t="s">
        <v>42</v>
      </c>
      <c r="AX411" s="15" t="s">
        <v>88</v>
      </c>
      <c r="AY411" s="258" t="s">
        <v>171</v>
      </c>
    </row>
    <row r="412" s="2" customFormat="1" ht="16.5" customHeight="1">
      <c r="A412" s="42"/>
      <c r="B412" s="43"/>
      <c r="C412" s="270" t="s">
        <v>1573</v>
      </c>
      <c r="D412" s="270" t="s">
        <v>403</v>
      </c>
      <c r="E412" s="271" t="s">
        <v>1561</v>
      </c>
      <c r="F412" s="272" t="s">
        <v>1562</v>
      </c>
      <c r="G412" s="273" t="s">
        <v>194</v>
      </c>
      <c r="H412" s="274">
        <v>4</v>
      </c>
      <c r="I412" s="275"/>
      <c r="J412" s="276">
        <f>ROUND(I412*H412,2)</f>
        <v>0</v>
      </c>
      <c r="K412" s="272" t="s">
        <v>178</v>
      </c>
      <c r="L412" s="277"/>
      <c r="M412" s="278" t="s">
        <v>41</v>
      </c>
      <c r="N412" s="279" t="s">
        <v>51</v>
      </c>
      <c r="O412" s="88"/>
      <c r="P412" s="217">
        <f>O412*H412</f>
        <v>0</v>
      </c>
      <c r="Q412" s="217">
        <v>0.00012</v>
      </c>
      <c r="R412" s="217">
        <f>Q412*H412</f>
        <v>0.00048000000000000001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406</v>
      </c>
      <c r="AT412" s="219" t="s">
        <v>403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295</v>
      </c>
      <c r="BM412" s="219" t="s">
        <v>1563</v>
      </c>
    </row>
    <row r="413" s="2" customFormat="1" ht="24.15" customHeight="1">
      <c r="A413" s="42"/>
      <c r="B413" s="43"/>
      <c r="C413" s="208" t="s">
        <v>1584</v>
      </c>
      <c r="D413" s="208" t="s">
        <v>174</v>
      </c>
      <c r="E413" s="209" t="s">
        <v>1565</v>
      </c>
      <c r="F413" s="210" t="s">
        <v>1557</v>
      </c>
      <c r="G413" s="211" t="s">
        <v>194</v>
      </c>
      <c r="H413" s="212">
        <v>2</v>
      </c>
      <c r="I413" s="213"/>
      <c r="J413" s="214">
        <f>ROUND(I413*H413,2)</f>
        <v>0</v>
      </c>
      <c r="K413" s="210" t="s">
        <v>178</v>
      </c>
      <c r="L413" s="48"/>
      <c r="M413" s="215" t="s">
        <v>41</v>
      </c>
      <c r="N413" s="216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295</v>
      </c>
      <c r="AT413" s="219" t="s">
        <v>174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295</v>
      </c>
      <c r="BM413" s="219" t="s">
        <v>1566</v>
      </c>
    </row>
    <row r="414" s="2" customFormat="1">
      <c r="A414" s="42"/>
      <c r="B414" s="43"/>
      <c r="C414" s="44"/>
      <c r="D414" s="221" t="s">
        <v>181</v>
      </c>
      <c r="E414" s="44"/>
      <c r="F414" s="222" t="s">
        <v>1567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181</v>
      </c>
      <c r="AU414" s="20" t="s">
        <v>90</v>
      </c>
    </row>
    <row r="415" s="14" customFormat="1">
      <c r="A415" s="14"/>
      <c r="B415" s="237"/>
      <c r="C415" s="238"/>
      <c r="D415" s="228" t="s">
        <v>183</v>
      </c>
      <c r="E415" s="239" t="s">
        <v>41</v>
      </c>
      <c r="F415" s="240" t="s">
        <v>90</v>
      </c>
      <c r="G415" s="238"/>
      <c r="H415" s="241">
        <v>2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183</v>
      </c>
      <c r="AU415" s="247" t="s">
        <v>90</v>
      </c>
      <c r="AV415" s="14" t="s">
        <v>90</v>
      </c>
      <c r="AW415" s="14" t="s">
        <v>42</v>
      </c>
      <c r="AX415" s="14" t="s">
        <v>88</v>
      </c>
      <c r="AY415" s="247" t="s">
        <v>171</v>
      </c>
    </row>
    <row r="416" s="2" customFormat="1" ht="16.5" customHeight="1">
      <c r="A416" s="42"/>
      <c r="B416" s="43"/>
      <c r="C416" s="208" t="s">
        <v>1589</v>
      </c>
      <c r="D416" s="208" t="s">
        <v>174</v>
      </c>
      <c r="E416" s="209" t="s">
        <v>1569</v>
      </c>
      <c r="F416" s="210" t="s">
        <v>1570</v>
      </c>
      <c r="G416" s="211" t="s">
        <v>194</v>
      </c>
      <c r="H416" s="212">
        <v>11</v>
      </c>
      <c r="I416" s="213"/>
      <c r="J416" s="214">
        <f>ROUND(I416*H416,2)</f>
        <v>0</v>
      </c>
      <c r="K416" s="210" t="s">
        <v>178</v>
      </c>
      <c r="L416" s="48"/>
      <c r="M416" s="215" t="s">
        <v>41</v>
      </c>
      <c r="N416" s="216" t="s">
        <v>51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295</v>
      </c>
      <c r="AT416" s="219" t="s">
        <v>174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295</v>
      </c>
      <c r="BM416" s="219" t="s">
        <v>1571</v>
      </c>
    </row>
    <row r="417" s="2" customFormat="1">
      <c r="A417" s="42"/>
      <c r="B417" s="43"/>
      <c r="C417" s="44"/>
      <c r="D417" s="221" t="s">
        <v>181</v>
      </c>
      <c r="E417" s="44"/>
      <c r="F417" s="222" t="s">
        <v>1572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181</v>
      </c>
      <c r="AU417" s="20" t="s">
        <v>90</v>
      </c>
    </row>
    <row r="418" s="14" customFormat="1">
      <c r="A418" s="14"/>
      <c r="B418" s="237"/>
      <c r="C418" s="238"/>
      <c r="D418" s="228" t="s">
        <v>183</v>
      </c>
      <c r="E418" s="239" t="s">
        <v>41</v>
      </c>
      <c r="F418" s="240" t="s">
        <v>124</v>
      </c>
      <c r="G418" s="238"/>
      <c r="H418" s="241">
        <v>11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183</v>
      </c>
      <c r="AU418" s="247" t="s">
        <v>90</v>
      </c>
      <c r="AV418" s="14" t="s">
        <v>90</v>
      </c>
      <c r="AW418" s="14" t="s">
        <v>42</v>
      </c>
      <c r="AX418" s="14" t="s">
        <v>88</v>
      </c>
      <c r="AY418" s="247" t="s">
        <v>171</v>
      </c>
    </row>
    <row r="419" s="2" customFormat="1" ht="16.5" customHeight="1">
      <c r="A419" s="42"/>
      <c r="B419" s="43"/>
      <c r="C419" s="270" t="s">
        <v>1593</v>
      </c>
      <c r="D419" s="270" t="s">
        <v>403</v>
      </c>
      <c r="E419" s="271" t="s">
        <v>1574</v>
      </c>
      <c r="F419" s="272" t="s">
        <v>1575</v>
      </c>
      <c r="G419" s="273" t="s">
        <v>202</v>
      </c>
      <c r="H419" s="274">
        <v>64.995000000000005</v>
      </c>
      <c r="I419" s="275"/>
      <c r="J419" s="276">
        <f>ROUND(I419*H419,2)</f>
        <v>0</v>
      </c>
      <c r="K419" s="272" t="s">
        <v>178</v>
      </c>
      <c r="L419" s="277"/>
      <c r="M419" s="278" t="s">
        <v>41</v>
      </c>
      <c r="N419" s="279" t="s">
        <v>51</v>
      </c>
      <c r="O419" s="88"/>
      <c r="P419" s="217">
        <f>O419*H419</f>
        <v>0</v>
      </c>
      <c r="Q419" s="217">
        <v>0.00040999999999999999</v>
      </c>
      <c r="R419" s="217">
        <f>Q419*H419</f>
        <v>0.02664795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406</v>
      </c>
      <c r="AT419" s="219" t="s">
        <v>403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1576</v>
      </c>
    </row>
    <row r="420" s="14" customFormat="1">
      <c r="A420" s="14"/>
      <c r="B420" s="237"/>
      <c r="C420" s="238"/>
      <c r="D420" s="228" t="s">
        <v>183</v>
      </c>
      <c r="E420" s="239" t="s">
        <v>41</v>
      </c>
      <c r="F420" s="240" t="s">
        <v>2314</v>
      </c>
      <c r="G420" s="238"/>
      <c r="H420" s="241">
        <v>45.399999999999999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183</v>
      </c>
      <c r="AU420" s="247" t="s">
        <v>90</v>
      </c>
      <c r="AV420" s="14" t="s">
        <v>90</v>
      </c>
      <c r="AW420" s="14" t="s">
        <v>42</v>
      </c>
      <c r="AX420" s="14" t="s">
        <v>80</v>
      </c>
      <c r="AY420" s="247" t="s">
        <v>171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2315</v>
      </c>
      <c r="G421" s="238"/>
      <c r="H421" s="241">
        <v>16.5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61.899999999999999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14" customFormat="1">
      <c r="A423" s="14"/>
      <c r="B423" s="237"/>
      <c r="C423" s="238"/>
      <c r="D423" s="228" t="s">
        <v>183</v>
      </c>
      <c r="E423" s="238"/>
      <c r="F423" s="240" t="s">
        <v>2316</v>
      </c>
      <c r="G423" s="238"/>
      <c r="H423" s="241">
        <v>64.995000000000005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183</v>
      </c>
      <c r="AU423" s="247" t="s">
        <v>90</v>
      </c>
      <c r="AV423" s="14" t="s">
        <v>90</v>
      </c>
      <c r="AW423" s="14" t="s">
        <v>4</v>
      </c>
      <c r="AX423" s="14" t="s">
        <v>88</v>
      </c>
      <c r="AY423" s="247" t="s">
        <v>171</v>
      </c>
    </row>
    <row r="424" s="2" customFormat="1" ht="16.5" customHeight="1">
      <c r="A424" s="42"/>
      <c r="B424" s="43"/>
      <c r="C424" s="208" t="s">
        <v>1597</v>
      </c>
      <c r="D424" s="208" t="s">
        <v>174</v>
      </c>
      <c r="E424" s="209" t="s">
        <v>1585</v>
      </c>
      <c r="F424" s="210" t="s">
        <v>1586</v>
      </c>
      <c r="G424" s="211" t="s">
        <v>416</v>
      </c>
      <c r="H424" s="212">
        <v>7.0030000000000001</v>
      </c>
      <c r="I424" s="213"/>
      <c r="J424" s="214">
        <f>ROUND(I424*H424,2)</f>
        <v>0</v>
      </c>
      <c r="K424" s="210" t="s">
        <v>178</v>
      </c>
      <c r="L424" s="48"/>
      <c r="M424" s="215" t="s">
        <v>41</v>
      </c>
      <c r="N424" s="216" t="s">
        <v>51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295</v>
      </c>
      <c r="AT424" s="219" t="s">
        <v>174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295</v>
      </c>
      <c r="BM424" s="219" t="s">
        <v>1587</v>
      </c>
    </row>
    <row r="425" s="2" customFormat="1">
      <c r="A425" s="42"/>
      <c r="B425" s="43"/>
      <c r="C425" s="44"/>
      <c r="D425" s="221" t="s">
        <v>181</v>
      </c>
      <c r="E425" s="44"/>
      <c r="F425" s="222" t="s">
        <v>1588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181</v>
      </c>
      <c r="AU425" s="20" t="s">
        <v>90</v>
      </c>
    </row>
    <row r="426" s="2" customFormat="1" ht="16.5" customHeight="1">
      <c r="A426" s="42"/>
      <c r="B426" s="43"/>
      <c r="C426" s="270" t="s">
        <v>1599</v>
      </c>
      <c r="D426" s="270" t="s">
        <v>403</v>
      </c>
      <c r="E426" s="271" t="s">
        <v>1590</v>
      </c>
      <c r="F426" s="272" t="s">
        <v>1591</v>
      </c>
      <c r="G426" s="273" t="s">
        <v>416</v>
      </c>
      <c r="H426" s="274">
        <v>7.0030000000000001</v>
      </c>
      <c r="I426" s="275"/>
      <c r="J426" s="276">
        <f>ROUND(I426*H426,2)</f>
        <v>0</v>
      </c>
      <c r="K426" s="272" t="s">
        <v>178</v>
      </c>
      <c r="L426" s="277"/>
      <c r="M426" s="278" t="s">
        <v>41</v>
      </c>
      <c r="N426" s="279" t="s">
        <v>51</v>
      </c>
      <c r="O426" s="88"/>
      <c r="P426" s="217">
        <f>O426*H426</f>
        <v>0</v>
      </c>
      <c r="Q426" s="217">
        <v>0.001</v>
      </c>
      <c r="R426" s="217">
        <f>Q426*H426</f>
        <v>0.0070030000000000005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406</v>
      </c>
      <c r="AT426" s="219" t="s">
        <v>403</v>
      </c>
      <c r="AU426" s="219" t="s">
        <v>90</v>
      </c>
      <c r="AY426" s="20" t="s">
        <v>171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88</v>
      </c>
      <c r="BK426" s="220">
        <f>ROUND(I426*H426,2)</f>
        <v>0</v>
      </c>
      <c r="BL426" s="20" t="s">
        <v>295</v>
      </c>
      <c r="BM426" s="219" t="s">
        <v>1592</v>
      </c>
    </row>
    <row r="427" s="2" customFormat="1" ht="24.15" customHeight="1">
      <c r="A427" s="42"/>
      <c r="B427" s="43"/>
      <c r="C427" s="208" t="s">
        <v>1604</v>
      </c>
      <c r="D427" s="208" t="s">
        <v>174</v>
      </c>
      <c r="E427" s="209" t="s">
        <v>1600</v>
      </c>
      <c r="F427" s="210" t="s">
        <v>1601</v>
      </c>
      <c r="G427" s="211" t="s">
        <v>264</v>
      </c>
      <c r="H427" s="212">
        <v>0.45200000000000001</v>
      </c>
      <c r="I427" s="213"/>
      <c r="J427" s="214">
        <f>ROUND(I427*H427,2)</f>
        <v>0</v>
      </c>
      <c r="K427" s="210" t="s">
        <v>178</v>
      </c>
      <c r="L427" s="48"/>
      <c r="M427" s="215" t="s">
        <v>41</v>
      </c>
      <c r="N427" s="216" t="s">
        <v>51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295</v>
      </c>
      <c r="AT427" s="219" t="s">
        <v>174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1602</v>
      </c>
    </row>
    <row r="428" s="2" customFormat="1">
      <c r="A428" s="42"/>
      <c r="B428" s="43"/>
      <c r="C428" s="44"/>
      <c r="D428" s="221" t="s">
        <v>181</v>
      </c>
      <c r="E428" s="44"/>
      <c r="F428" s="222" t="s">
        <v>1603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181</v>
      </c>
      <c r="AU428" s="20" t="s">
        <v>90</v>
      </c>
    </row>
    <row r="429" s="2" customFormat="1" ht="37.8" customHeight="1">
      <c r="A429" s="42"/>
      <c r="B429" s="43"/>
      <c r="C429" s="208" t="s">
        <v>1606</v>
      </c>
      <c r="D429" s="208" t="s">
        <v>174</v>
      </c>
      <c r="E429" s="209" t="s">
        <v>1203</v>
      </c>
      <c r="F429" s="210" t="s">
        <v>1204</v>
      </c>
      <c r="G429" s="211" t="s">
        <v>264</v>
      </c>
      <c r="H429" s="212">
        <v>0.45200000000000001</v>
      </c>
      <c r="I429" s="213"/>
      <c r="J429" s="214">
        <f>ROUND(I429*H429,2)</f>
        <v>0</v>
      </c>
      <c r="K429" s="210" t="s">
        <v>178</v>
      </c>
      <c r="L429" s="48"/>
      <c r="M429" s="215" t="s">
        <v>41</v>
      </c>
      <c r="N429" s="216" t="s">
        <v>51</v>
      </c>
      <c r="O429" s="88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295</v>
      </c>
      <c r="AT429" s="219" t="s">
        <v>174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295</v>
      </c>
      <c r="BM429" s="219" t="s">
        <v>1605</v>
      </c>
    </row>
    <row r="430" s="2" customFormat="1">
      <c r="A430" s="42"/>
      <c r="B430" s="43"/>
      <c r="C430" s="44"/>
      <c r="D430" s="221" t="s">
        <v>181</v>
      </c>
      <c r="E430" s="44"/>
      <c r="F430" s="222" t="s">
        <v>1206</v>
      </c>
      <c r="G430" s="44"/>
      <c r="H430" s="44"/>
      <c r="I430" s="223"/>
      <c r="J430" s="44"/>
      <c r="K430" s="44"/>
      <c r="L430" s="48"/>
      <c r="M430" s="224"/>
      <c r="N430" s="22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181</v>
      </c>
      <c r="AU430" s="20" t="s">
        <v>90</v>
      </c>
    </row>
    <row r="431" s="2" customFormat="1" ht="37.8" customHeight="1">
      <c r="A431" s="42"/>
      <c r="B431" s="43"/>
      <c r="C431" s="208" t="s">
        <v>1608</v>
      </c>
      <c r="D431" s="208" t="s">
        <v>174</v>
      </c>
      <c r="E431" s="209" t="s">
        <v>1207</v>
      </c>
      <c r="F431" s="210" t="s">
        <v>1208</v>
      </c>
      <c r="G431" s="211" t="s">
        <v>264</v>
      </c>
      <c r="H431" s="212">
        <v>0.45200000000000001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295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1607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1210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2" customFormat="1" ht="22.8" customHeight="1">
      <c r="A433" s="12"/>
      <c r="B433" s="192"/>
      <c r="C433" s="193"/>
      <c r="D433" s="194" t="s">
        <v>79</v>
      </c>
      <c r="E433" s="206" t="s">
        <v>291</v>
      </c>
      <c r="F433" s="206" t="s">
        <v>292</v>
      </c>
      <c r="G433" s="193"/>
      <c r="H433" s="193"/>
      <c r="I433" s="196"/>
      <c r="J433" s="207">
        <f>BK433</f>
        <v>0</v>
      </c>
      <c r="K433" s="193"/>
      <c r="L433" s="198"/>
      <c r="M433" s="199"/>
      <c r="N433" s="200"/>
      <c r="O433" s="200"/>
      <c r="P433" s="201">
        <f>SUM(P434:P489)</f>
        <v>0</v>
      </c>
      <c r="Q433" s="200"/>
      <c r="R433" s="201">
        <f>SUM(R434:R489)</f>
        <v>0.074999999999999997</v>
      </c>
      <c r="S433" s="200"/>
      <c r="T433" s="202">
        <f>SUM(T434:T489)</f>
        <v>0.072599999999999998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3" t="s">
        <v>90</v>
      </c>
      <c r="AT433" s="204" t="s">
        <v>79</v>
      </c>
      <c r="AU433" s="204" t="s">
        <v>88</v>
      </c>
      <c r="AY433" s="203" t="s">
        <v>171</v>
      </c>
      <c r="BK433" s="205">
        <f>SUM(BK434:BK489)</f>
        <v>0</v>
      </c>
    </row>
    <row r="434" s="2" customFormat="1" ht="24.15" customHeight="1">
      <c r="A434" s="42"/>
      <c r="B434" s="43"/>
      <c r="C434" s="208" t="s">
        <v>1611</v>
      </c>
      <c r="D434" s="208" t="s">
        <v>174</v>
      </c>
      <c r="E434" s="209" t="s">
        <v>354</v>
      </c>
      <c r="F434" s="210" t="s">
        <v>355</v>
      </c>
      <c r="G434" s="211" t="s">
        <v>177</v>
      </c>
      <c r="H434" s="212">
        <v>60</v>
      </c>
      <c r="I434" s="213"/>
      <c r="J434" s="214">
        <f>ROUND(I434*H434,2)</f>
        <v>0</v>
      </c>
      <c r="K434" s="210" t="s">
        <v>178</v>
      </c>
      <c r="L434" s="48"/>
      <c r="M434" s="215" t="s">
        <v>41</v>
      </c>
      <c r="N434" s="216" t="s">
        <v>51</v>
      </c>
      <c r="O434" s="88"/>
      <c r="P434" s="217">
        <f>O434*H434</f>
        <v>0</v>
      </c>
      <c r="Q434" s="217">
        <v>0.00125</v>
      </c>
      <c r="R434" s="217">
        <f>Q434*H434</f>
        <v>0.074999999999999997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295</v>
      </c>
      <c r="AT434" s="219" t="s">
        <v>174</v>
      </c>
      <c r="AU434" s="219" t="s">
        <v>90</v>
      </c>
      <c r="AY434" s="20" t="s">
        <v>171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88</v>
      </c>
      <c r="BK434" s="220">
        <f>ROUND(I434*H434,2)</f>
        <v>0</v>
      </c>
      <c r="BL434" s="20" t="s">
        <v>295</v>
      </c>
      <c r="BM434" s="219" t="s">
        <v>1624</v>
      </c>
    </row>
    <row r="435" s="2" customFormat="1">
      <c r="A435" s="42"/>
      <c r="B435" s="43"/>
      <c r="C435" s="44"/>
      <c r="D435" s="221" t="s">
        <v>181</v>
      </c>
      <c r="E435" s="44"/>
      <c r="F435" s="222" t="s">
        <v>357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181</v>
      </c>
      <c r="AU435" s="20" t="s">
        <v>90</v>
      </c>
    </row>
    <row r="436" s="13" customFormat="1">
      <c r="A436" s="13"/>
      <c r="B436" s="226"/>
      <c r="C436" s="227"/>
      <c r="D436" s="228" t="s">
        <v>183</v>
      </c>
      <c r="E436" s="229" t="s">
        <v>41</v>
      </c>
      <c r="F436" s="230" t="s">
        <v>1625</v>
      </c>
      <c r="G436" s="227"/>
      <c r="H436" s="229" t="s">
        <v>41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183</v>
      </c>
      <c r="AU436" s="236" t="s">
        <v>90</v>
      </c>
      <c r="AV436" s="13" t="s">
        <v>88</v>
      </c>
      <c r="AW436" s="13" t="s">
        <v>42</v>
      </c>
      <c r="AX436" s="13" t="s">
        <v>80</v>
      </c>
      <c r="AY436" s="236" t="s">
        <v>171</v>
      </c>
    </row>
    <row r="437" s="13" customFormat="1">
      <c r="A437" s="13"/>
      <c r="B437" s="226"/>
      <c r="C437" s="227"/>
      <c r="D437" s="228" t="s">
        <v>183</v>
      </c>
      <c r="E437" s="229" t="s">
        <v>41</v>
      </c>
      <c r="F437" s="230" t="s">
        <v>359</v>
      </c>
      <c r="G437" s="227"/>
      <c r="H437" s="229" t="s">
        <v>41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183</v>
      </c>
      <c r="AU437" s="236" t="s">
        <v>90</v>
      </c>
      <c r="AV437" s="13" t="s">
        <v>88</v>
      </c>
      <c r="AW437" s="13" t="s">
        <v>42</v>
      </c>
      <c r="AX437" s="13" t="s">
        <v>80</v>
      </c>
      <c r="AY437" s="236" t="s">
        <v>171</v>
      </c>
    </row>
    <row r="438" s="14" customFormat="1">
      <c r="A438" s="14"/>
      <c r="B438" s="237"/>
      <c r="C438" s="238"/>
      <c r="D438" s="228" t="s">
        <v>183</v>
      </c>
      <c r="E438" s="239" t="s">
        <v>41</v>
      </c>
      <c r="F438" s="240" t="s">
        <v>1947</v>
      </c>
      <c r="G438" s="238"/>
      <c r="H438" s="241">
        <v>3.3599999999999999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42</v>
      </c>
      <c r="AX438" s="14" t="s">
        <v>80</v>
      </c>
      <c r="AY438" s="247" t="s">
        <v>171</v>
      </c>
    </row>
    <row r="439" s="14" customFormat="1">
      <c r="A439" s="14"/>
      <c r="B439" s="237"/>
      <c r="C439" s="238"/>
      <c r="D439" s="228" t="s">
        <v>183</v>
      </c>
      <c r="E439" s="239" t="s">
        <v>41</v>
      </c>
      <c r="F439" s="240" t="s">
        <v>1752</v>
      </c>
      <c r="G439" s="238"/>
      <c r="H439" s="241">
        <v>6.2999999999999998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183</v>
      </c>
      <c r="AU439" s="247" t="s">
        <v>90</v>
      </c>
      <c r="AV439" s="14" t="s">
        <v>90</v>
      </c>
      <c r="AW439" s="14" t="s">
        <v>42</v>
      </c>
      <c r="AX439" s="14" t="s">
        <v>80</v>
      </c>
      <c r="AY439" s="247" t="s">
        <v>171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1947</v>
      </c>
      <c r="G440" s="238"/>
      <c r="H440" s="241">
        <v>3.3599999999999999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4" customFormat="1">
      <c r="A441" s="14"/>
      <c r="B441" s="237"/>
      <c r="C441" s="238"/>
      <c r="D441" s="228" t="s">
        <v>183</v>
      </c>
      <c r="E441" s="239" t="s">
        <v>41</v>
      </c>
      <c r="F441" s="240" t="s">
        <v>1629</v>
      </c>
      <c r="G441" s="238"/>
      <c r="H441" s="241">
        <v>1.0800000000000001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183</v>
      </c>
      <c r="AU441" s="247" t="s">
        <v>90</v>
      </c>
      <c r="AV441" s="14" t="s">
        <v>90</v>
      </c>
      <c r="AW441" s="14" t="s">
        <v>42</v>
      </c>
      <c r="AX441" s="14" t="s">
        <v>80</v>
      </c>
      <c r="AY441" s="247" t="s">
        <v>171</v>
      </c>
    </row>
    <row r="442" s="14" customFormat="1">
      <c r="A442" s="14"/>
      <c r="B442" s="237"/>
      <c r="C442" s="238"/>
      <c r="D442" s="228" t="s">
        <v>183</v>
      </c>
      <c r="E442" s="239" t="s">
        <v>41</v>
      </c>
      <c r="F442" s="240" t="s">
        <v>2317</v>
      </c>
      <c r="G442" s="238"/>
      <c r="H442" s="241">
        <v>5.4000000000000004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42</v>
      </c>
      <c r="AX442" s="14" t="s">
        <v>80</v>
      </c>
      <c r="AY442" s="247" t="s">
        <v>171</v>
      </c>
    </row>
    <row r="443" s="14" customFormat="1">
      <c r="A443" s="14"/>
      <c r="B443" s="237"/>
      <c r="C443" s="238"/>
      <c r="D443" s="228" t="s">
        <v>183</v>
      </c>
      <c r="E443" s="239" t="s">
        <v>41</v>
      </c>
      <c r="F443" s="240" t="s">
        <v>1751</v>
      </c>
      <c r="G443" s="238"/>
      <c r="H443" s="241">
        <v>4.5599999999999996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42</v>
      </c>
      <c r="AX443" s="14" t="s">
        <v>80</v>
      </c>
      <c r="AY443" s="247" t="s">
        <v>171</v>
      </c>
    </row>
    <row r="444" s="14" customFormat="1">
      <c r="A444" s="14"/>
      <c r="B444" s="237"/>
      <c r="C444" s="238"/>
      <c r="D444" s="228" t="s">
        <v>183</v>
      </c>
      <c r="E444" s="239" t="s">
        <v>41</v>
      </c>
      <c r="F444" s="240" t="s">
        <v>2048</v>
      </c>
      <c r="G444" s="238"/>
      <c r="H444" s="241">
        <v>1.02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183</v>
      </c>
      <c r="AU444" s="247" t="s">
        <v>90</v>
      </c>
      <c r="AV444" s="14" t="s">
        <v>90</v>
      </c>
      <c r="AW444" s="14" t="s">
        <v>42</v>
      </c>
      <c r="AX444" s="14" t="s">
        <v>80</v>
      </c>
      <c r="AY444" s="247" t="s">
        <v>171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2318</v>
      </c>
      <c r="G445" s="238"/>
      <c r="H445" s="241">
        <v>9.2400000000000002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1636</v>
      </c>
      <c r="G446" s="238"/>
      <c r="H446" s="241">
        <v>1.8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2319</v>
      </c>
      <c r="G447" s="238"/>
      <c r="H447" s="241">
        <v>3.7200000000000002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2320</v>
      </c>
      <c r="G448" s="238"/>
      <c r="H448" s="241">
        <v>2.3399999999999999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1757</v>
      </c>
      <c r="G449" s="238"/>
      <c r="H449" s="241">
        <v>3.96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1955</v>
      </c>
      <c r="G450" s="238"/>
      <c r="H450" s="241">
        <v>1.26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2321</v>
      </c>
      <c r="G451" s="238"/>
      <c r="H451" s="241">
        <v>3.48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2322</v>
      </c>
      <c r="G452" s="238"/>
      <c r="H452" s="241">
        <v>4.2000000000000002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1628</v>
      </c>
      <c r="G453" s="238"/>
      <c r="H453" s="241">
        <v>1.44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2120</v>
      </c>
      <c r="G454" s="238"/>
      <c r="H454" s="241">
        <v>1.2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2323</v>
      </c>
      <c r="G455" s="238"/>
      <c r="H455" s="241">
        <v>1.3200000000000001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1872</v>
      </c>
      <c r="G456" s="238"/>
      <c r="H456" s="241">
        <v>0.95999999999999996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5" customFormat="1">
      <c r="A457" s="15"/>
      <c r="B457" s="248"/>
      <c r="C457" s="249"/>
      <c r="D457" s="228" t="s">
        <v>183</v>
      </c>
      <c r="E457" s="250" t="s">
        <v>41</v>
      </c>
      <c r="F457" s="251" t="s">
        <v>189</v>
      </c>
      <c r="G457" s="249"/>
      <c r="H457" s="252">
        <v>59.999999999999993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8" t="s">
        <v>183</v>
      </c>
      <c r="AU457" s="258" t="s">
        <v>90</v>
      </c>
      <c r="AV457" s="15" t="s">
        <v>179</v>
      </c>
      <c r="AW457" s="15" t="s">
        <v>42</v>
      </c>
      <c r="AX457" s="15" t="s">
        <v>88</v>
      </c>
      <c r="AY457" s="258" t="s">
        <v>171</v>
      </c>
    </row>
    <row r="458" s="2" customFormat="1" ht="16.5" customHeight="1">
      <c r="A458" s="42"/>
      <c r="B458" s="43"/>
      <c r="C458" s="208" t="s">
        <v>1613</v>
      </c>
      <c r="D458" s="208" t="s">
        <v>174</v>
      </c>
      <c r="E458" s="209" t="s">
        <v>362</v>
      </c>
      <c r="F458" s="210" t="s">
        <v>363</v>
      </c>
      <c r="G458" s="211" t="s">
        <v>177</v>
      </c>
      <c r="H458" s="212">
        <v>60</v>
      </c>
      <c r="I458" s="213"/>
      <c r="J458" s="214">
        <f>ROUND(I458*H458,2)</f>
        <v>0</v>
      </c>
      <c r="K458" s="210" t="s">
        <v>178</v>
      </c>
      <c r="L458" s="48"/>
      <c r="M458" s="215" t="s">
        <v>41</v>
      </c>
      <c r="N458" s="216" t="s">
        <v>51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0.0012099999999999999</v>
      </c>
      <c r="T458" s="218">
        <f>S458*H458</f>
        <v>0.072599999999999998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295</v>
      </c>
      <c r="AT458" s="219" t="s">
        <v>174</v>
      </c>
      <c r="AU458" s="219" t="s">
        <v>90</v>
      </c>
      <c r="AY458" s="20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88</v>
      </c>
      <c r="BK458" s="220">
        <f>ROUND(I458*H458,2)</f>
        <v>0</v>
      </c>
      <c r="BL458" s="20" t="s">
        <v>295</v>
      </c>
      <c r="BM458" s="219" t="s">
        <v>1640</v>
      </c>
    </row>
    <row r="459" s="2" customFormat="1">
      <c r="A459" s="42"/>
      <c r="B459" s="43"/>
      <c r="C459" s="44"/>
      <c r="D459" s="221" t="s">
        <v>181</v>
      </c>
      <c r="E459" s="44"/>
      <c r="F459" s="222" t="s">
        <v>365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181</v>
      </c>
      <c r="AU459" s="20" t="s">
        <v>90</v>
      </c>
    </row>
    <row r="460" s="13" customFormat="1">
      <c r="A460" s="13"/>
      <c r="B460" s="226"/>
      <c r="C460" s="227"/>
      <c r="D460" s="228" t="s">
        <v>183</v>
      </c>
      <c r="E460" s="229" t="s">
        <v>41</v>
      </c>
      <c r="F460" s="230" t="s">
        <v>1625</v>
      </c>
      <c r="G460" s="227"/>
      <c r="H460" s="229" t="s">
        <v>41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183</v>
      </c>
      <c r="AU460" s="236" t="s">
        <v>90</v>
      </c>
      <c r="AV460" s="13" t="s">
        <v>88</v>
      </c>
      <c r="AW460" s="13" t="s">
        <v>42</v>
      </c>
      <c r="AX460" s="13" t="s">
        <v>80</v>
      </c>
      <c r="AY460" s="236" t="s">
        <v>171</v>
      </c>
    </row>
    <row r="461" s="13" customFormat="1">
      <c r="A461" s="13"/>
      <c r="B461" s="226"/>
      <c r="C461" s="227"/>
      <c r="D461" s="228" t="s">
        <v>183</v>
      </c>
      <c r="E461" s="229" t="s">
        <v>41</v>
      </c>
      <c r="F461" s="230" t="s">
        <v>359</v>
      </c>
      <c r="G461" s="227"/>
      <c r="H461" s="229" t="s">
        <v>41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183</v>
      </c>
      <c r="AU461" s="236" t="s">
        <v>90</v>
      </c>
      <c r="AV461" s="13" t="s">
        <v>88</v>
      </c>
      <c r="AW461" s="13" t="s">
        <v>42</v>
      </c>
      <c r="AX461" s="13" t="s">
        <v>80</v>
      </c>
      <c r="AY461" s="236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1947</v>
      </c>
      <c r="G462" s="238"/>
      <c r="H462" s="241">
        <v>3.3599999999999999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1752</v>
      </c>
      <c r="G463" s="238"/>
      <c r="H463" s="241">
        <v>6.2999999999999998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1947</v>
      </c>
      <c r="G464" s="238"/>
      <c r="H464" s="241">
        <v>3.3599999999999999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1629</v>
      </c>
      <c r="G465" s="238"/>
      <c r="H465" s="241">
        <v>1.0800000000000001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2317</v>
      </c>
      <c r="G466" s="238"/>
      <c r="H466" s="241">
        <v>5.4000000000000004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1751</v>
      </c>
      <c r="G467" s="238"/>
      <c r="H467" s="241">
        <v>4.5599999999999996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2048</v>
      </c>
      <c r="G468" s="238"/>
      <c r="H468" s="241">
        <v>1.02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2318</v>
      </c>
      <c r="G469" s="238"/>
      <c r="H469" s="241">
        <v>9.2400000000000002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1636</v>
      </c>
      <c r="G470" s="238"/>
      <c r="H470" s="241">
        <v>1.8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2319</v>
      </c>
      <c r="G471" s="238"/>
      <c r="H471" s="241">
        <v>3.7200000000000002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2320</v>
      </c>
      <c r="G472" s="238"/>
      <c r="H472" s="241">
        <v>2.3399999999999999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1757</v>
      </c>
      <c r="G473" s="238"/>
      <c r="H473" s="241">
        <v>3.96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1955</v>
      </c>
      <c r="G474" s="238"/>
      <c r="H474" s="241">
        <v>1.26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2321</v>
      </c>
      <c r="G475" s="238"/>
      <c r="H475" s="241">
        <v>3.48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2322</v>
      </c>
      <c r="G476" s="238"/>
      <c r="H476" s="241">
        <v>4.2000000000000002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1628</v>
      </c>
      <c r="G477" s="238"/>
      <c r="H477" s="241">
        <v>1.44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2120</v>
      </c>
      <c r="G478" s="238"/>
      <c r="H478" s="241">
        <v>1.2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2323</v>
      </c>
      <c r="G479" s="238"/>
      <c r="H479" s="241">
        <v>1.3200000000000001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1872</v>
      </c>
      <c r="G480" s="238"/>
      <c r="H480" s="241">
        <v>0.95999999999999996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5" customFormat="1">
      <c r="A481" s="15"/>
      <c r="B481" s="248"/>
      <c r="C481" s="249"/>
      <c r="D481" s="228" t="s">
        <v>183</v>
      </c>
      <c r="E481" s="250" t="s">
        <v>41</v>
      </c>
      <c r="F481" s="251" t="s">
        <v>189</v>
      </c>
      <c r="G481" s="249"/>
      <c r="H481" s="252">
        <v>59.999999999999993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8" t="s">
        <v>183</v>
      </c>
      <c r="AU481" s="258" t="s">
        <v>90</v>
      </c>
      <c r="AV481" s="15" t="s">
        <v>179</v>
      </c>
      <c r="AW481" s="15" t="s">
        <v>42</v>
      </c>
      <c r="AX481" s="15" t="s">
        <v>88</v>
      </c>
      <c r="AY481" s="258" t="s">
        <v>171</v>
      </c>
    </row>
    <row r="482" s="2" customFormat="1" ht="37.8" customHeight="1">
      <c r="A482" s="42"/>
      <c r="B482" s="43"/>
      <c r="C482" s="208" t="s">
        <v>1616</v>
      </c>
      <c r="D482" s="208" t="s">
        <v>174</v>
      </c>
      <c r="E482" s="209" t="s">
        <v>2324</v>
      </c>
      <c r="F482" s="210" t="s">
        <v>2325</v>
      </c>
      <c r="G482" s="211" t="s">
        <v>264</v>
      </c>
      <c r="H482" s="212">
        <v>0.074999999999999997</v>
      </c>
      <c r="I482" s="213"/>
      <c r="J482" s="214">
        <f>ROUND(I482*H482,2)</f>
        <v>0</v>
      </c>
      <c r="K482" s="210" t="s">
        <v>178</v>
      </c>
      <c r="L482" s="48"/>
      <c r="M482" s="215" t="s">
        <v>41</v>
      </c>
      <c r="N482" s="216" t="s">
        <v>51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295</v>
      </c>
      <c r="AT482" s="219" t="s">
        <v>174</v>
      </c>
      <c r="AU482" s="219" t="s">
        <v>90</v>
      </c>
      <c r="AY482" s="20" t="s">
        <v>171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88</v>
      </c>
      <c r="BK482" s="220">
        <f>ROUND(I482*H482,2)</f>
        <v>0</v>
      </c>
      <c r="BL482" s="20" t="s">
        <v>295</v>
      </c>
      <c r="BM482" s="219" t="s">
        <v>2326</v>
      </c>
    </row>
    <row r="483" s="2" customFormat="1">
      <c r="A483" s="42"/>
      <c r="B483" s="43"/>
      <c r="C483" s="44"/>
      <c r="D483" s="221" t="s">
        <v>181</v>
      </c>
      <c r="E483" s="44"/>
      <c r="F483" s="222" t="s">
        <v>2327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181</v>
      </c>
      <c r="AU483" s="20" t="s">
        <v>90</v>
      </c>
    </row>
    <row r="484" s="2" customFormat="1" ht="49.05" customHeight="1">
      <c r="A484" s="42"/>
      <c r="B484" s="43"/>
      <c r="C484" s="208" t="s">
        <v>1619</v>
      </c>
      <c r="D484" s="208" t="s">
        <v>174</v>
      </c>
      <c r="E484" s="209" t="s">
        <v>372</v>
      </c>
      <c r="F484" s="210" t="s">
        <v>373</v>
      </c>
      <c r="G484" s="211" t="s">
        <v>264</v>
      </c>
      <c r="H484" s="212">
        <v>0.074999999999999997</v>
      </c>
      <c r="I484" s="213"/>
      <c r="J484" s="214">
        <f>ROUND(I484*H484,2)</f>
        <v>0</v>
      </c>
      <c r="K484" s="210" t="s">
        <v>178</v>
      </c>
      <c r="L484" s="48"/>
      <c r="M484" s="215" t="s">
        <v>41</v>
      </c>
      <c r="N484" s="216" t="s">
        <v>51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295</v>
      </c>
      <c r="AT484" s="219" t="s">
        <v>174</v>
      </c>
      <c r="AU484" s="219" t="s">
        <v>90</v>
      </c>
      <c r="AY484" s="20" t="s">
        <v>171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88</v>
      </c>
      <c r="BK484" s="220">
        <f>ROUND(I484*H484,2)</f>
        <v>0</v>
      </c>
      <c r="BL484" s="20" t="s">
        <v>295</v>
      </c>
      <c r="BM484" s="219" t="s">
        <v>1648</v>
      </c>
    </row>
    <row r="485" s="2" customFormat="1">
      <c r="A485" s="42"/>
      <c r="B485" s="43"/>
      <c r="C485" s="44"/>
      <c r="D485" s="221" t="s">
        <v>181</v>
      </c>
      <c r="E485" s="44"/>
      <c r="F485" s="222" t="s">
        <v>375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181</v>
      </c>
      <c r="AU485" s="20" t="s">
        <v>90</v>
      </c>
    </row>
    <row r="486" s="2" customFormat="1" ht="44.25" customHeight="1">
      <c r="A486" s="42"/>
      <c r="B486" s="43"/>
      <c r="C486" s="208" t="s">
        <v>1623</v>
      </c>
      <c r="D486" s="208" t="s">
        <v>174</v>
      </c>
      <c r="E486" s="209" t="s">
        <v>377</v>
      </c>
      <c r="F486" s="210" t="s">
        <v>378</v>
      </c>
      <c r="G486" s="211" t="s">
        <v>264</v>
      </c>
      <c r="H486" s="212">
        <v>0.074999999999999997</v>
      </c>
      <c r="I486" s="213"/>
      <c r="J486" s="214">
        <f>ROUND(I486*H486,2)</f>
        <v>0</v>
      </c>
      <c r="K486" s="210" t="s">
        <v>178</v>
      </c>
      <c r="L486" s="48"/>
      <c r="M486" s="215" t="s">
        <v>41</v>
      </c>
      <c r="N486" s="216" t="s">
        <v>51</v>
      </c>
      <c r="O486" s="88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19" t="s">
        <v>295</v>
      </c>
      <c r="AT486" s="219" t="s">
        <v>174</v>
      </c>
      <c r="AU486" s="219" t="s">
        <v>90</v>
      </c>
      <c r="AY486" s="20" t="s">
        <v>171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88</v>
      </c>
      <c r="BK486" s="220">
        <f>ROUND(I486*H486,2)</f>
        <v>0</v>
      </c>
      <c r="BL486" s="20" t="s">
        <v>295</v>
      </c>
      <c r="BM486" s="219" t="s">
        <v>1650</v>
      </c>
    </row>
    <row r="487" s="2" customFormat="1">
      <c r="A487" s="42"/>
      <c r="B487" s="43"/>
      <c r="C487" s="44"/>
      <c r="D487" s="221" t="s">
        <v>181</v>
      </c>
      <c r="E487" s="44"/>
      <c r="F487" s="222" t="s">
        <v>380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181</v>
      </c>
      <c r="AU487" s="20" t="s">
        <v>90</v>
      </c>
    </row>
    <row r="488" s="2" customFormat="1" ht="49.05" customHeight="1">
      <c r="A488" s="42"/>
      <c r="B488" s="43"/>
      <c r="C488" s="208" t="s">
        <v>1639</v>
      </c>
      <c r="D488" s="208" t="s">
        <v>174</v>
      </c>
      <c r="E488" s="209" t="s">
        <v>382</v>
      </c>
      <c r="F488" s="210" t="s">
        <v>383</v>
      </c>
      <c r="G488" s="211" t="s">
        <v>264</v>
      </c>
      <c r="H488" s="212">
        <v>0.074999999999999997</v>
      </c>
      <c r="I488" s="213"/>
      <c r="J488" s="214">
        <f>ROUND(I488*H488,2)</f>
        <v>0</v>
      </c>
      <c r="K488" s="210" t="s">
        <v>178</v>
      </c>
      <c r="L488" s="48"/>
      <c r="M488" s="215" t="s">
        <v>41</v>
      </c>
      <c r="N488" s="216" t="s">
        <v>51</v>
      </c>
      <c r="O488" s="88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295</v>
      </c>
      <c r="AT488" s="219" t="s">
        <v>174</v>
      </c>
      <c r="AU488" s="219" t="s">
        <v>90</v>
      </c>
      <c r="AY488" s="20" t="s">
        <v>171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88</v>
      </c>
      <c r="BK488" s="220">
        <f>ROUND(I488*H488,2)</f>
        <v>0</v>
      </c>
      <c r="BL488" s="20" t="s">
        <v>295</v>
      </c>
      <c r="BM488" s="219" t="s">
        <v>1652</v>
      </c>
    </row>
    <row r="489" s="2" customFormat="1">
      <c r="A489" s="42"/>
      <c r="B489" s="43"/>
      <c r="C489" s="44"/>
      <c r="D489" s="221" t="s">
        <v>181</v>
      </c>
      <c r="E489" s="44"/>
      <c r="F489" s="222" t="s">
        <v>385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181</v>
      </c>
      <c r="AU489" s="20" t="s">
        <v>90</v>
      </c>
    </row>
    <row r="490" s="12" customFormat="1" ht="22.8" customHeight="1">
      <c r="A490" s="12"/>
      <c r="B490" s="192"/>
      <c r="C490" s="193"/>
      <c r="D490" s="194" t="s">
        <v>79</v>
      </c>
      <c r="E490" s="206" t="s">
        <v>491</v>
      </c>
      <c r="F490" s="206" t="s">
        <v>492</v>
      </c>
      <c r="G490" s="193"/>
      <c r="H490" s="193"/>
      <c r="I490" s="196"/>
      <c r="J490" s="207">
        <f>BK490</f>
        <v>0</v>
      </c>
      <c r="K490" s="193"/>
      <c r="L490" s="198"/>
      <c r="M490" s="199"/>
      <c r="N490" s="200"/>
      <c r="O490" s="200"/>
      <c r="P490" s="201">
        <f>SUM(P491:P507)</f>
        <v>0</v>
      </c>
      <c r="Q490" s="200"/>
      <c r="R490" s="201">
        <f>SUM(R491:R507)</f>
        <v>0.0016299999999999999</v>
      </c>
      <c r="S490" s="200"/>
      <c r="T490" s="202">
        <f>SUM(T491:T507)</f>
        <v>9.0000000000000006E-05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3" t="s">
        <v>90</v>
      </c>
      <c r="AT490" s="204" t="s">
        <v>79</v>
      </c>
      <c r="AU490" s="204" t="s">
        <v>88</v>
      </c>
      <c r="AY490" s="203" t="s">
        <v>171</v>
      </c>
      <c r="BK490" s="205">
        <f>SUM(BK491:BK507)</f>
        <v>0</v>
      </c>
    </row>
    <row r="491" s="2" customFormat="1" ht="16.5" customHeight="1">
      <c r="A491" s="42"/>
      <c r="B491" s="43"/>
      <c r="C491" s="208" t="s">
        <v>1642</v>
      </c>
      <c r="D491" s="208" t="s">
        <v>174</v>
      </c>
      <c r="E491" s="209" t="s">
        <v>542</v>
      </c>
      <c r="F491" s="210" t="s">
        <v>543</v>
      </c>
      <c r="G491" s="211" t="s">
        <v>177</v>
      </c>
      <c r="H491" s="212">
        <v>3</v>
      </c>
      <c r="I491" s="213"/>
      <c r="J491" s="214">
        <f>ROUND(I491*H491,2)</f>
        <v>0</v>
      </c>
      <c r="K491" s="210" t="s">
        <v>178</v>
      </c>
      <c r="L491" s="48"/>
      <c r="M491" s="215" t="s">
        <v>41</v>
      </c>
      <c r="N491" s="216" t="s">
        <v>51</v>
      </c>
      <c r="O491" s="88"/>
      <c r="P491" s="217">
        <f>O491*H491</f>
        <v>0</v>
      </c>
      <c r="Q491" s="217">
        <v>0</v>
      </c>
      <c r="R491" s="217">
        <f>Q491*H491</f>
        <v>0</v>
      </c>
      <c r="S491" s="217">
        <v>3.0000000000000001E-05</v>
      </c>
      <c r="T491" s="218">
        <f>S491*H491</f>
        <v>9.0000000000000006E-05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9" t="s">
        <v>295</v>
      </c>
      <c r="AT491" s="219" t="s">
        <v>174</v>
      </c>
      <c r="AU491" s="219" t="s">
        <v>90</v>
      </c>
      <c r="AY491" s="20" t="s">
        <v>171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88</v>
      </c>
      <c r="BK491" s="220">
        <f>ROUND(I491*H491,2)</f>
        <v>0</v>
      </c>
      <c r="BL491" s="20" t="s">
        <v>295</v>
      </c>
      <c r="BM491" s="219" t="s">
        <v>1780</v>
      </c>
    </row>
    <row r="492" s="2" customFormat="1">
      <c r="A492" s="42"/>
      <c r="B492" s="43"/>
      <c r="C492" s="44"/>
      <c r="D492" s="221" t="s">
        <v>181</v>
      </c>
      <c r="E492" s="44"/>
      <c r="F492" s="222" t="s">
        <v>545</v>
      </c>
      <c r="G492" s="44"/>
      <c r="H492" s="44"/>
      <c r="I492" s="223"/>
      <c r="J492" s="44"/>
      <c r="K492" s="44"/>
      <c r="L492" s="48"/>
      <c r="M492" s="224"/>
      <c r="N492" s="22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181</v>
      </c>
      <c r="AU492" s="20" t="s">
        <v>90</v>
      </c>
    </row>
    <row r="493" s="13" customFormat="1">
      <c r="A493" s="13"/>
      <c r="B493" s="226"/>
      <c r="C493" s="227"/>
      <c r="D493" s="228" t="s">
        <v>183</v>
      </c>
      <c r="E493" s="229" t="s">
        <v>41</v>
      </c>
      <c r="F493" s="230" t="s">
        <v>1786</v>
      </c>
      <c r="G493" s="227"/>
      <c r="H493" s="229" t="s">
        <v>41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183</v>
      </c>
      <c r="AU493" s="236" t="s">
        <v>90</v>
      </c>
      <c r="AV493" s="13" t="s">
        <v>88</v>
      </c>
      <c r="AW493" s="13" t="s">
        <v>42</v>
      </c>
      <c r="AX493" s="13" t="s">
        <v>80</v>
      </c>
      <c r="AY493" s="236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199</v>
      </c>
      <c r="G494" s="238"/>
      <c r="H494" s="241">
        <v>3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5" customFormat="1">
      <c r="A495" s="15"/>
      <c r="B495" s="248"/>
      <c r="C495" s="249"/>
      <c r="D495" s="228" t="s">
        <v>183</v>
      </c>
      <c r="E495" s="250" t="s">
        <v>41</v>
      </c>
      <c r="F495" s="251" t="s">
        <v>189</v>
      </c>
      <c r="G495" s="249"/>
      <c r="H495" s="252">
        <v>3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8" t="s">
        <v>183</v>
      </c>
      <c r="AU495" s="258" t="s">
        <v>90</v>
      </c>
      <c r="AV495" s="15" t="s">
        <v>179</v>
      </c>
      <c r="AW495" s="15" t="s">
        <v>42</v>
      </c>
      <c r="AX495" s="15" t="s">
        <v>88</v>
      </c>
      <c r="AY495" s="258" t="s">
        <v>171</v>
      </c>
    </row>
    <row r="496" s="2" customFormat="1" ht="16.5" customHeight="1">
      <c r="A496" s="42"/>
      <c r="B496" s="43"/>
      <c r="C496" s="270" t="s">
        <v>1647</v>
      </c>
      <c r="D496" s="270" t="s">
        <v>403</v>
      </c>
      <c r="E496" s="271" t="s">
        <v>561</v>
      </c>
      <c r="F496" s="272" t="s">
        <v>562</v>
      </c>
      <c r="G496" s="273" t="s">
        <v>177</v>
      </c>
      <c r="H496" s="274">
        <v>3.1499999999999999</v>
      </c>
      <c r="I496" s="275"/>
      <c r="J496" s="276">
        <f>ROUND(I496*H496,2)</f>
        <v>0</v>
      </c>
      <c r="K496" s="272" t="s">
        <v>178</v>
      </c>
      <c r="L496" s="277"/>
      <c r="M496" s="278" t="s">
        <v>41</v>
      </c>
      <c r="N496" s="279" t="s">
        <v>51</v>
      </c>
      <c r="O496" s="88"/>
      <c r="P496" s="217">
        <f>O496*H496</f>
        <v>0</v>
      </c>
      <c r="Q496" s="217">
        <v>0.00020000000000000001</v>
      </c>
      <c r="R496" s="217">
        <f>Q496*H496</f>
        <v>0.00063000000000000003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406</v>
      </c>
      <c r="AT496" s="219" t="s">
        <v>403</v>
      </c>
      <c r="AU496" s="219" t="s">
        <v>90</v>
      </c>
      <c r="AY496" s="20" t="s">
        <v>171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88</v>
      </c>
      <c r="BK496" s="220">
        <f>ROUND(I496*H496,2)</f>
        <v>0</v>
      </c>
      <c r="BL496" s="20" t="s">
        <v>295</v>
      </c>
      <c r="BM496" s="219" t="s">
        <v>1787</v>
      </c>
    </row>
    <row r="497" s="14" customFormat="1">
      <c r="A497" s="14"/>
      <c r="B497" s="237"/>
      <c r="C497" s="238"/>
      <c r="D497" s="228" t="s">
        <v>183</v>
      </c>
      <c r="E497" s="238"/>
      <c r="F497" s="240" t="s">
        <v>1805</v>
      </c>
      <c r="G497" s="238"/>
      <c r="H497" s="241">
        <v>3.1499999999999999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</v>
      </c>
      <c r="AX497" s="14" t="s">
        <v>88</v>
      </c>
      <c r="AY497" s="247" t="s">
        <v>171</v>
      </c>
    </row>
    <row r="498" s="2" customFormat="1" ht="16.5" customHeight="1">
      <c r="A498" s="42"/>
      <c r="B498" s="43"/>
      <c r="C498" s="208" t="s">
        <v>1649</v>
      </c>
      <c r="D498" s="208" t="s">
        <v>174</v>
      </c>
      <c r="E498" s="209" t="s">
        <v>566</v>
      </c>
      <c r="F498" s="210" t="s">
        <v>567</v>
      </c>
      <c r="G498" s="211" t="s">
        <v>177</v>
      </c>
      <c r="H498" s="212">
        <v>2</v>
      </c>
      <c r="I498" s="213"/>
      <c r="J498" s="214">
        <f>ROUND(I498*H498,2)</f>
        <v>0</v>
      </c>
      <c r="K498" s="210" t="s">
        <v>178</v>
      </c>
      <c r="L498" s="48"/>
      <c r="M498" s="215" t="s">
        <v>41</v>
      </c>
      <c r="N498" s="216" t="s">
        <v>51</v>
      </c>
      <c r="O498" s="88"/>
      <c r="P498" s="217">
        <f>O498*H498</f>
        <v>0</v>
      </c>
      <c r="Q498" s="217">
        <v>0.00021000000000000001</v>
      </c>
      <c r="R498" s="217">
        <f>Q498*H498</f>
        <v>0.00042000000000000002</v>
      </c>
      <c r="S498" s="217">
        <v>0</v>
      </c>
      <c r="T498" s="218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19" t="s">
        <v>295</v>
      </c>
      <c r="AT498" s="219" t="s">
        <v>174</v>
      </c>
      <c r="AU498" s="219" t="s">
        <v>90</v>
      </c>
      <c r="AY498" s="20" t="s">
        <v>171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20" t="s">
        <v>88</v>
      </c>
      <c r="BK498" s="220">
        <f>ROUND(I498*H498,2)</f>
        <v>0</v>
      </c>
      <c r="BL498" s="20" t="s">
        <v>295</v>
      </c>
      <c r="BM498" s="219" t="s">
        <v>1960</v>
      </c>
    </row>
    <row r="499" s="2" customFormat="1">
      <c r="A499" s="42"/>
      <c r="B499" s="43"/>
      <c r="C499" s="44"/>
      <c r="D499" s="221" t="s">
        <v>181</v>
      </c>
      <c r="E499" s="44"/>
      <c r="F499" s="222" t="s">
        <v>569</v>
      </c>
      <c r="G499" s="44"/>
      <c r="H499" s="44"/>
      <c r="I499" s="223"/>
      <c r="J499" s="44"/>
      <c r="K499" s="44"/>
      <c r="L499" s="48"/>
      <c r="M499" s="224"/>
      <c r="N499" s="22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181</v>
      </c>
      <c r="AU499" s="20" t="s">
        <v>90</v>
      </c>
    </row>
    <row r="500" s="13" customFormat="1">
      <c r="A500" s="13"/>
      <c r="B500" s="226"/>
      <c r="C500" s="227"/>
      <c r="D500" s="228" t="s">
        <v>183</v>
      </c>
      <c r="E500" s="229" t="s">
        <v>41</v>
      </c>
      <c r="F500" s="230" t="s">
        <v>1786</v>
      </c>
      <c r="G500" s="227"/>
      <c r="H500" s="229" t="s">
        <v>41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183</v>
      </c>
      <c r="AU500" s="236" t="s">
        <v>90</v>
      </c>
      <c r="AV500" s="13" t="s">
        <v>88</v>
      </c>
      <c r="AW500" s="13" t="s">
        <v>42</v>
      </c>
      <c r="AX500" s="13" t="s">
        <v>80</v>
      </c>
      <c r="AY500" s="236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90</v>
      </c>
      <c r="G501" s="238"/>
      <c r="H501" s="241">
        <v>2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5" customFormat="1">
      <c r="A502" s="15"/>
      <c r="B502" s="248"/>
      <c r="C502" s="249"/>
      <c r="D502" s="228" t="s">
        <v>183</v>
      </c>
      <c r="E502" s="250" t="s">
        <v>41</v>
      </c>
      <c r="F502" s="251" t="s">
        <v>189</v>
      </c>
      <c r="G502" s="249"/>
      <c r="H502" s="252">
        <v>2</v>
      </c>
      <c r="I502" s="253"/>
      <c r="J502" s="249"/>
      <c r="K502" s="249"/>
      <c r="L502" s="254"/>
      <c r="M502" s="255"/>
      <c r="N502" s="256"/>
      <c r="O502" s="256"/>
      <c r="P502" s="256"/>
      <c r="Q502" s="256"/>
      <c r="R502" s="256"/>
      <c r="S502" s="256"/>
      <c r="T502" s="25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8" t="s">
        <v>183</v>
      </c>
      <c r="AU502" s="258" t="s">
        <v>90</v>
      </c>
      <c r="AV502" s="15" t="s">
        <v>179</v>
      </c>
      <c r="AW502" s="15" t="s">
        <v>42</v>
      </c>
      <c r="AX502" s="15" t="s">
        <v>88</v>
      </c>
      <c r="AY502" s="258" t="s">
        <v>171</v>
      </c>
    </row>
    <row r="503" s="2" customFormat="1" ht="24.15" customHeight="1">
      <c r="A503" s="42"/>
      <c r="B503" s="43"/>
      <c r="C503" s="208" t="s">
        <v>1651</v>
      </c>
      <c r="D503" s="208" t="s">
        <v>174</v>
      </c>
      <c r="E503" s="209" t="s">
        <v>574</v>
      </c>
      <c r="F503" s="210" t="s">
        <v>1674</v>
      </c>
      <c r="G503" s="211" t="s">
        <v>177</v>
      </c>
      <c r="H503" s="212">
        <v>2</v>
      </c>
      <c r="I503" s="213"/>
      <c r="J503" s="214">
        <f>ROUND(I503*H503,2)</f>
        <v>0</v>
      </c>
      <c r="K503" s="210" t="s">
        <v>178</v>
      </c>
      <c r="L503" s="48"/>
      <c r="M503" s="215" t="s">
        <v>41</v>
      </c>
      <c r="N503" s="216" t="s">
        <v>51</v>
      </c>
      <c r="O503" s="88"/>
      <c r="P503" s="217">
        <f>O503*H503</f>
        <v>0</v>
      </c>
      <c r="Q503" s="217">
        <v>0.00029</v>
      </c>
      <c r="R503" s="217">
        <f>Q503*H503</f>
        <v>0.00058</v>
      </c>
      <c r="S503" s="217">
        <v>0</v>
      </c>
      <c r="T503" s="21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19" t="s">
        <v>295</v>
      </c>
      <c r="AT503" s="219" t="s">
        <v>174</v>
      </c>
      <c r="AU503" s="219" t="s">
        <v>90</v>
      </c>
      <c r="AY503" s="20" t="s">
        <v>171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88</v>
      </c>
      <c r="BK503" s="220">
        <f>ROUND(I503*H503,2)</f>
        <v>0</v>
      </c>
      <c r="BL503" s="20" t="s">
        <v>295</v>
      </c>
      <c r="BM503" s="219" t="s">
        <v>1961</v>
      </c>
    </row>
    <row r="504" s="2" customFormat="1">
      <c r="A504" s="42"/>
      <c r="B504" s="43"/>
      <c r="C504" s="44"/>
      <c r="D504" s="221" t="s">
        <v>181</v>
      </c>
      <c r="E504" s="44"/>
      <c r="F504" s="222" t="s">
        <v>577</v>
      </c>
      <c r="G504" s="44"/>
      <c r="H504" s="44"/>
      <c r="I504" s="223"/>
      <c r="J504" s="44"/>
      <c r="K504" s="44"/>
      <c r="L504" s="48"/>
      <c r="M504" s="224"/>
      <c r="N504" s="22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181</v>
      </c>
      <c r="AU504" s="20" t="s">
        <v>90</v>
      </c>
    </row>
    <row r="505" s="13" customFormat="1">
      <c r="A505" s="13"/>
      <c r="B505" s="226"/>
      <c r="C505" s="227"/>
      <c r="D505" s="228" t="s">
        <v>183</v>
      </c>
      <c r="E505" s="229" t="s">
        <v>41</v>
      </c>
      <c r="F505" s="230" t="s">
        <v>1786</v>
      </c>
      <c r="G505" s="227"/>
      <c r="H505" s="229" t="s">
        <v>41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183</v>
      </c>
      <c r="AU505" s="236" t="s">
        <v>90</v>
      </c>
      <c r="AV505" s="13" t="s">
        <v>88</v>
      </c>
      <c r="AW505" s="13" t="s">
        <v>42</v>
      </c>
      <c r="AX505" s="13" t="s">
        <v>80</v>
      </c>
      <c r="AY505" s="236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90</v>
      </c>
      <c r="G506" s="238"/>
      <c r="H506" s="241">
        <v>2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5" customFormat="1">
      <c r="A507" s="15"/>
      <c r="B507" s="248"/>
      <c r="C507" s="249"/>
      <c r="D507" s="228" t="s">
        <v>183</v>
      </c>
      <c r="E507" s="250" t="s">
        <v>41</v>
      </c>
      <c r="F507" s="251" t="s">
        <v>189</v>
      </c>
      <c r="G507" s="249"/>
      <c r="H507" s="252">
        <v>2</v>
      </c>
      <c r="I507" s="253"/>
      <c r="J507" s="249"/>
      <c r="K507" s="249"/>
      <c r="L507" s="254"/>
      <c r="M507" s="288"/>
      <c r="N507" s="289"/>
      <c r="O507" s="289"/>
      <c r="P507" s="289"/>
      <c r="Q507" s="289"/>
      <c r="R507" s="289"/>
      <c r="S507" s="289"/>
      <c r="T507" s="29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8" t="s">
        <v>183</v>
      </c>
      <c r="AU507" s="258" t="s">
        <v>90</v>
      </c>
      <c r="AV507" s="15" t="s">
        <v>179</v>
      </c>
      <c r="AW507" s="15" t="s">
        <v>42</v>
      </c>
      <c r="AX507" s="15" t="s">
        <v>88</v>
      </c>
      <c r="AY507" s="258" t="s">
        <v>171</v>
      </c>
    </row>
    <row r="508" s="2" customFormat="1" ht="6.96" customHeight="1">
      <c r="A508" s="42"/>
      <c r="B508" s="63"/>
      <c r="C508" s="64"/>
      <c r="D508" s="64"/>
      <c r="E508" s="64"/>
      <c r="F508" s="64"/>
      <c r="G508" s="64"/>
      <c r="H508" s="64"/>
      <c r="I508" s="64"/>
      <c r="J508" s="64"/>
      <c r="K508" s="64"/>
      <c r="L508" s="48"/>
      <c r="M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</row>
  </sheetData>
  <sheetProtection sheet="1" autoFilter="0" formatColumns="0" formatRows="0" objects="1" scenarios="1" spinCount="100000" saltValue="nyMzbQc1Oq65ewc4VesjtBgy5wE3uN9bY4UCi7RtxdgT+hqB2o+951NwEATnXFwblUVuV7+cOzEflSuPQok9Cg==" hashValue="weWw9CDtXMYlfc8ye3fppg9TmaIXzSUZZ1S+u8MhDvlelKV9OAPZJsaJUbmwxqclE1gzlM1nJnhrolrdysgmzg==" algorithmName="SHA-512" password="CC35"/>
  <autoFilter ref="C90:K50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2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2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2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2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83" r:id="rId37" display="https://podminky.urs.cz/item/CS_URS_2024_02/751711909"/>
    <hyperlink ref="F287" r:id="rId38" display="https://podminky.urs.cz/item/CS_URS_2024_02/751711910"/>
    <hyperlink ref="F301" r:id="rId39" display="https://podminky.urs.cz/item/CS_URS_2024_02/751791111"/>
    <hyperlink ref="F307" r:id="rId40" display="https://podminky.urs.cz/item/CS_URS_2024_02/751791112"/>
    <hyperlink ref="F313" r:id="rId41" display="https://podminky.urs.cz/item/CS_URS_2024_02/751791113"/>
    <hyperlink ref="F319" r:id="rId42" display="https://podminky.urs.cz/item/CS_URS_2024_02/751791114"/>
    <hyperlink ref="F325" r:id="rId43" display="https://podminky.urs.cz/item/CS_URS_2024_02/751791116"/>
    <hyperlink ref="F331" r:id="rId44" display="https://podminky.urs.cz/item/CS_URS_2024_02/751791151"/>
    <hyperlink ref="F335" r:id="rId45" display="https://podminky.urs.cz/item/CS_URS_2024_02/751791153"/>
    <hyperlink ref="F342" r:id="rId46" display="https://podminky.urs.cz/item/CS_URS_2024_02/751791163"/>
    <hyperlink ref="F357" r:id="rId47" display="https://podminky.urs.cz/item/CS_URS_2024_02/751791171"/>
    <hyperlink ref="F364" r:id="rId48" display="https://podminky.urs.cz/item/CS_URS_2024_02/751791173"/>
    <hyperlink ref="F372" r:id="rId49" display="https://podminky.urs.cz/item/CS_URS_2024_02/751791177"/>
    <hyperlink ref="F374" r:id="rId50" display="https://podminky.urs.cz/item/CS_URS_2024_02/751791181"/>
    <hyperlink ref="F380" r:id="rId51" display="https://podminky.urs.cz/item/CS_URS_2024_02/751791183"/>
    <hyperlink ref="F387" r:id="rId52" display="https://podminky.urs.cz/item/CS_URS_2024_02/751791301"/>
    <hyperlink ref="F394" r:id="rId53" display="https://podminky.urs.cz/item/CS_URS_2024_02/751791401"/>
    <hyperlink ref="F401" r:id="rId54" display="https://podminky.urs.cz/item/CS_URS_2024_02/751792001"/>
    <hyperlink ref="F404" r:id="rId55" display="https://podminky.urs.cz/item/CS_URS_2024_02/751792006"/>
    <hyperlink ref="F409" r:id="rId56" display="https://podminky.urs.cz/item/CS_URS_2024_02/751792007"/>
    <hyperlink ref="F414" r:id="rId57" display="https://podminky.urs.cz/item/CS_URS_2024_02/751792007RMONT003"/>
    <hyperlink ref="F417" r:id="rId58" display="https://podminky.urs.cz/item/CS_URS_2024_02/751792008"/>
    <hyperlink ref="F425" r:id="rId59" display="https://podminky.urs.cz/item/CS_URS_2024_02/751793001"/>
    <hyperlink ref="F428" r:id="rId60" display="https://podminky.urs.cz/item/CS_URS_2024_02/998751121"/>
    <hyperlink ref="F430" r:id="rId61" display="https://podminky.urs.cz/item/CS_URS_2024_02/998751192"/>
    <hyperlink ref="F432" r:id="rId62" display="https://podminky.urs.cz/item/CS_URS_2024_02/998751199"/>
    <hyperlink ref="F435" r:id="rId63" display="https://podminky.urs.cz/item/CS_URS_2024_02/763135102"/>
    <hyperlink ref="F459" r:id="rId64" display="https://podminky.urs.cz/item/CS_URS_2024_02/763431871"/>
    <hyperlink ref="F483" r:id="rId65" display="https://podminky.urs.cz/item/CS_URS_2024_02/998763332"/>
    <hyperlink ref="F485" r:id="rId66" display="https://podminky.urs.cz/item/CS_URS_2024_02/998763339"/>
    <hyperlink ref="F487" r:id="rId67" display="https://podminky.urs.cz/item/CS_URS_2024_02/998763393"/>
    <hyperlink ref="F489" r:id="rId68" display="https://podminky.urs.cz/item/CS_URS_2024_02/998763399"/>
    <hyperlink ref="F492" r:id="rId69" display="https://podminky.urs.cz/item/CS_URS_2024_02/784171101"/>
    <hyperlink ref="F499" r:id="rId70" display="https://podminky.urs.cz/item/CS_URS_2024_02/784181101"/>
    <hyperlink ref="F504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2328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ROUND((SUM(BE91:BE511)),  2)</f>
        <v>0</v>
      </c>
      <c r="G33" s="42"/>
      <c r="H33" s="42"/>
      <c r="I33" s="152">
        <v>0.20999999999999999</v>
      </c>
      <c r="J33" s="151">
        <f>ROUND(((SUM(BE91:BE511))*I33),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ROUND((SUM(BF91:BF511)),  2)</f>
        <v>0</v>
      </c>
      <c r="G34" s="42"/>
      <c r="H34" s="42"/>
      <c r="I34" s="152">
        <v>0.12</v>
      </c>
      <c r="J34" s="151">
        <f>ROUND(((SUM(BF91:BF511))*I34),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ROUND((SUM(BG91:BG511)),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ROUND((SUM(BH91:BH511)),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ROUND((SUM(BI91:BI511)),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11 - ETAPA 11 - OKRUH 3.NP S VENKOVNÍ JEDNOTKOU VJ10-3.NP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J445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J494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11 - ETAPA 11 - OKRUH 3.NP S VENKOVNÍ JEDNOTKOU VJ10-3.NP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1.2588210499999999</v>
      </c>
      <c r="S91" s="100"/>
      <c r="T91" s="190">
        <f>T92+T133</f>
        <v>0.096856799999999993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0.65318699999999996</v>
      </c>
      <c r="S92" s="200"/>
      <c r="T92" s="202">
        <f>T93+T99+T117+T128</f>
        <v>0.039195000000000001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0.64271999999999996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15.6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0.64271999999999996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2329</v>
      </c>
      <c r="G97" s="238"/>
      <c r="H97" s="241">
        <v>15.6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15.6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0.010467000000000001</v>
      </c>
      <c r="S99" s="200"/>
      <c r="T99" s="202">
        <f>SUM(T100:T116)</f>
        <v>0.039195000000000001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9.9000000000000004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0.0090089999999999996</v>
      </c>
      <c r="S100" s="217">
        <v>0.0028</v>
      </c>
      <c r="T100" s="218">
        <f>S100*H100</f>
        <v>0.027720000000000002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1685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2330</v>
      </c>
      <c r="G103" s="238"/>
      <c r="H103" s="241">
        <v>3.8999999999999999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2331</v>
      </c>
      <c r="G105" s="238"/>
      <c r="H105" s="241">
        <v>6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9.9000000000000004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1234</v>
      </c>
      <c r="F107" s="210" t="s">
        <v>1235</v>
      </c>
      <c r="G107" s="211" t="s">
        <v>202</v>
      </c>
      <c r="H107" s="212">
        <v>1.3500000000000001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0.0014580000000000001</v>
      </c>
      <c r="S107" s="217">
        <v>0.0085000000000000006</v>
      </c>
      <c r="T107" s="218">
        <f>S107*H107</f>
        <v>0.011475000000000001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1236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2332</v>
      </c>
      <c r="G110" s="238"/>
      <c r="H110" s="241">
        <v>1.3500000000000001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1.3500000000000001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11.25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1242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1243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2261</v>
      </c>
      <c r="G115" s="238"/>
      <c r="H115" s="241">
        <v>11.25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11.25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260</v>
      </c>
      <c r="F117" s="206" t="s">
        <v>261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2333</v>
      </c>
      <c r="F118" s="210" t="s">
        <v>2334</v>
      </c>
      <c r="G118" s="211" t="s">
        <v>264</v>
      </c>
      <c r="H118" s="212">
        <v>0.097000000000000003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2335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2336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1249</v>
      </c>
      <c r="F120" s="210" t="s">
        <v>1250</v>
      </c>
      <c r="G120" s="211" t="s">
        <v>264</v>
      </c>
      <c r="H120" s="212">
        <v>0.097000000000000003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1251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267</v>
      </c>
      <c r="F122" s="210" t="s">
        <v>268</v>
      </c>
      <c r="G122" s="211" t="s">
        <v>264</v>
      </c>
      <c r="H122" s="212">
        <v>0.097000000000000003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259</v>
      </c>
      <c r="D124" s="208" t="s">
        <v>174</v>
      </c>
      <c r="E124" s="209" t="s">
        <v>271</v>
      </c>
      <c r="F124" s="210" t="s">
        <v>272</v>
      </c>
      <c r="G124" s="211" t="s">
        <v>264</v>
      </c>
      <c r="H124" s="212">
        <v>0.097000000000000003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275</v>
      </c>
      <c r="F126" s="210" t="s">
        <v>276</v>
      </c>
      <c r="G126" s="211" t="s">
        <v>264</v>
      </c>
      <c r="H126" s="212">
        <v>0.097000000000000003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279</v>
      </c>
      <c r="F128" s="206" t="s">
        <v>280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1256</v>
      </c>
      <c r="F129" s="210" t="s">
        <v>1257</v>
      </c>
      <c r="G129" s="211" t="s">
        <v>264</v>
      </c>
      <c r="H129" s="212">
        <v>0.65300000000000002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1258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1259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1260</v>
      </c>
      <c r="F131" s="210" t="s">
        <v>1261</v>
      </c>
      <c r="G131" s="211" t="s">
        <v>264</v>
      </c>
      <c r="H131" s="212">
        <v>0.65300000000000002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1262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289</v>
      </c>
      <c r="F133" s="195" t="s">
        <v>290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P134+P150+P224+P258+P445+P494</f>
        <v>0</v>
      </c>
      <c r="Q133" s="200"/>
      <c r="R133" s="201">
        <f>R134+R150+R224+R258+R445+R494</f>
        <v>0.60563404999999992</v>
      </c>
      <c r="S133" s="200"/>
      <c r="T133" s="202">
        <f>T134+T150+T224+T258+T445+T494</f>
        <v>0.057661799999999992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BK134+BK150+BK224+BK258+BK445+BK494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1264</v>
      </c>
      <c r="F134" s="206" t="s">
        <v>1265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1266</v>
      </c>
      <c r="F135" s="210" t="s">
        <v>1267</v>
      </c>
      <c r="G135" s="211" t="s">
        <v>194</v>
      </c>
      <c r="H135" s="212">
        <v>8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295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295</v>
      </c>
      <c r="BM135" s="219" t="s">
        <v>1268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1691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259</v>
      </c>
      <c r="G138" s="238"/>
      <c r="H138" s="241">
        <v>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8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1271</v>
      </c>
      <c r="F140" s="210" t="s">
        <v>1272</v>
      </c>
      <c r="G140" s="211" t="s">
        <v>194</v>
      </c>
      <c r="H140" s="212">
        <v>8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295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295</v>
      </c>
      <c r="BM140" s="219" t="s">
        <v>1273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259</v>
      </c>
      <c r="G142" s="238"/>
      <c r="H142" s="241">
        <v>8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8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2266</v>
      </c>
      <c r="F144" s="210" t="s">
        <v>2267</v>
      </c>
      <c r="G144" s="211" t="s">
        <v>1277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295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295</v>
      </c>
      <c r="BM144" s="219" t="s">
        <v>2268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2269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1280</v>
      </c>
      <c r="F146" s="210" t="s">
        <v>1281</v>
      </c>
      <c r="G146" s="211" t="s">
        <v>1277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1282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295</v>
      </c>
      <c r="D148" s="208" t="s">
        <v>174</v>
      </c>
      <c r="E148" s="209" t="s">
        <v>1284</v>
      </c>
      <c r="F148" s="210" t="s">
        <v>1285</v>
      </c>
      <c r="G148" s="211" t="s">
        <v>1277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295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295</v>
      </c>
      <c r="BM148" s="219" t="s">
        <v>1286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601</v>
      </c>
      <c r="F150" s="206" t="s">
        <v>602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0.01959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309</v>
      </c>
      <c r="D151" s="208" t="s">
        <v>174</v>
      </c>
      <c r="E151" s="209" t="s">
        <v>1797</v>
      </c>
      <c r="F151" s="210" t="s">
        <v>1798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295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295</v>
      </c>
      <c r="BM151" s="219" t="s">
        <v>1896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1800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1801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336</v>
      </c>
      <c r="D156" s="270" t="s">
        <v>403</v>
      </c>
      <c r="E156" s="271" t="s">
        <v>1802</v>
      </c>
      <c r="F156" s="272" t="s">
        <v>1803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406</v>
      </c>
      <c r="AT156" s="219" t="s">
        <v>403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1897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1805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341</v>
      </c>
      <c r="D158" s="208" t="s">
        <v>174</v>
      </c>
      <c r="E158" s="209" t="s">
        <v>1288</v>
      </c>
      <c r="F158" s="210" t="s">
        <v>1289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298</v>
      </c>
      <c r="D163" s="270" t="s">
        <v>403</v>
      </c>
      <c r="E163" s="271" t="s">
        <v>1293</v>
      </c>
      <c r="F163" s="272" t="s">
        <v>1294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406</v>
      </c>
      <c r="AT163" s="219" t="s">
        <v>403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1295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1805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1297</v>
      </c>
      <c r="F165" s="210" t="s">
        <v>1298</v>
      </c>
      <c r="G165" s="211" t="s">
        <v>194</v>
      </c>
      <c r="H165" s="212">
        <v>11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295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295</v>
      </c>
      <c r="BM165" s="219" t="s">
        <v>1299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1301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124</v>
      </c>
      <c r="G168" s="238"/>
      <c r="H168" s="241">
        <v>11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361</v>
      </c>
      <c r="D170" s="270" t="s">
        <v>403</v>
      </c>
      <c r="E170" s="271" t="s">
        <v>1302</v>
      </c>
      <c r="F170" s="272" t="s">
        <v>1303</v>
      </c>
      <c r="G170" s="273" t="s">
        <v>194</v>
      </c>
      <c r="H170" s="274">
        <v>11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0.0016499999999999998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406</v>
      </c>
      <c r="AT170" s="219" t="s">
        <v>403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1304</v>
      </c>
    </row>
    <row r="171" s="2" customFormat="1" ht="24.15" customHeight="1">
      <c r="A171" s="42"/>
      <c r="B171" s="43"/>
      <c r="C171" s="208" t="s">
        <v>366</v>
      </c>
      <c r="D171" s="208" t="s">
        <v>174</v>
      </c>
      <c r="E171" s="209" t="s">
        <v>1305</v>
      </c>
      <c r="F171" s="210" t="s">
        <v>1306</v>
      </c>
      <c r="G171" s="211" t="s">
        <v>202</v>
      </c>
      <c r="H171" s="212">
        <v>109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1307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1309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2337</v>
      </c>
      <c r="G174" s="238"/>
      <c r="H174" s="241">
        <v>61.700000000000003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61.700000000000003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1693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1899</v>
      </c>
      <c r="G177" s="238"/>
      <c r="H177" s="241">
        <v>14.300000000000001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1332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1900</v>
      </c>
      <c r="G179" s="238"/>
      <c r="H179" s="241">
        <v>33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109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371</v>
      </c>
      <c r="D181" s="270" t="s">
        <v>403</v>
      </c>
      <c r="E181" s="271" t="s">
        <v>684</v>
      </c>
      <c r="F181" s="272" t="s">
        <v>685</v>
      </c>
      <c r="G181" s="273" t="s">
        <v>202</v>
      </c>
      <c r="H181" s="274">
        <v>125.34999999999999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0.015042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406</v>
      </c>
      <c r="AT181" s="219" t="s">
        <v>403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1334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2338</v>
      </c>
      <c r="G182" s="238"/>
      <c r="H182" s="241">
        <v>125.34999999999999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376</v>
      </c>
      <c r="D183" s="208" t="s">
        <v>174</v>
      </c>
      <c r="E183" s="209" t="s">
        <v>1336</v>
      </c>
      <c r="F183" s="210" t="s">
        <v>1337</v>
      </c>
      <c r="G183" s="211" t="s">
        <v>194</v>
      </c>
      <c r="H183" s="212">
        <v>198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295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295</v>
      </c>
      <c r="BM183" s="219" t="s">
        <v>1338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1340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1341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1902</v>
      </c>
      <c r="G188" s="238"/>
      <c r="H188" s="241">
        <v>132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1698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2135</v>
      </c>
      <c r="G190" s="238"/>
      <c r="H190" s="241">
        <v>42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1332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2136</v>
      </c>
      <c r="G192" s="238"/>
      <c r="H192" s="241">
        <v>21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198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381</v>
      </c>
      <c r="D194" s="208" t="s">
        <v>174</v>
      </c>
      <c r="E194" s="209" t="s">
        <v>1346</v>
      </c>
      <c r="F194" s="210" t="s">
        <v>1347</v>
      </c>
      <c r="G194" s="211" t="s">
        <v>194</v>
      </c>
      <c r="H194" s="212">
        <v>42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295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295</v>
      </c>
      <c r="BM194" s="219" t="s">
        <v>1348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1349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1904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2136</v>
      </c>
      <c r="G197" s="238"/>
      <c r="H197" s="241">
        <v>21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1332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2136</v>
      </c>
      <c r="G199" s="238"/>
      <c r="H199" s="241">
        <v>21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42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388</v>
      </c>
      <c r="D201" s="208" t="s">
        <v>174</v>
      </c>
      <c r="E201" s="209" t="s">
        <v>739</v>
      </c>
      <c r="F201" s="210" t="s">
        <v>740</v>
      </c>
      <c r="G201" s="211" t="s">
        <v>194</v>
      </c>
      <c r="H201" s="212">
        <v>12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295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295</v>
      </c>
      <c r="BM201" s="219" t="s">
        <v>2137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742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1353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179</v>
      </c>
      <c r="G204" s="238"/>
      <c r="H204" s="241">
        <v>4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1354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2339</v>
      </c>
      <c r="G206" s="238"/>
      <c r="H206" s="241">
        <v>8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12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395</v>
      </c>
      <c r="D208" s="270" t="s">
        <v>403</v>
      </c>
      <c r="E208" s="271" t="s">
        <v>421</v>
      </c>
      <c r="F208" s="272" t="s">
        <v>1811</v>
      </c>
      <c r="G208" s="273" t="s">
        <v>194</v>
      </c>
      <c r="H208" s="274">
        <v>4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406</v>
      </c>
      <c r="AT208" s="219" t="s">
        <v>403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295</v>
      </c>
      <c r="BM208" s="219" t="s">
        <v>2138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179</v>
      </c>
      <c r="G209" s="238"/>
      <c r="H209" s="241">
        <v>4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402</v>
      </c>
      <c r="D210" s="270" t="s">
        <v>403</v>
      </c>
      <c r="E210" s="271" t="s">
        <v>747</v>
      </c>
      <c r="F210" s="272" t="s">
        <v>748</v>
      </c>
      <c r="G210" s="273" t="s">
        <v>194</v>
      </c>
      <c r="H210" s="274">
        <v>8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406</v>
      </c>
      <c r="AT210" s="219" t="s">
        <v>403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2139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2339</v>
      </c>
      <c r="G211" s="238"/>
      <c r="H211" s="241">
        <v>8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8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1357</v>
      </c>
      <c r="F213" s="210" t="s">
        <v>1358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1359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413</v>
      </c>
      <c r="D215" s="208" t="s">
        <v>174</v>
      </c>
      <c r="E215" s="209" t="s">
        <v>1361</v>
      </c>
      <c r="F215" s="210" t="s">
        <v>879</v>
      </c>
      <c r="G215" s="211" t="s">
        <v>764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295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295</v>
      </c>
      <c r="BM215" s="219" t="s">
        <v>1701</v>
      </c>
    </row>
    <row r="216" s="2" customFormat="1" ht="24.15" customHeight="1">
      <c r="A216" s="42"/>
      <c r="B216" s="43"/>
      <c r="C216" s="208" t="s">
        <v>406</v>
      </c>
      <c r="D216" s="208" t="s">
        <v>174</v>
      </c>
      <c r="E216" s="209" t="s">
        <v>2275</v>
      </c>
      <c r="F216" s="210" t="s">
        <v>2276</v>
      </c>
      <c r="G216" s="211" t="s">
        <v>264</v>
      </c>
      <c r="H216" s="212">
        <v>0.02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2277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2278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424</v>
      </c>
      <c r="D218" s="208" t="s">
        <v>174</v>
      </c>
      <c r="E218" s="209" t="s">
        <v>955</v>
      </c>
      <c r="F218" s="210" t="s">
        <v>956</v>
      </c>
      <c r="G218" s="211" t="s">
        <v>264</v>
      </c>
      <c r="H218" s="212">
        <v>0.02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1371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958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433</v>
      </c>
      <c r="D220" s="208" t="s">
        <v>174</v>
      </c>
      <c r="E220" s="209" t="s">
        <v>960</v>
      </c>
      <c r="F220" s="210" t="s">
        <v>961</v>
      </c>
      <c r="G220" s="211" t="s">
        <v>264</v>
      </c>
      <c r="H220" s="212">
        <v>0.02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1372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438</v>
      </c>
      <c r="D222" s="208" t="s">
        <v>174</v>
      </c>
      <c r="E222" s="209" t="s">
        <v>965</v>
      </c>
      <c r="F222" s="210" t="s">
        <v>966</v>
      </c>
      <c r="G222" s="211" t="s">
        <v>264</v>
      </c>
      <c r="H222" s="212">
        <v>0.02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1373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969</v>
      </c>
      <c r="F224" s="206" t="s">
        <v>970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0.013438500000000003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443</v>
      </c>
      <c r="D225" s="208" t="s">
        <v>174</v>
      </c>
      <c r="E225" s="209" t="s">
        <v>972</v>
      </c>
      <c r="F225" s="210" t="s">
        <v>973</v>
      </c>
      <c r="G225" s="211" t="s">
        <v>202</v>
      </c>
      <c r="H225" s="212">
        <v>105.40000000000001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1374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1375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2340</v>
      </c>
      <c r="G228" s="238"/>
      <c r="H228" s="241">
        <v>91.099999999999994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91.099999999999994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2280</v>
      </c>
      <c r="G231" s="238"/>
      <c r="H231" s="241">
        <v>14.300000000000001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105.39999999999999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448</v>
      </c>
      <c r="D233" s="270" t="s">
        <v>403</v>
      </c>
      <c r="E233" s="271" t="s">
        <v>1001</v>
      </c>
      <c r="F233" s="272" t="s">
        <v>1002</v>
      </c>
      <c r="G233" s="273" t="s">
        <v>202</v>
      </c>
      <c r="H233" s="274">
        <v>110.67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0.0033201000000000003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1380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2341</v>
      </c>
      <c r="G234" s="238"/>
      <c r="H234" s="241">
        <v>110.67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453</v>
      </c>
      <c r="D235" s="208" t="s">
        <v>174</v>
      </c>
      <c r="E235" s="209" t="s">
        <v>1006</v>
      </c>
      <c r="F235" s="210" t="s">
        <v>879</v>
      </c>
      <c r="G235" s="211" t="s">
        <v>764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1714</v>
      </c>
    </row>
    <row r="236" s="2" customFormat="1" ht="16.5" customHeight="1">
      <c r="A236" s="42"/>
      <c r="B236" s="43"/>
      <c r="C236" s="208" t="s">
        <v>460</v>
      </c>
      <c r="D236" s="208" t="s">
        <v>174</v>
      </c>
      <c r="E236" s="209" t="s">
        <v>1009</v>
      </c>
      <c r="F236" s="210" t="s">
        <v>1383</v>
      </c>
      <c r="G236" s="211" t="s">
        <v>202</v>
      </c>
      <c r="H236" s="212">
        <v>105.40000000000001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1384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1375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2340</v>
      </c>
      <c r="G239" s="238"/>
      <c r="H239" s="241">
        <v>91.099999999999994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91.099999999999994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1710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2280</v>
      </c>
      <c r="G242" s="238"/>
      <c r="H242" s="241">
        <v>14.300000000000001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105.39999999999999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467</v>
      </c>
      <c r="D244" s="270" t="s">
        <v>403</v>
      </c>
      <c r="E244" s="271" t="s">
        <v>1014</v>
      </c>
      <c r="F244" s="272" t="s">
        <v>1015</v>
      </c>
      <c r="G244" s="273" t="s">
        <v>202</v>
      </c>
      <c r="H244" s="274">
        <v>126.48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0.010118400000000001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406</v>
      </c>
      <c r="AT244" s="219" t="s">
        <v>403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1385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2342</v>
      </c>
      <c r="G245" s="238"/>
      <c r="H245" s="241">
        <v>126.48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1019</v>
      </c>
      <c r="F246" s="210" t="s">
        <v>1020</v>
      </c>
      <c r="G246" s="211" t="s">
        <v>202</v>
      </c>
      <c r="H246" s="212">
        <v>105.40000000000001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1387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2343</v>
      </c>
      <c r="G248" s="238"/>
      <c r="H248" s="241">
        <v>105.40000000000001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105.40000000000001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476</v>
      </c>
      <c r="D250" s="208" t="s">
        <v>174</v>
      </c>
      <c r="E250" s="209" t="s">
        <v>2285</v>
      </c>
      <c r="F250" s="210" t="s">
        <v>2286</v>
      </c>
      <c r="G250" s="211" t="s">
        <v>264</v>
      </c>
      <c r="H250" s="212">
        <v>0.012999999999999999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2287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2288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481</v>
      </c>
      <c r="D252" s="208" t="s">
        <v>174</v>
      </c>
      <c r="E252" s="209" t="s">
        <v>1029</v>
      </c>
      <c r="F252" s="210" t="s">
        <v>1030</v>
      </c>
      <c r="G252" s="211" t="s">
        <v>264</v>
      </c>
      <c r="H252" s="212">
        <v>0.012999999999999999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1392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486</v>
      </c>
      <c r="D254" s="208" t="s">
        <v>174</v>
      </c>
      <c r="E254" s="209" t="s">
        <v>1034</v>
      </c>
      <c r="F254" s="210" t="s">
        <v>1035</v>
      </c>
      <c r="G254" s="211" t="s">
        <v>264</v>
      </c>
      <c r="H254" s="212">
        <v>0.012999999999999999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493</v>
      </c>
      <c r="D256" s="208" t="s">
        <v>174</v>
      </c>
      <c r="E256" s="209" t="s">
        <v>1039</v>
      </c>
      <c r="F256" s="210" t="s">
        <v>1040</v>
      </c>
      <c r="G256" s="211" t="s">
        <v>264</v>
      </c>
      <c r="H256" s="212">
        <v>0.012999999999999999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1394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1045</v>
      </c>
      <c r="F258" s="206" t="s">
        <v>1046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SUM(P259:P444)</f>
        <v>0</v>
      </c>
      <c r="Q258" s="200"/>
      <c r="R258" s="201">
        <f>SUM(R259:R444)</f>
        <v>0.51150054999999994</v>
      </c>
      <c r="S258" s="200"/>
      <c r="T258" s="202">
        <f>SUM(T259:T444)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SUM(BK259:BK444)</f>
        <v>0</v>
      </c>
    </row>
    <row r="259" s="2" customFormat="1" ht="33" customHeight="1">
      <c r="A259" s="42"/>
      <c r="B259" s="43"/>
      <c r="C259" s="208" t="s">
        <v>503</v>
      </c>
      <c r="D259" s="208" t="s">
        <v>174</v>
      </c>
      <c r="E259" s="209" t="s">
        <v>1395</v>
      </c>
      <c r="F259" s="210" t="s">
        <v>1396</v>
      </c>
      <c r="G259" s="211" t="s">
        <v>194</v>
      </c>
      <c r="H259" s="212">
        <v>7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1397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1399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2344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2345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2346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2347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2348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2349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2350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5" customFormat="1">
      <c r="A276" s="15"/>
      <c r="B276" s="248"/>
      <c r="C276" s="249"/>
      <c r="D276" s="228" t="s">
        <v>183</v>
      </c>
      <c r="E276" s="250" t="s">
        <v>41</v>
      </c>
      <c r="F276" s="251" t="s">
        <v>189</v>
      </c>
      <c r="G276" s="249"/>
      <c r="H276" s="252">
        <v>7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183</v>
      </c>
      <c r="AU276" s="258" t="s">
        <v>90</v>
      </c>
      <c r="AV276" s="15" t="s">
        <v>179</v>
      </c>
      <c r="AW276" s="15" t="s">
        <v>42</v>
      </c>
      <c r="AX276" s="15" t="s">
        <v>88</v>
      </c>
      <c r="AY276" s="258" t="s">
        <v>171</v>
      </c>
    </row>
    <row r="277" s="2" customFormat="1" ht="24.15" customHeight="1">
      <c r="A277" s="42"/>
      <c r="B277" s="43"/>
      <c r="C277" s="270" t="s">
        <v>520</v>
      </c>
      <c r="D277" s="270" t="s">
        <v>403</v>
      </c>
      <c r="E277" s="271" t="s">
        <v>1406</v>
      </c>
      <c r="F277" s="272" t="s">
        <v>1407</v>
      </c>
      <c r="G277" s="273" t="s">
        <v>194</v>
      </c>
      <c r="H277" s="274">
        <v>7</v>
      </c>
      <c r="I277" s="275"/>
      <c r="J277" s="276">
        <f>ROUND(I277*H277,2)</f>
        <v>0</v>
      </c>
      <c r="K277" s="272" t="s">
        <v>178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0.029000000000000001</v>
      </c>
      <c r="R277" s="217">
        <f>Q277*H277</f>
        <v>0.20300000000000001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406</v>
      </c>
      <c r="AT277" s="219" t="s">
        <v>403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295</v>
      </c>
      <c r="BM277" s="219" t="s">
        <v>1408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1409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2351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2352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88</v>
      </c>
      <c r="G282" s="238"/>
      <c r="H282" s="241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3" customFormat="1">
      <c r="A283" s="13"/>
      <c r="B283" s="226"/>
      <c r="C283" s="227"/>
      <c r="D283" s="228" t="s">
        <v>183</v>
      </c>
      <c r="E283" s="229" t="s">
        <v>41</v>
      </c>
      <c r="F283" s="230" t="s">
        <v>2353</v>
      </c>
      <c r="G283" s="227"/>
      <c r="H283" s="229" t="s">
        <v>41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183</v>
      </c>
      <c r="AU283" s="236" t="s">
        <v>90</v>
      </c>
      <c r="AV283" s="13" t="s">
        <v>88</v>
      </c>
      <c r="AW283" s="13" t="s">
        <v>42</v>
      </c>
      <c r="AX283" s="13" t="s">
        <v>80</v>
      </c>
      <c r="AY283" s="236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88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2354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2355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2356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2357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5" customFormat="1">
      <c r="A293" s="15"/>
      <c r="B293" s="248"/>
      <c r="C293" s="249"/>
      <c r="D293" s="228" t="s">
        <v>183</v>
      </c>
      <c r="E293" s="250" t="s">
        <v>41</v>
      </c>
      <c r="F293" s="251" t="s">
        <v>189</v>
      </c>
      <c r="G293" s="249"/>
      <c r="H293" s="252">
        <v>7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90</v>
      </c>
      <c r="AV293" s="15" t="s">
        <v>179</v>
      </c>
      <c r="AW293" s="15" t="s">
        <v>42</v>
      </c>
      <c r="AX293" s="15" t="s">
        <v>88</v>
      </c>
      <c r="AY293" s="258" t="s">
        <v>171</v>
      </c>
    </row>
    <row r="294" s="2" customFormat="1" ht="16.5" customHeight="1">
      <c r="A294" s="42"/>
      <c r="B294" s="43"/>
      <c r="C294" s="208" t="s">
        <v>536</v>
      </c>
      <c r="D294" s="208" t="s">
        <v>174</v>
      </c>
      <c r="E294" s="209" t="s">
        <v>1416</v>
      </c>
      <c r="F294" s="210" t="s">
        <v>1417</v>
      </c>
      <c r="G294" s="211" t="s">
        <v>194</v>
      </c>
      <c r="H294" s="212">
        <v>7</v>
      </c>
      <c r="I294" s="213"/>
      <c r="J294" s="214">
        <f>ROUND(I294*H294,2)</f>
        <v>0</v>
      </c>
      <c r="K294" s="210" t="s">
        <v>178</v>
      </c>
      <c r="L294" s="48"/>
      <c r="M294" s="215" t="s">
        <v>41</v>
      </c>
      <c r="N294" s="216" t="s">
        <v>51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295</v>
      </c>
      <c r="AT294" s="219" t="s">
        <v>174</v>
      </c>
      <c r="AU294" s="219" t="s">
        <v>90</v>
      </c>
      <c r="AY294" s="20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88</v>
      </c>
      <c r="BK294" s="220">
        <f>ROUND(I294*H294,2)</f>
        <v>0</v>
      </c>
      <c r="BL294" s="20" t="s">
        <v>295</v>
      </c>
      <c r="BM294" s="219" t="s">
        <v>1418</v>
      </c>
    </row>
    <row r="295" s="2" customFormat="1">
      <c r="A295" s="42"/>
      <c r="B295" s="43"/>
      <c r="C295" s="44"/>
      <c r="D295" s="221" t="s">
        <v>181</v>
      </c>
      <c r="E295" s="44"/>
      <c r="F295" s="222" t="s">
        <v>1419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181</v>
      </c>
      <c r="AU295" s="20" t="s">
        <v>90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253</v>
      </c>
      <c r="G296" s="238"/>
      <c r="H296" s="241">
        <v>7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5" customFormat="1">
      <c r="A297" s="15"/>
      <c r="B297" s="248"/>
      <c r="C297" s="249"/>
      <c r="D297" s="228" t="s">
        <v>183</v>
      </c>
      <c r="E297" s="250" t="s">
        <v>41</v>
      </c>
      <c r="F297" s="251" t="s">
        <v>189</v>
      </c>
      <c r="G297" s="249"/>
      <c r="H297" s="252">
        <v>7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8" t="s">
        <v>183</v>
      </c>
      <c r="AU297" s="258" t="s">
        <v>90</v>
      </c>
      <c r="AV297" s="15" t="s">
        <v>179</v>
      </c>
      <c r="AW297" s="15" t="s">
        <v>42</v>
      </c>
      <c r="AX297" s="15" t="s">
        <v>88</v>
      </c>
      <c r="AY297" s="258" t="s">
        <v>171</v>
      </c>
    </row>
    <row r="298" s="2" customFormat="1" ht="16.5" customHeight="1">
      <c r="A298" s="42"/>
      <c r="B298" s="43"/>
      <c r="C298" s="208" t="s">
        <v>541</v>
      </c>
      <c r="D298" s="208" t="s">
        <v>174</v>
      </c>
      <c r="E298" s="209" t="s">
        <v>1420</v>
      </c>
      <c r="F298" s="210" t="s">
        <v>1421</v>
      </c>
      <c r="G298" s="211" t="s">
        <v>194</v>
      </c>
      <c r="H298" s="212">
        <v>7</v>
      </c>
      <c r="I298" s="213"/>
      <c r="J298" s="214">
        <f>ROUND(I298*H298,2)</f>
        <v>0</v>
      </c>
      <c r="K298" s="210" t="s">
        <v>178</v>
      </c>
      <c r="L298" s="48"/>
      <c r="M298" s="215" t="s">
        <v>41</v>
      </c>
      <c r="N298" s="216" t="s">
        <v>51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295</v>
      </c>
      <c r="AT298" s="219" t="s">
        <v>174</v>
      </c>
      <c r="AU298" s="219" t="s">
        <v>90</v>
      </c>
      <c r="AY298" s="20" t="s">
        <v>171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88</v>
      </c>
      <c r="BK298" s="220">
        <f>ROUND(I298*H298,2)</f>
        <v>0</v>
      </c>
      <c r="BL298" s="20" t="s">
        <v>295</v>
      </c>
      <c r="BM298" s="219" t="s">
        <v>1422</v>
      </c>
    </row>
    <row r="299" s="2" customFormat="1">
      <c r="A299" s="42"/>
      <c r="B299" s="43"/>
      <c r="C299" s="44"/>
      <c r="D299" s="221" t="s">
        <v>181</v>
      </c>
      <c r="E299" s="44"/>
      <c r="F299" s="222" t="s">
        <v>1423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181</v>
      </c>
      <c r="AU299" s="20" t="s">
        <v>90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253</v>
      </c>
      <c r="G300" s="238"/>
      <c r="H300" s="241">
        <v>7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5" customFormat="1">
      <c r="A301" s="15"/>
      <c r="B301" s="248"/>
      <c r="C301" s="249"/>
      <c r="D301" s="228" t="s">
        <v>183</v>
      </c>
      <c r="E301" s="250" t="s">
        <v>41</v>
      </c>
      <c r="F301" s="251" t="s">
        <v>189</v>
      </c>
      <c r="G301" s="249"/>
      <c r="H301" s="252">
        <v>7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183</v>
      </c>
      <c r="AU301" s="258" t="s">
        <v>90</v>
      </c>
      <c r="AV301" s="15" t="s">
        <v>179</v>
      </c>
      <c r="AW301" s="15" t="s">
        <v>42</v>
      </c>
      <c r="AX301" s="15" t="s">
        <v>88</v>
      </c>
      <c r="AY301" s="258" t="s">
        <v>171</v>
      </c>
    </row>
    <row r="302" s="2" customFormat="1" ht="24.15" customHeight="1">
      <c r="A302" s="42"/>
      <c r="B302" s="43"/>
      <c r="C302" s="208" t="s">
        <v>560</v>
      </c>
      <c r="D302" s="208" t="s">
        <v>174</v>
      </c>
      <c r="E302" s="209" t="s">
        <v>1424</v>
      </c>
      <c r="F302" s="210" t="s">
        <v>1425</v>
      </c>
      <c r="G302" s="211" t="s">
        <v>194</v>
      </c>
      <c r="H302" s="212">
        <v>1</v>
      </c>
      <c r="I302" s="213"/>
      <c r="J302" s="214">
        <f>ROUND(I302*H302,2)</f>
        <v>0</v>
      </c>
      <c r="K302" s="210" t="s">
        <v>41</v>
      </c>
      <c r="L302" s="48"/>
      <c r="M302" s="215" t="s">
        <v>41</v>
      </c>
      <c r="N302" s="216" t="s">
        <v>51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295</v>
      </c>
      <c r="AT302" s="219" t="s">
        <v>174</v>
      </c>
      <c r="AU302" s="219" t="s">
        <v>90</v>
      </c>
      <c r="AY302" s="20" t="s">
        <v>171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88</v>
      </c>
      <c r="BK302" s="220">
        <f>ROUND(I302*H302,2)</f>
        <v>0</v>
      </c>
      <c r="BL302" s="20" t="s">
        <v>295</v>
      </c>
      <c r="BM302" s="219" t="s">
        <v>1426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1427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3" customFormat="1">
      <c r="A304" s="13"/>
      <c r="B304" s="226"/>
      <c r="C304" s="227"/>
      <c r="D304" s="228" t="s">
        <v>183</v>
      </c>
      <c r="E304" s="229" t="s">
        <v>41</v>
      </c>
      <c r="F304" s="230" t="s">
        <v>2358</v>
      </c>
      <c r="G304" s="227"/>
      <c r="H304" s="229" t="s">
        <v>41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183</v>
      </c>
      <c r="AU304" s="236" t="s">
        <v>90</v>
      </c>
      <c r="AV304" s="13" t="s">
        <v>88</v>
      </c>
      <c r="AW304" s="13" t="s">
        <v>42</v>
      </c>
      <c r="AX304" s="13" t="s">
        <v>80</v>
      </c>
      <c r="AY304" s="236" t="s">
        <v>171</v>
      </c>
    </row>
    <row r="305" s="14" customFormat="1">
      <c r="A305" s="14"/>
      <c r="B305" s="237"/>
      <c r="C305" s="238"/>
      <c r="D305" s="228" t="s">
        <v>183</v>
      </c>
      <c r="E305" s="239" t="s">
        <v>41</v>
      </c>
      <c r="F305" s="240" t="s">
        <v>88</v>
      </c>
      <c r="G305" s="238"/>
      <c r="H305" s="241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183</v>
      </c>
      <c r="AU305" s="247" t="s">
        <v>90</v>
      </c>
      <c r="AV305" s="14" t="s">
        <v>90</v>
      </c>
      <c r="AW305" s="14" t="s">
        <v>42</v>
      </c>
      <c r="AX305" s="14" t="s">
        <v>80</v>
      </c>
      <c r="AY305" s="247" t="s">
        <v>171</v>
      </c>
    </row>
    <row r="306" s="15" customFormat="1">
      <c r="A306" s="15"/>
      <c r="B306" s="248"/>
      <c r="C306" s="249"/>
      <c r="D306" s="228" t="s">
        <v>183</v>
      </c>
      <c r="E306" s="250" t="s">
        <v>41</v>
      </c>
      <c r="F306" s="251" t="s">
        <v>189</v>
      </c>
      <c r="G306" s="249"/>
      <c r="H306" s="252">
        <v>1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183</v>
      </c>
      <c r="AU306" s="258" t="s">
        <v>90</v>
      </c>
      <c r="AV306" s="15" t="s">
        <v>179</v>
      </c>
      <c r="AW306" s="15" t="s">
        <v>42</v>
      </c>
      <c r="AX306" s="15" t="s">
        <v>88</v>
      </c>
      <c r="AY306" s="258" t="s">
        <v>171</v>
      </c>
    </row>
    <row r="307" s="2" customFormat="1" ht="24.15" customHeight="1">
      <c r="A307" s="42"/>
      <c r="B307" s="43"/>
      <c r="C307" s="270" t="s">
        <v>565</v>
      </c>
      <c r="D307" s="270" t="s">
        <v>403</v>
      </c>
      <c r="E307" s="271" t="s">
        <v>1429</v>
      </c>
      <c r="F307" s="272" t="s">
        <v>1430</v>
      </c>
      <c r="G307" s="273" t="s">
        <v>194</v>
      </c>
      <c r="H307" s="274">
        <v>1</v>
      </c>
      <c r="I307" s="275"/>
      <c r="J307" s="276">
        <f>ROUND(I307*H307,2)</f>
        <v>0</v>
      </c>
      <c r="K307" s="272" t="s">
        <v>41</v>
      </c>
      <c r="L307" s="277"/>
      <c r="M307" s="278" t="s">
        <v>41</v>
      </c>
      <c r="N307" s="279" t="s">
        <v>51</v>
      </c>
      <c r="O307" s="88"/>
      <c r="P307" s="217">
        <f>O307*H307</f>
        <v>0</v>
      </c>
      <c r="Q307" s="217">
        <v>0.14699999999999999</v>
      </c>
      <c r="R307" s="217">
        <f>Q307*H307</f>
        <v>0.14699999999999999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406</v>
      </c>
      <c r="AT307" s="219" t="s">
        <v>403</v>
      </c>
      <c r="AU307" s="219" t="s">
        <v>90</v>
      </c>
      <c r="AY307" s="20" t="s">
        <v>171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88</v>
      </c>
      <c r="BK307" s="220">
        <f>ROUND(I307*H307,2)</f>
        <v>0</v>
      </c>
      <c r="BL307" s="20" t="s">
        <v>295</v>
      </c>
      <c r="BM307" s="219" t="s">
        <v>1431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1409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2359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5" customFormat="1">
      <c r="A311" s="15"/>
      <c r="B311" s="248"/>
      <c r="C311" s="249"/>
      <c r="D311" s="228" t="s">
        <v>183</v>
      </c>
      <c r="E311" s="250" t="s">
        <v>41</v>
      </c>
      <c r="F311" s="251" t="s">
        <v>189</v>
      </c>
      <c r="G311" s="249"/>
      <c r="H311" s="252">
        <v>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183</v>
      </c>
      <c r="AU311" s="258" t="s">
        <v>90</v>
      </c>
      <c r="AV311" s="15" t="s">
        <v>179</v>
      </c>
      <c r="AW311" s="15" t="s">
        <v>42</v>
      </c>
      <c r="AX311" s="15" t="s">
        <v>88</v>
      </c>
      <c r="AY311" s="258" t="s">
        <v>171</v>
      </c>
    </row>
    <row r="312" s="2" customFormat="1" ht="16.5" customHeight="1">
      <c r="A312" s="42"/>
      <c r="B312" s="43"/>
      <c r="C312" s="208" t="s">
        <v>573</v>
      </c>
      <c r="D312" s="208" t="s">
        <v>174</v>
      </c>
      <c r="E312" s="209" t="s">
        <v>1433</v>
      </c>
      <c r="F312" s="210" t="s">
        <v>1434</v>
      </c>
      <c r="G312" s="211" t="s">
        <v>202</v>
      </c>
      <c r="H312" s="212">
        <v>41.670000000000002</v>
      </c>
      <c r="I312" s="213"/>
      <c r="J312" s="214">
        <f>ROUND(I312*H312,2)</f>
        <v>0</v>
      </c>
      <c r="K312" s="210" t="s">
        <v>178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295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295</v>
      </c>
      <c r="BM312" s="219" t="s">
        <v>1435</v>
      </c>
    </row>
    <row r="313" s="2" customFormat="1">
      <c r="A313" s="42"/>
      <c r="B313" s="43"/>
      <c r="C313" s="44"/>
      <c r="D313" s="221" t="s">
        <v>181</v>
      </c>
      <c r="E313" s="44"/>
      <c r="F313" s="222" t="s">
        <v>1436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181</v>
      </c>
      <c r="AU313" s="20" t="s">
        <v>90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2360</v>
      </c>
      <c r="G314" s="238"/>
      <c r="H314" s="241">
        <v>41.670000000000002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41.670000000000002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70" t="s">
        <v>582</v>
      </c>
      <c r="D316" s="270" t="s">
        <v>403</v>
      </c>
      <c r="E316" s="271" t="s">
        <v>1438</v>
      </c>
      <c r="F316" s="272" t="s">
        <v>1439</v>
      </c>
      <c r="G316" s="273" t="s">
        <v>202</v>
      </c>
      <c r="H316" s="274">
        <v>42.920000000000002</v>
      </c>
      <c r="I316" s="275"/>
      <c r="J316" s="276">
        <f>ROUND(I316*H316,2)</f>
        <v>0</v>
      </c>
      <c r="K316" s="272" t="s">
        <v>178</v>
      </c>
      <c r="L316" s="277"/>
      <c r="M316" s="278" t="s">
        <v>41</v>
      </c>
      <c r="N316" s="279" t="s">
        <v>51</v>
      </c>
      <c r="O316" s="88"/>
      <c r="P316" s="217">
        <f>O316*H316</f>
        <v>0</v>
      </c>
      <c r="Q316" s="217">
        <v>0.00040000000000000002</v>
      </c>
      <c r="R316" s="217">
        <f>Q316*H316</f>
        <v>0.017168000000000003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406</v>
      </c>
      <c r="AT316" s="219" t="s">
        <v>403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1440</v>
      </c>
    </row>
    <row r="317" s="14" customFormat="1">
      <c r="A317" s="14"/>
      <c r="B317" s="237"/>
      <c r="C317" s="238"/>
      <c r="D317" s="228" t="s">
        <v>183</v>
      </c>
      <c r="E317" s="238"/>
      <c r="F317" s="240" t="s">
        <v>2361</v>
      </c>
      <c r="G317" s="238"/>
      <c r="H317" s="241">
        <v>42.920000000000002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183</v>
      </c>
      <c r="AU317" s="247" t="s">
        <v>90</v>
      </c>
      <c r="AV317" s="14" t="s">
        <v>90</v>
      </c>
      <c r="AW317" s="14" t="s">
        <v>4</v>
      </c>
      <c r="AX317" s="14" t="s">
        <v>88</v>
      </c>
      <c r="AY317" s="247" t="s">
        <v>171</v>
      </c>
    </row>
    <row r="318" s="2" customFormat="1" ht="16.5" customHeight="1">
      <c r="A318" s="42"/>
      <c r="B318" s="43"/>
      <c r="C318" s="208" t="s">
        <v>593</v>
      </c>
      <c r="D318" s="208" t="s">
        <v>174</v>
      </c>
      <c r="E318" s="209" t="s">
        <v>1047</v>
      </c>
      <c r="F318" s="210" t="s">
        <v>1048</v>
      </c>
      <c r="G318" s="211" t="s">
        <v>202</v>
      </c>
      <c r="H318" s="212">
        <v>74.849999999999994</v>
      </c>
      <c r="I318" s="213"/>
      <c r="J318" s="214">
        <f>ROUND(I318*H318,2)</f>
        <v>0</v>
      </c>
      <c r="K318" s="210" t="s">
        <v>178</v>
      </c>
      <c r="L318" s="48"/>
      <c r="M318" s="215" t="s">
        <v>41</v>
      </c>
      <c r="N318" s="216" t="s">
        <v>51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295</v>
      </c>
      <c r="AT318" s="219" t="s">
        <v>174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295</v>
      </c>
      <c r="BM318" s="219" t="s">
        <v>1442</v>
      </c>
    </row>
    <row r="319" s="2" customFormat="1">
      <c r="A319" s="42"/>
      <c r="B319" s="43"/>
      <c r="C319" s="44"/>
      <c r="D319" s="221" t="s">
        <v>181</v>
      </c>
      <c r="E319" s="44"/>
      <c r="F319" s="222" t="s">
        <v>1050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181</v>
      </c>
      <c r="AU319" s="20" t="s">
        <v>90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2362</v>
      </c>
      <c r="G320" s="238"/>
      <c r="H320" s="241">
        <v>74.849999999999994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5" customFormat="1">
      <c r="A321" s="15"/>
      <c r="B321" s="248"/>
      <c r="C321" s="249"/>
      <c r="D321" s="228" t="s">
        <v>183</v>
      </c>
      <c r="E321" s="250" t="s">
        <v>41</v>
      </c>
      <c r="F321" s="251" t="s">
        <v>189</v>
      </c>
      <c r="G321" s="249"/>
      <c r="H321" s="252">
        <v>74.849999999999994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183</v>
      </c>
      <c r="AU321" s="258" t="s">
        <v>90</v>
      </c>
      <c r="AV321" s="15" t="s">
        <v>179</v>
      </c>
      <c r="AW321" s="15" t="s">
        <v>42</v>
      </c>
      <c r="AX321" s="15" t="s">
        <v>88</v>
      </c>
      <c r="AY321" s="258" t="s">
        <v>171</v>
      </c>
    </row>
    <row r="322" s="2" customFormat="1" ht="16.5" customHeight="1">
      <c r="A322" s="42"/>
      <c r="B322" s="43"/>
      <c r="C322" s="270" t="s">
        <v>891</v>
      </c>
      <c r="D322" s="270" t="s">
        <v>403</v>
      </c>
      <c r="E322" s="271" t="s">
        <v>1075</v>
      </c>
      <c r="F322" s="272" t="s">
        <v>1076</v>
      </c>
      <c r="G322" s="273" t="s">
        <v>202</v>
      </c>
      <c r="H322" s="274">
        <v>77.096000000000004</v>
      </c>
      <c r="I322" s="275"/>
      <c r="J322" s="276">
        <f>ROUND(I322*H322,2)</f>
        <v>0</v>
      </c>
      <c r="K322" s="272" t="s">
        <v>178</v>
      </c>
      <c r="L322" s="277"/>
      <c r="M322" s="278" t="s">
        <v>41</v>
      </c>
      <c r="N322" s="279" t="s">
        <v>51</v>
      </c>
      <c r="O322" s="88"/>
      <c r="P322" s="217">
        <f>O322*H322</f>
        <v>0</v>
      </c>
      <c r="Q322" s="217">
        <v>0.00069999999999999999</v>
      </c>
      <c r="R322" s="217">
        <f>Q322*H322</f>
        <v>0.0539672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406</v>
      </c>
      <c r="AT322" s="219" t="s">
        <v>403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295</v>
      </c>
      <c r="BM322" s="219" t="s">
        <v>1444</v>
      </c>
    </row>
    <row r="323" s="14" customFormat="1">
      <c r="A323" s="14"/>
      <c r="B323" s="237"/>
      <c r="C323" s="238"/>
      <c r="D323" s="228" t="s">
        <v>183</v>
      </c>
      <c r="E323" s="238"/>
      <c r="F323" s="240" t="s">
        <v>2363</v>
      </c>
      <c r="G323" s="238"/>
      <c r="H323" s="241">
        <v>77.096000000000004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</v>
      </c>
      <c r="AX323" s="14" t="s">
        <v>88</v>
      </c>
      <c r="AY323" s="247" t="s">
        <v>171</v>
      </c>
    </row>
    <row r="324" s="2" customFormat="1" ht="16.5" customHeight="1">
      <c r="A324" s="42"/>
      <c r="B324" s="43"/>
      <c r="C324" s="208" t="s">
        <v>897</v>
      </c>
      <c r="D324" s="208" t="s">
        <v>174</v>
      </c>
      <c r="E324" s="209" t="s">
        <v>1446</v>
      </c>
      <c r="F324" s="210" t="s">
        <v>1447</v>
      </c>
      <c r="G324" s="211" t="s">
        <v>202</v>
      </c>
      <c r="H324" s="212">
        <v>1.49</v>
      </c>
      <c r="I324" s="213"/>
      <c r="J324" s="214">
        <f>ROUND(I324*H324,2)</f>
        <v>0</v>
      </c>
      <c r="K324" s="210" t="s">
        <v>178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295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1448</v>
      </c>
    </row>
    <row r="325" s="2" customFormat="1">
      <c r="A325" s="42"/>
      <c r="B325" s="43"/>
      <c r="C325" s="44"/>
      <c r="D325" s="221" t="s">
        <v>181</v>
      </c>
      <c r="E325" s="44"/>
      <c r="F325" s="222" t="s">
        <v>1449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181</v>
      </c>
      <c r="AU325" s="20" t="s">
        <v>90</v>
      </c>
    </row>
    <row r="326" s="14" customFormat="1">
      <c r="A326" s="14"/>
      <c r="B326" s="237"/>
      <c r="C326" s="238"/>
      <c r="D326" s="228" t="s">
        <v>183</v>
      </c>
      <c r="E326" s="239" t="s">
        <v>41</v>
      </c>
      <c r="F326" s="240" t="s">
        <v>2364</v>
      </c>
      <c r="G326" s="238"/>
      <c r="H326" s="241">
        <v>1.49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183</v>
      </c>
      <c r="AU326" s="247" t="s">
        <v>90</v>
      </c>
      <c r="AV326" s="14" t="s">
        <v>90</v>
      </c>
      <c r="AW326" s="14" t="s">
        <v>42</v>
      </c>
      <c r="AX326" s="14" t="s">
        <v>80</v>
      </c>
      <c r="AY326" s="247" t="s">
        <v>171</v>
      </c>
    </row>
    <row r="327" s="15" customFormat="1">
      <c r="A327" s="15"/>
      <c r="B327" s="248"/>
      <c r="C327" s="249"/>
      <c r="D327" s="228" t="s">
        <v>183</v>
      </c>
      <c r="E327" s="250" t="s">
        <v>41</v>
      </c>
      <c r="F327" s="251" t="s">
        <v>189</v>
      </c>
      <c r="G327" s="249"/>
      <c r="H327" s="252">
        <v>1.49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183</v>
      </c>
      <c r="AU327" s="258" t="s">
        <v>90</v>
      </c>
      <c r="AV327" s="15" t="s">
        <v>179</v>
      </c>
      <c r="AW327" s="15" t="s">
        <v>42</v>
      </c>
      <c r="AX327" s="15" t="s">
        <v>88</v>
      </c>
      <c r="AY327" s="258" t="s">
        <v>171</v>
      </c>
    </row>
    <row r="328" s="2" customFormat="1" ht="16.5" customHeight="1">
      <c r="A328" s="42"/>
      <c r="B328" s="43"/>
      <c r="C328" s="270" t="s">
        <v>901</v>
      </c>
      <c r="D328" s="270" t="s">
        <v>403</v>
      </c>
      <c r="E328" s="271" t="s">
        <v>1450</v>
      </c>
      <c r="F328" s="272" t="s">
        <v>1451</v>
      </c>
      <c r="G328" s="273" t="s">
        <v>202</v>
      </c>
      <c r="H328" s="274">
        <v>1.5349999999999999</v>
      </c>
      <c r="I328" s="275"/>
      <c r="J328" s="276">
        <f>ROUND(I328*H328,2)</f>
        <v>0</v>
      </c>
      <c r="K328" s="272" t="s">
        <v>178</v>
      </c>
      <c r="L328" s="277"/>
      <c r="M328" s="278" t="s">
        <v>41</v>
      </c>
      <c r="N328" s="279" t="s">
        <v>51</v>
      </c>
      <c r="O328" s="88"/>
      <c r="P328" s="217">
        <f>O328*H328</f>
        <v>0</v>
      </c>
      <c r="Q328" s="217">
        <v>0.001</v>
      </c>
      <c r="R328" s="217">
        <f>Q328*H328</f>
        <v>0.0015349999999999999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406</v>
      </c>
      <c r="AT328" s="219" t="s">
        <v>403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295</v>
      </c>
      <c r="BM328" s="219" t="s">
        <v>1452</v>
      </c>
    </row>
    <row r="329" s="14" customFormat="1">
      <c r="A329" s="14"/>
      <c r="B329" s="237"/>
      <c r="C329" s="238"/>
      <c r="D329" s="228" t="s">
        <v>183</v>
      </c>
      <c r="E329" s="238"/>
      <c r="F329" s="240" t="s">
        <v>2365</v>
      </c>
      <c r="G329" s="238"/>
      <c r="H329" s="241">
        <v>1.5349999999999999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</v>
      </c>
      <c r="AX329" s="14" t="s">
        <v>88</v>
      </c>
      <c r="AY329" s="247" t="s">
        <v>171</v>
      </c>
    </row>
    <row r="330" s="2" customFormat="1" ht="16.5" customHeight="1">
      <c r="A330" s="42"/>
      <c r="B330" s="43"/>
      <c r="C330" s="208" t="s">
        <v>906</v>
      </c>
      <c r="D330" s="208" t="s">
        <v>174</v>
      </c>
      <c r="E330" s="209" t="s">
        <v>1454</v>
      </c>
      <c r="F330" s="210" t="s">
        <v>1455</v>
      </c>
      <c r="G330" s="211" t="s">
        <v>202</v>
      </c>
      <c r="H330" s="212">
        <v>23.059999999999999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295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295</v>
      </c>
      <c r="BM330" s="219" t="s">
        <v>1456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1457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2366</v>
      </c>
      <c r="G332" s="238"/>
      <c r="H332" s="241">
        <v>23.059999999999999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23.059999999999999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70" t="s">
        <v>912</v>
      </c>
      <c r="D334" s="270" t="s">
        <v>403</v>
      </c>
      <c r="E334" s="271" t="s">
        <v>1458</v>
      </c>
      <c r="F334" s="272" t="s">
        <v>1459</v>
      </c>
      <c r="G334" s="273" t="s">
        <v>202</v>
      </c>
      <c r="H334" s="274">
        <v>23.751999999999999</v>
      </c>
      <c r="I334" s="275"/>
      <c r="J334" s="276">
        <f>ROUND(I334*H334,2)</f>
        <v>0</v>
      </c>
      <c r="K334" s="272" t="s">
        <v>178</v>
      </c>
      <c r="L334" s="277"/>
      <c r="M334" s="278" t="s">
        <v>41</v>
      </c>
      <c r="N334" s="279" t="s">
        <v>51</v>
      </c>
      <c r="O334" s="88"/>
      <c r="P334" s="217">
        <f>O334*H334</f>
        <v>0</v>
      </c>
      <c r="Q334" s="217">
        <v>0.0014</v>
      </c>
      <c r="R334" s="217">
        <f>Q334*H334</f>
        <v>0.033252799999999999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406</v>
      </c>
      <c r="AT334" s="219" t="s">
        <v>403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1460</v>
      </c>
    </row>
    <row r="335" s="14" customFormat="1">
      <c r="A335" s="14"/>
      <c r="B335" s="237"/>
      <c r="C335" s="238"/>
      <c r="D335" s="228" t="s">
        <v>183</v>
      </c>
      <c r="E335" s="238"/>
      <c r="F335" s="240" t="s">
        <v>2367</v>
      </c>
      <c r="G335" s="238"/>
      <c r="H335" s="241">
        <v>23.751999999999999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</v>
      </c>
      <c r="AX335" s="14" t="s">
        <v>88</v>
      </c>
      <c r="AY335" s="247" t="s">
        <v>171</v>
      </c>
    </row>
    <row r="336" s="2" customFormat="1" ht="16.5" customHeight="1">
      <c r="A336" s="42"/>
      <c r="B336" s="43"/>
      <c r="C336" s="208" t="s">
        <v>918</v>
      </c>
      <c r="D336" s="208" t="s">
        <v>174</v>
      </c>
      <c r="E336" s="209" t="s">
        <v>1088</v>
      </c>
      <c r="F336" s="210" t="s">
        <v>1089</v>
      </c>
      <c r="G336" s="211" t="s">
        <v>202</v>
      </c>
      <c r="H336" s="212">
        <v>8.8000000000000007</v>
      </c>
      <c r="I336" s="213"/>
      <c r="J336" s="214">
        <f>ROUND(I336*H336,2)</f>
        <v>0</v>
      </c>
      <c r="K336" s="210" t="s">
        <v>178</v>
      </c>
      <c r="L336" s="48"/>
      <c r="M336" s="215" t="s">
        <v>41</v>
      </c>
      <c r="N336" s="216" t="s">
        <v>51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295</v>
      </c>
      <c r="AT336" s="219" t="s">
        <v>174</v>
      </c>
      <c r="AU336" s="219" t="s">
        <v>90</v>
      </c>
      <c r="AY336" s="20" t="s">
        <v>171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88</v>
      </c>
      <c r="BK336" s="220">
        <f>ROUND(I336*H336,2)</f>
        <v>0</v>
      </c>
      <c r="BL336" s="20" t="s">
        <v>295</v>
      </c>
      <c r="BM336" s="219" t="s">
        <v>2161</v>
      </c>
    </row>
    <row r="337" s="2" customFormat="1">
      <c r="A337" s="42"/>
      <c r="B337" s="43"/>
      <c r="C337" s="44"/>
      <c r="D337" s="221" t="s">
        <v>181</v>
      </c>
      <c r="E337" s="44"/>
      <c r="F337" s="222" t="s">
        <v>1091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181</v>
      </c>
      <c r="AU337" s="20" t="s">
        <v>90</v>
      </c>
    </row>
    <row r="338" s="14" customFormat="1">
      <c r="A338" s="14"/>
      <c r="B338" s="237"/>
      <c r="C338" s="238"/>
      <c r="D338" s="228" t="s">
        <v>183</v>
      </c>
      <c r="E338" s="239" t="s">
        <v>41</v>
      </c>
      <c r="F338" s="240" t="s">
        <v>2368</v>
      </c>
      <c r="G338" s="238"/>
      <c r="H338" s="241">
        <v>8.8000000000000007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183</v>
      </c>
      <c r="AU338" s="247" t="s">
        <v>90</v>
      </c>
      <c r="AV338" s="14" t="s">
        <v>90</v>
      </c>
      <c r="AW338" s="14" t="s">
        <v>42</v>
      </c>
      <c r="AX338" s="14" t="s">
        <v>80</v>
      </c>
      <c r="AY338" s="247" t="s">
        <v>171</v>
      </c>
    </row>
    <row r="339" s="15" customFormat="1">
      <c r="A339" s="15"/>
      <c r="B339" s="248"/>
      <c r="C339" s="249"/>
      <c r="D339" s="228" t="s">
        <v>183</v>
      </c>
      <c r="E339" s="250" t="s">
        <v>41</v>
      </c>
      <c r="F339" s="251" t="s">
        <v>189</v>
      </c>
      <c r="G339" s="249"/>
      <c r="H339" s="252">
        <v>8.8000000000000007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183</v>
      </c>
      <c r="AU339" s="258" t="s">
        <v>90</v>
      </c>
      <c r="AV339" s="15" t="s">
        <v>179</v>
      </c>
      <c r="AW339" s="15" t="s">
        <v>42</v>
      </c>
      <c r="AX339" s="15" t="s">
        <v>88</v>
      </c>
      <c r="AY339" s="258" t="s">
        <v>171</v>
      </c>
    </row>
    <row r="340" s="2" customFormat="1" ht="16.5" customHeight="1">
      <c r="A340" s="42"/>
      <c r="B340" s="43"/>
      <c r="C340" s="270" t="s">
        <v>924</v>
      </c>
      <c r="D340" s="270" t="s">
        <v>403</v>
      </c>
      <c r="E340" s="271" t="s">
        <v>1093</v>
      </c>
      <c r="F340" s="272" t="s">
        <v>1094</v>
      </c>
      <c r="G340" s="273" t="s">
        <v>202</v>
      </c>
      <c r="H340" s="274">
        <v>9.0640000000000001</v>
      </c>
      <c r="I340" s="275"/>
      <c r="J340" s="276">
        <f>ROUND(I340*H340,2)</f>
        <v>0</v>
      </c>
      <c r="K340" s="272" t="s">
        <v>178</v>
      </c>
      <c r="L340" s="277"/>
      <c r="M340" s="278" t="s">
        <v>41</v>
      </c>
      <c r="N340" s="279" t="s">
        <v>51</v>
      </c>
      <c r="O340" s="88"/>
      <c r="P340" s="217">
        <f>O340*H340</f>
        <v>0</v>
      </c>
      <c r="Q340" s="217">
        <v>0.0020999999999999999</v>
      </c>
      <c r="R340" s="217">
        <f>Q340*H340</f>
        <v>0.0190344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406</v>
      </c>
      <c r="AT340" s="219" t="s">
        <v>403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295</v>
      </c>
      <c r="BM340" s="219" t="s">
        <v>2163</v>
      </c>
    </row>
    <row r="341" s="14" customFormat="1">
      <c r="A341" s="14"/>
      <c r="B341" s="237"/>
      <c r="C341" s="238"/>
      <c r="D341" s="228" t="s">
        <v>183</v>
      </c>
      <c r="E341" s="238"/>
      <c r="F341" s="240" t="s">
        <v>2369</v>
      </c>
      <c r="G341" s="238"/>
      <c r="H341" s="241">
        <v>9.0640000000000001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183</v>
      </c>
      <c r="AU341" s="247" t="s">
        <v>90</v>
      </c>
      <c r="AV341" s="14" t="s">
        <v>90</v>
      </c>
      <c r="AW341" s="14" t="s">
        <v>4</v>
      </c>
      <c r="AX341" s="14" t="s">
        <v>88</v>
      </c>
      <c r="AY341" s="247" t="s">
        <v>171</v>
      </c>
    </row>
    <row r="342" s="2" customFormat="1" ht="16.5" customHeight="1">
      <c r="A342" s="42"/>
      <c r="B342" s="43"/>
      <c r="C342" s="208" t="s">
        <v>929</v>
      </c>
      <c r="D342" s="208" t="s">
        <v>174</v>
      </c>
      <c r="E342" s="209" t="s">
        <v>1466</v>
      </c>
      <c r="F342" s="210" t="s">
        <v>1467</v>
      </c>
      <c r="G342" s="211" t="s">
        <v>194</v>
      </c>
      <c r="H342" s="212">
        <v>24</v>
      </c>
      <c r="I342" s="213"/>
      <c r="J342" s="214">
        <f>ROUND(I342*H342,2)</f>
        <v>0</v>
      </c>
      <c r="K342" s="210" t="s">
        <v>178</v>
      </c>
      <c r="L342" s="48"/>
      <c r="M342" s="215" t="s">
        <v>41</v>
      </c>
      <c r="N342" s="216" t="s">
        <v>51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295</v>
      </c>
      <c r="AT342" s="219" t="s">
        <v>174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295</v>
      </c>
      <c r="BM342" s="219" t="s">
        <v>1468</v>
      </c>
    </row>
    <row r="343" s="2" customFormat="1">
      <c r="A343" s="42"/>
      <c r="B343" s="43"/>
      <c r="C343" s="44"/>
      <c r="D343" s="221" t="s">
        <v>181</v>
      </c>
      <c r="E343" s="44"/>
      <c r="F343" s="222" t="s">
        <v>1469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181</v>
      </c>
      <c r="AU343" s="20" t="s">
        <v>90</v>
      </c>
    </row>
    <row r="344" s="14" customFormat="1">
      <c r="A344" s="14"/>
      <c r="B344" s="237"/>
      <c r="C344" s="238"/>
      <c r="D344" s="228" t="s">
        <v>183</v>
      </c>
      <c r="E344" s="239" t="s">
        <v>41</v>
      </c>
      <c r="F344" s="240" t="s">
        <v>2370</v>
      </c>
      <c r="G344" s="238"/>
      <c r="H344" s="241">
        <v>24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183</v>
      </c>
      <c r="AU344" s="247" t="s">
        <v>90</v>
      </c>
      <c r="AV344" s="14" t="s">
        <v>90</v>
      </c>
      <c r="AW344" s="14" t="s">
        <v>42</v>
      </c>
      <c r="AX344" s="14" t="s">
        <v>80</v>
      </c>
      <c r="AY344" s="247" t="s">
        <v>171</v>
      </c>
    </row>
    <row r="345" s="15" customFormat="1">
      <c r="A345" s="15"/>
      <c r="B345" s="248"/>
      <c r="C345" s="249"/>
      <c r="D345" s="228" t="s">
        <v>183</v>
      </c>
      <c r="E345" s="250" t="s">
        <v>41</v>
      </c>
      <c r="F345" s="251" t="s">
        <v>189</v>
      </c>
      <c r="G345" s="249"/>
      <c r="H345" s="252">
        <v>24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183</v>
      </c>
      <c r="AU345" s="258" t="s">
        <v>90</v>
      </c>
      <c r="AV345" s="15" t="s">
        <v>179</v>
      </c>
      <c r="AW345" s="15" t="s">
        <v>42</v>
      </c>
      <c r="AX345" s="15" t="s">
        <v>88</v>
      </c>
      <c r="AY345" s="258" t="s">
        <v>171</v>
      </c>
    </row>
    <row r="346" s="2" customFormat="1" ht="16.5" customHeight="1">
      <c r="A346" s="42"/>
      <c r="B346" s="43"/>
      <c r="C346" s="208" t="s">
        <v>933</v>
      </c>
      <c r="D346" s="208" t="s">
        <v>174</v>
      </c>
      <c r="E346" s="209" t="s">
        <v>1097</v>
      </c>
      <c r="F346" s="210" t="s">
        <v>1470</v>
      </c>
      <c r="G346" s="211" t="s">
        <v>194</v>
      </c>
      <c r="H346" s="212">
        <v>26</v>
      </c>
      <c r="I346" s="213"/>
      <c r="J346" s="214">
        <f>ROUND(I346*H346,2)</f>
        <v>0</v>
      </c>
      <c r="K346" s="210" t="s">
        <v>178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295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295</v>
      </c>
      <c r="BM346" s="219" t="s">
        <v>1471</v>
      </c>
    </row>
    <row r="347" s="2" customFormat="1">
      <c r="A347" s="42"/>
      <c r="B347" s="43"/>
      <c r="C347" s="44"/>
      <c r="D347" s="221" t="s">
        <v>181</v>
      </c>
      <c r="E347" s="44"/>
      <c r="F347" s="222" t="s">
        <v>1100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181</v>
      </c>
      <c r="AU347" s="20" t="s">
        <v>90</v>
      </c>
    </row>
    <row r="348" s="14" customFormat="1">
      <c r="A348" s="14"/>
      <c r="B348" s="237"/>
      <c r="C348" s="238"/>
      <c r="D348" s="228" t="s">
        <v>183</v>
      </c>
      <c r="E348" s="239" t="s">
        <v>41</v>
      </c>
      <c r="F348" s="240" t="s">
        <v>2371</v>
      </c>
      <c r="G348" s="238"/>
      <c r="H348" s="241">
        <v>26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183</v>
      </c>
      <c r="AU348" s="247" t="s">
        <v>90</v>
      </c>
      <c r="AV348" s="14" t="s">
        <v>90</v>
      </c>
      <c r="AW348" s="14" t="s">
        <v>42</v>
      </c>
      <c r="AX348" s="14" t="s">
        <v>80</v>
      </c>
      <c r="AY348" s="247" t="s">
        <v>171</v>
      </c>
    </row>
    <row r="349" s="15" customFormat="1">
      <c r="A349" s="15"/>
      <c r="B349" s="248"/>
      <c r="C349" s="249"/>
      <c r="D349" s="228" t="s">
        <v>183</v>
      </c>
      <c r="E349" s="250" t="s">
        <v>41</v>
      </c>
      <c r="F349" s="251" t="s">
        <v>189</v>
      </c>
      <c r="G349" s="249"/>
      <c r="H349" s="252">
        <v>26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183</v>
      </c>
      <c r="AU349" s="258" t="s">
        <v>90</v>
      </c>
      <c r="AV349" s="15" t="s">
        <v>179</v>
      </c>
      <c r="AW349" s="15" t="s">
        <v>42</v>
      </c>
      <c r="AX349" s="15" t="s">
        <v>88</v>
      </c>
      <c r="AY349" s="258" t="s">
        <v>171</v>
      </c>
    </row>
    <row r="350" s="2" customFormat="1" ht="24.15" customHeight="1">
      <c r="A350" s="42"/>
      <c r="B350" s="43"/>
      <c r="C350" s="208" t="s">
        <v>936</v>
      </c>
      <c r="D350" s="208" t="s">
        <v>174</v>
      </c>
      <c r="E350" s="209" t="s">
        <v>2105</v>
      </c>
      <c r="F350" s="210" t="s">
        <v>1734</v>
      </c>
      <c r="G350" s="211" t="s">
        <v>194</v>
      </c>
      <c r="H350" s="212">
        <v>4</v>
      </c>
      <c r="I350" s="213"/>
      <c r="J350" s="214">
        <f>ROUND(I350*H350,2)</f>
        <v>0</v>
      </c>
      <c r="K350" s="210" t="s">
        <v>41</v>
      </c>
      <c r="L350" s="48"/>
      <c r="M350" s="215" t="s">
        <v>41</v>
      </c>
      <c r="N350" s="216" t="s">
        <v>51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295</v>
      </c>
      <c r="AT350" s="219" t="s">
        <v>174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295</v>
      </c>
      <c r="BM350" s="219" t="s">
        <v>2166</v>
      </c>
    </row>
    <row r="351" s="14" customFormat="1">
      <c r="A351" s="14"/>
      <c r="B351" s="237"/>
      <c r="C351" s="238"/>
      <c r="D351" s="228" t="s">
        <v>183</v>
      </c>
      <c r="E351" s="239" t="s">
        <v>41</v>
      </c>
      <c r="F351" s="240" t="s">
        <v>179</v>
      </c>
      <c r="G351" s="238"/>
      <c r="H351" s="241">
        <v>4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183</v>
      </c>
      <c r="AU351" s="247" t="s">
        <v>90</v>
      </c>
      <c r="AV351" s="14" t="s">
        <v>90</v>
      </c>
      <c r="AW351" s="14" t="s">
        <v>42</v>
      </c>
      <c r="AX351" s="14" t="s">
        <v>80</v>
      </c>
      <c r="AY351" s="247" t="s">
        <v>171</v>
      </c>
    </row>
    <row r="352" s="15" customFormat="1">
      <c r="A352" s="15"/>
      <c r="B352" s="248"/>
      <c r="C352" s="249"/>
      <c r="D352" s="228" t="s">
        <v>183</v>
      </c>
      <c r="E352" s="250" t="s">
        <v>41</v>
      </c>
      <c r="F352" s="251" t="s">
        <v>189</v>
      </c>
      <c r="G352" s="249"/>
      <c r="H352" s="252">
        <v>4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8" t="s">
        <v>183</v>
      </c>
      <c r="AU352" s="258" t="s">
        <v>90</v>
      </c>
      <c r="AV352" s="15" t="s">
        <v>179</v>
      </c>
      <c r="AW352" s="15" t="s">
        <v>42</v>
      </c>
      <c r="AX352" s="15" t="s">
        <v>88</v>
      </c>
      <c r="AY352" s="258" t="s">
        <v>171</v>
      </c>
    </row>
    <row r="353" s="2" customFormat="1" ht="16.5" customHeight="1">
      <c r="A353" s="42"/>
      <c r="B353" s="43"/>
      <c r="C353" s="208" t="s">
        <v>940</v>
      </c>
      <c r="D353" s="208" t="s">
        <v>174</v>
      </c>
      <c r="E353" s="209" t="s">
        <v>1840</v>
      </c>
      <c r="F353" s="210" t="s">
        <v>1841</v>
      </c>
      <c r="G353" s="211" t="s">
        <v>194</v>
      </c>
      <c r="H353" s="212">
        <v>1</v>
      </c>
      <c r="I353" s="213"/>
      <c r="J353" s="214">
        <f>ROUND(I353*H353,2)</f>
        <v>0</v>
      </c>
      <c r="K353" s="210" t="s">
        <v>178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295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1937</v>
      </c>
    </row>
    <row r="354" s="2" customFormat="1">
      <c r="A354" s="42"/>
      <c r="B354" s="43"/>
      <c r="C354" s="44"/>
      <c r="D354" s="221" t="s">
        <v>181</v>
      </c>
      <c r="E354" s="44"/>
      <c r="F354" s="222" t="s">
        <v>1843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181</v>
      </c>
      <c r="AU354" s="20" t="s">
        <v>90</v>
      </c>
    </row>
    <row r="355" s="2" customFormat="1" ht="16.5" customHeight="1">
      <c r="A355" s="42"/>
      <c r="B355" s="43"/>
      <c r="C355" s="270" t="s">
        <v>945</v>
      </c>
      <c r="D355" s="270" t="s">
        <v>403</v>
      </c>
      <c r="E355" s="271" t="s">
        <v>1844</v>
      </c>
      <c r="F355" s="272" t="s">
        <v>1845</v>
      </c>
      <c r="G355" s="273" t="s">
        <v>194</v>
      </c>
      <c r="H355" s="274">
        <v>1</v>
      </c>
      <c r="I355" s="275"/>
      <c r="J355" s="276">
        <f>ROUND(I355*H355,2)</f>
        <v>0</v>
      </c>
      <c r="K355" s="272" t="s">
        <v>178</v>
      </c>
      <c r="L355" s="277"/>
      <c r="M355" s="278" t="s">
        <v>41</v>
      </c>
      <c r="N355" s="279" t="s">
        <v>51</v>
      </c>
      <c r="O355" s="88"/>
      <c r="P355" s="217">
        <f>O355*H355</f>
        <v>0</v>
      </c>
      <c r="Q355" s="217">
        <v>5.0000000000000002E-05</v>
      </c>
      <c r="R355" s="217">
        <f>Q355*H355</f>
        <v>5.0000000000000002E-05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406</v>
      </c>
      <c r="AT355" s="219" t="s">
        <v>403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1938</v>
      </c>
    </row>
    <row r="356" s="2" customFormat="1" ht="24.15" customHeight="1">
      <c r="A356" s="42"/>
      <c r="B356" s="43"/>
      <c r="C356" s="208" t="s">
        <v>949</v>
      </c>
      <c r="D356" s="208" t="s">
        <v>174</v>
      </c>
      <c r="E356" s="209" t="s">
        <v>1847</v>
      </c>
      <c r="F356" s="210" t="s">
        <v>2032</v>
      </c>
      <c r="G356" s="211" t="s">
        <v>194</v>
      </c>
      <c r="H356" s="212">
        <v>1</v>
      </c>
      <c r="I356" s="213"/>
      <c r="J356" s="214">
        <f>ROUND(I356*H356,2)</f>
        <v>0</v>
      </c>
      <c r="K356" s="210" t="s">
        <v>41</v>
      </c>
      <c r="L356" s="48"/>
      <c r="M356" s="215" t="s">
        <v>41</v>
      </c>
      <c r="N356" s="216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295</v>
      </c>
      <c r="AT356" s="219" t="s">
        <v>174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2168</v>
      </c>
    </row>
    <row r="357" s="2" customFormat="1" ht="16.5" customHeight="1">
      <c r="A357" s="42"/>
      <c r="B357" s="43"/>
      <c r="C357" s="270" t="s">
        <v>954</v>
      </c>
      <c r="D357" s="270" t="s">
        <v>403</v>
      </c>
      <c r="E357" s="271" t="s">
        <v>797</v>
      </c>
      <c r="F357" s="272" t="s">
        <v>2169</v>
      </c>
      <c r="G357" s="273" t="s">
        <v>194</v>
      </c>
      <c r="H357" s="274">
        <v>1</v>
      </c>
      <c r="I357" s="275"/>
      <c r="J357" s="276">
        <f>ROUND(I357*H357,2)</f>
        <v>0</v>
      </c>
      <c r="K357" s="272" t="s">
        <v>41</v>
      </c>
      <c r="L357" s="277"/>
      <c r="M357" s="278" t="s">
        <v>41</v>
      </c>
      <c r="N357" s="279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406</v>
      </c>
      <c r="AT357" s="219" t="s">
        <v>403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2170</v>
      </c>
    </row>
    <row r="358" s="2" customFormat="1" ht="24.15" customHeight="1">
      <c r="A358" s="42"/>
      <c r="B358" s="43"/>
      <c r="C358" s="208" t="s">
        <v>959</v>
      </c>
      <c r="D358" s="208" t="s">
        <v>174</v>
      </c>
      <c r="E358" s="209" t="s">
        <v>1476</v>
      </c>
      <c r="F358" s="210" t="s">
        <v>1477</v>
      </c>
      <c r="G358" s="211" t="s">
        <v>194</v>
      </c>
      <c r="H358" s="212">
        <v>2</v>
      </c>
      <c r="I358" s="213"/>
      <c r="J358" s="214">
        <f>ROUND(I358*H358,2)</f>
        <v>0</v>
      </c>
      <c r="K358" s="210" t="s">
        <v>41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295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295</v>
      </c>
      <c r="BM358" s="219" t="s">
        <v>1478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1479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3" customFormat="1">
      <c r="A360" s="13"/>
      <c r="B360" s="226"/>
      <c r="C360" s="227"/>
      <c r="D360" s="228" t="s">
        <v>183</v>
      </c>
      <c r="E360" s="229" t="s">
        <v>41</v>
      </c>
      <c r="F360" s="230" t="s">
        <v>1480</v>
      </c>
      <c r="G360" s="227"/>
      <c r="H360" s="229" t="s">
        <v>41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183</v>
      </c>
      <c r="AU360" s="236" t="s">
        <v>90</v>
      </c>
      <c r="AV360" s="13" t="s">
        <v>88</v>
      </c>
      <c r="AW360" s="13" t="s">
        <v>42</v>
      </c>
      <c r="AX360" s="13" t="s">
        <v>80</v>
      </c>
      <c r="AY360" s="236" t="s">
        <v>171</v>
      </c>
    </row>
    <row r="361" s="14" customFormat="1">
      <c r="A361" s="14"/>
      <c r="B361" s="237"/>
      <c r="C361" s="238"/>
      <c r="D361" s="228" t="s">
        <v>183</v>
      </c>
      <c r="E361" s="239" t="s">
        <v>41</v>
      </c>
      <c r="F361" s="240" t="s">
        <v>90</v>
      </c>
      <c r="G361" s="238"/>
      <c r="H361" s="241">
        <v>2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183</v>
      </c>
      <c r="AU361" s="247" t="s">
        <v>90</v>
      </c>
      <c r="AV361" s="14" t="s">
        <v>90</v>
      </c>
      <c r="AW361" s="14" t="s">
        <v>42</v>
      </c>
      <c r="AX361" s="14" t="s">
        <v>80</v>
      </c>
      <c r="AY361" s="247" t="s">
        <v>171</v>
      </c>
    </row>
    <row r="362" s="15" customFormat="1">
      <c r="A362" s="15"/>
      <c r="B362" s="248"/>
      <c r="C362" s="249"/>
      <c r="D362" s="228" t="s">
        <v>183</v>
      </c>
      <c r="E362" s="250" t="s">
        <v>41</v>
      </c>
      <c r="F362" s="251" t="s">
        <v>189</v>
      </c>
      <c r="G362" s="249"/>
      <c r="H362" s="252">
        <v>2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8" t="s">
        <v>183</v>
      </c>
      <c r="AU362" s="258" t="s">
        <v>90</v>
      </c>
      <c r="AV362" s="15" t="s">
        <v>179</v>
      </c>
      <c r="AW362" s="15" t="s">
        <v>42</v>
      </c>
      <c r="AX362" s="15" t="s">
        <v>88</v>
      </c>
      <c r="AY362" s="258" t="s">
        <v>171</v>
      </c>
    </row>
    <row r="363" s="2" customFormat="1" ht="24.15" customHeight="1">
      <c r="A363" s="42"/>
      <c r="B363" s="43"/>
      <c r="C363" s="208" t="s">
        <v>964</v>
      </c>
      <c r="D363" s="208" t="s">
        <v>174</v>
      </c>
      <c r="E363" s="209" t="s">
        <v>1481</v>
      </c>
      <c r="F363" s="210" t="s">
        <v>1477</v>
      </c>
      <c r="G363" s="211" t="s">
        <v>194</v>
      </c>
      <c r="H363" s="212">
        <v>8</v>
      </c>
      <c r="I363" s="213"/>
      <c r="J363" s="214">
        <f>ROUND(I363*H363,2)</f>
        <v>0</v>
      </c>
      <c r="K363" s="210" t="s">
        <v>41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295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295</v>
      </c>
      <c r="BM363" s="219" t="s">
        <v>1482</v>
      </c>
    </row>
    <row r="364" s="13" customFormat="1">
      <c r="A364" s="13"/>
      <c r="B364" s="226"/>
      <c r="C364" s="227"/>
      <c r="D364" s="228" t="s">
        <v>183</v>
      </c>
      <c r="E364" s="229" t="s">
        <v>41</v>
      </c>
      <c r="F364" s="230" t="s">
        <v>1479</v>
      </c>
      <c r="G364" s="227"/>
      <c r="H364" s="229" t="s">
        <v>41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183</v>
      </c>
      <c r="AU364" s="236" t="s">
        <v>90</v>
      </c>
      <c r="AV364" s="13" t="s">
        <v>88</v>
      </c>
      <c r="AW364" s="13" t="s">
        <v>42</v>
      </c>
      <c r="AX364" s="13" t="s">
        <v>80</v>
      </c>
      <c r="AY364" s="236" t="s">
        <v>171</v>
      </c>
    </row>
    <row r="365" s="13" customFormat="1">
      <c r="A365" s="13"/>
      <c r="B365" s="226"/>
      <c r="C365" s="227"/>
      <c r="D365" s="228" t="s">
        <v>183</v>
      </c>
      <c r="E365" s="229" t="s">
        <v>41</v>
      </c>
      <c r="F365" s="230" t="s">
        <v>1483</v>
      </c>
      <c r="G365" s="227"/>
      <c r="H365" s="229" t="s">
        <v>41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183</v>
      </c>
      <c r="AU365" s="236" t="s">
        <v>90</v>
      </c>
      <c r="AV365" s="13" t="s">
        <v>88</v>
      </c>
      <c r="AW365" s="13" t="s">
        <v>42</v>
      </c>
      <c r="AX365" s="13" t="s">
        <v>80</v>
      </c>
      <c r="AY365" s="236" t="s">
        <v>171</v>
      </c>
    </row>
    <row r="366" s="14" customFormat="1">
      <c r="A366" s="14"/>
      <c r="B366" s="237"/>
      <c r="C366" s="238"/>
      <c r="D366" s="228" t="s">
        <v>183</v>
      </c>
      <c r="E366" s="239" t="s">
        <v>41</v>
      </c>
      <c r="F366" s="240" t="s">
        <v>259</v>
      </c>
      <c r="G366" s="238"/>
      <c r="H366" s="241">
        <v>8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42</v>
      </c>
      <c r="AX366" s="14" t="s">
        <v>80</v>
      </c>
      <c r="AY366" s="247" t="s">
        <v>171</v>
      </c>
    </row>
    <row r="367" s="15" customFormat="1">
      <c r="A367" s="15"/>
      <c r="B367" s="248"/>
      <c r="C367" s="249"/>
      <c r="D367" s="228" t="s">
        <v>183</v>
      </c>
      <c r="E367" s="250" t="s">
        <v>41</v>
      </c>
      <c r="F367" s="251" t="s">
        <v>189</v>
      </c>
      <c r="G367" s="249"/>
      <c r="H367" s="252">
        <v>8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183</v>
      </c>
      <c r="AU367" s="258" t="s">
        <v>90</v>
      </c>
      <c r="AV367" s="15" t="s">
        <v>179</v>
      </c>
      <c r="AW367" s="15" t="s">
        <v>42</v>
      </c>
      <c r="AX367" s="15" t="s">
        <v>88</v>
      </c>
      <c r="AY367" s="258" t="s">
        <v>171</v>
      </c>
    </row>
    <row r="368" s="2" customFormat="1" ht="24.15" customHeight="1">
      <c r="A368" s="42"/>
      <c r="B368" s="43"/>
      <c r="C368" s="208" t="s">
        <v>971</v>
      </c>
      <c r="D368" s="208" t="s">
        <v>174</v>
      </c>
      <c r="E368" s="209" t="s">
        <v>1484</v>
      </c>
      <c r="F368" s="210" t="s">
        <v>1485</v>
      </c>
      <c r="G368" s="211" t="s">
        <v>194</v>
      </c>
      <c r="H368" s="212">
        <v>7</v>
      </c>
      <c r="I368" s="213"/>
      <c r="J368" s="214">
        <f>ROUND(I368*H368,2)</f>
        <v>0</v>
      </c>
      <c r="K368" s="210" t="s">
        <v>178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295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295</v>
      </c>
      <c r="BM368" s="219" t="s">
        <v>1486</v>
      </c>
    </row>
    <row r="369" s="2" customFormat="1">
      <c r="A369" s="42"/>
      <c r="B369" s="43"/>
      <c r="C369" s="44"/>
      <c r="D369" s="221" t="s">
        <v>181</v>
      </c>
      <c r="E369" s="44"/>
      <c r="F369" s="222" t="s">
        <v>1487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181</v>
      </c>
      <c r="AU369" s="20" t="s">
        <v>90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253</v>
      </c>
      <c r="G370" s="238"/>
      <c r="H370" s="241">
        <v>7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5" customFormat="1">
      <c r="A371" s="15"/>
      <c r="B371" s="248"/>
      <c r="C371" s="249"/>
      <c r="D371" s="228" t="s">
        <v>183</v>
      </c>
      <c r="E371" s="250" t="s">
        <v>41</v>
      </c>
      <c r="F371" s="251" t="s">
        <v>189</v>
      </c>
      <c r="G371" s="249"/>
      <c r="H371" s="252">
        <v>7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90</v>
      </c>
      <c r="AV371" s="15" t="s">
        <v>179</v>
      </c>
      <c r="AW371" s="15" t="s">
        <v>42</v>
      </c>
      <c r="AX371" s="15" t="s">
        <v>88</v>
      </c>
      <c r="AY371" s="258" t="s">
        <v>171</v>
      </c>
    </row>
    <row r="372" s="2" customFormat="1" ht="16.5" customHeight="1">
      <c r="A372" s="42"/>
      <c r="B372" s="43"/>
      <c r="C372" s="270" t="s">
        <v>1000</v>
      </c>
      <c r="D372" s="270" t="s">
        <v>403</v>
      </c>
      <c r="E372" s="271" t="s">
        <v>1488</v>
      </c>
      <c r="F372" s="272" t="s">
        <v>1489</v>
      </c>
      <c r="G372" s="273" t="s">
        <v>194</v>
      </c>
      <c r="H372" s="274">
        <v>7</v>
      </c>
      <c r="I372" s="275"/>
      <c r="J372" s="276">
        <f>ROUND(I372*H372,2)</f>
        <v>0</v>
      </c>
      <c r="K372" s="272" t="s">
        <v>178</v>
      </c>
      <c r="L372" s="277"/>
      <c r="M372" s="278" t="s">
        <v>41</v>
      </c>
      <c r="N372" s="279" t="s">
        <v>51</v>
      </c>
      <c r="O372" s="88"/>
      <c r="P372" s="217">
        <f>O372*H372</f>
        <v>0</v>
      </c>
      <c r="Q372" s="217">
        <v>2.0000000000000002E-05</v>
      </c>
      <c r="R372" s="217">
        <f>Q372*H372</f>
        <v>0.00014000000000000002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406</v>
      </c>
      <c r="AT372" s="219" t="s">
        <v>403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1490</v>
      </c>
    </row>
    <row r="373" s="2" customFormat="1" ht="24.15" customHeight="1">
      <c r="A373" s="42"/>
      <c r="B373" s="43"/>
      <c r="C373" s="208" t="s">
        <v>1005</v>
      </c>
      <c r="D373" s="208" t="s">
        <v>174</v>
      </c>
      <c r="E373" s="209" t="s">
        <v>1491</v>
      </c>
      <c r="F373" s="210" t="s">
        <v>1492</v>
      </c>
      <c r="G373" s="211" t="s">
        <v>194</v>
      </c>
      <c r="H373" s="212">
        <v>4</v>
      </c>
      <c r="I373" s="213"/>
      <c r="J373" s="214">
        <f>ROUND(I373*H373,2)</f>
        <v>0</v>
      </c>
      <c r="K373" s="210" t="s">
        <v>41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295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2171</v>
      </c>
    </row>
    <row r="374" s="14" customFormat="1">
      <c r="A374" s="14"/>
      <c r="B374" s="237"/>
      <c r="C374" s="238"/>
      <c r="D374" s="228" t="s">
        <v>183</v>
      </c>
      <c r="E374" s="239" t="s">
        <v>41</v>
      </c>
      <c r="F374" s="240" t="s">
        <v>179</v>
      </c>
      <c r="G374" s="238"/>
      <c r="H374" s="241">
        <v>4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183</v>
      </c>
      <c r="AU374" s="247" t="s">
        <v>90</v>
      </c>
      <c r="AV374" s="14" t="s">
        <v>90</v>
      </c>
      <c r="AW374" s="14" t="s">
        <v>42</v>
      </c>
      <c r="AX374" s="14" t="s">
        <v>88</v>
      </c>
      <c r="AY374" s="247" t="s">
        <v>171</v>
      </c>
    </row>
    <row r="375" s="2" customFormat="1" ht="24.15" customHeight="1">
      <c r="A375" s="42"/>
      <c r="B375" s="43"/>
      <c r="C375" s="208" t="s">
        <v>1008</v>
      </c>
      <c r="D375" s="208" t="s">
        <v>174</v>
      </c>
      <c r="E375" s="209" t="s">
        <v>1494</v>
      </c>
      <c r="F375" s="210" t="s">
        <v>1495</v>
      </c>
      <c r="G375" s="211" t="s">
        <v>194</v>
      </c>
      <c r="H375" s="212">
        <v>8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1496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1497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14" customFormat="1">
      <c r="A377" s="14"/>
      <c r="B377" s="237"/>
      <c r="C377" s="238"/>
      <c r="D377" s="228" t="s">
        <v>183</v>
      </c>
      <c r="E377" s="239" t="s">
        <v>41</v>
      </c>
      <c r="F377" s="240" t="s">
        <v>259</v>
      </c>
      <c r="G377" s="238"/>
      <c r="H377" s="241">
        <v>8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183</v>
      </c>
      <c r="AU377" s="247" t="s">
        <v>90</v>
      </c>
      <c r="AV377" s="14" t="s">
        <v>90</v>
      </c>
      <c r="AW377" s="14" t="s">
        <v>42</v>
      </c>
      <c r="AX377" s="14" t="s">
        <v>80</v>
      </c>
      <c r="AY377" s="247" t="s">
        <v>171</v>
      </c>
    </row>
    <row r="378" s="15" customFormat="1">
      <c r="A378" s="15"/>
      <c r="B378" s="248"/>
      <c r="C378" s="249"/>
      <c r="D378" s="228" t="s">
        <v>183</v>
      </c>
      <c r="E378" s="250" t="s">
        <v>41</v>
      </c>
      <c r="F378" s="251" t="s">
        <v>189</v>
      </c>
      <c r="G378" s="249"/>
      <c r="H378" s="252">
        <v>8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183</v>
      </c>
      <c r="AU378" s="258" t="s">
        <v>90</v>
      </c>
      <c r="AV378" s="15" t="s">
        <v>179</v>
      </c>
      <c r="AW378" s="15" t="s">
        <v>42</v>
      </c>
      <c r="AX378" s="15" t="s">
        <v>88</v>
      </c>
      <c r="AY378" s="258" t="s">
        <v>171</v>
      </c>
    </row>
    <row r="379" s="2" customFormat="1" ht="16.5" customHeight="1">
      <c r="A379" s="42"/>
      <c r="B379" s="43"/>
      <c r="C379" s="270" t="s">
        <v>1013</v>
      </c>
      <c r="D379" s="270" t="s">
        <v>403</v>
      </c>
      <c r="E379" s="271" t="s">
        <v>1498</v>
      </c>
      <c r="F379" s="272" t="s">
        <v>1499</v>
      </c>
      <c r="G379" s="273" t="s">
        <v>194</v>
      </c>
      <c r="H379" s="274">
        <v>8</v>
      </c>
      <c r="I379" s="275"/>
      <c r="J379" s="276">
        <f>ROUND(I379*H379,2)</f>
        <v>0</v>
      </c>
      <c r="K379" s="272" t="s">
        <v>178</v>
      </c>
      <c r="L379" s="277"/>
      <c r="M379" s="278" t="s">
        <v>41</v>
      </c>
      <c r="N379" s="279" t="s">
        <v>51</v>
      </c>
      <c r="O379" s="88"/>
      <c r="P379" s="217">
        <f>O379*H379</f>
        <v>0</v>
      </c>
      <c r="Q379" s="217">
        <v>3.0000000000000001E-05</v>
      </c>
      <c r="R379" s="217">
        <f>Q379*H379</f>
        <v>0.00024000000000000001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406</v>
      </c>
      <c r="AT379" s="219" t="s">
        <v>403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1500</v>
      </c>
    </row>
    <row r="380" s="2" customFormat="1" ht="24.15" customHeight="1">
      <c r="A380" s="42"/>
      <c r="B380" s="43"/>
      <c r="C380" s="208" t="s">
        <v>1018</v>
      </c>
      <c r="D380" s="208" t="s">
        <v>174</v>
      </c>
      <c r="E380" s="209" t="s">
        <v>1501</v>
      </c>
      <c r="F380" s="210" t="s">
        <v>1110</v>
      </c>
      <c r="G380" s="211" t="s">
        <v>194</v>
      </c>
      <c r="H380" s="212">
        <v>4</v>
      </c>
      <c r="I380" s="213"/>
      <c r="J380" s="214">
        <f>ROUND(I380*H380,2)</f>
        <v>0</v>
      </c>
      <c r="K380" s="210" t="s">
        <v>41</v>
      </c>
      <c r="L380" s="48"/>
      <c r="M380" s="215" t="s">
        <v>41</v>
      </c>
      <c r="N380" s="216" t="s">
        <v>51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295</v>
      </c>
      <c r="AT380" s="219" t="s">
        <v>174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295</v>
      </c>
      <c r="BM380" s="219" t="s">
        <v>2172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179</v>
      </c>
      <c r="G381" s="238"/>
      <c r="H381" s="241">
        <v>4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5" customFormat="1">
      <c r="A382" s="15"/>
      <c r="B382" s="248"/>
      <c r="C382" s="249"/>
      <c r="D382" s="228" t="s">
        <v>183</v>
      </c>
      <c r="E382" s="250" t="s">
        <v>41</v>
      </c>
      <c r="F382" s="251" t="s">
        <v>189</v>
      </c>
      <c r="G382" s="249"/>
      <c r="H382" s="252">
        <v>4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183</v>
      </c>
      <c r="AU382" s="258" t="s">
        <v>90</v>
      </c>
      <c r="AV382" s="15" t="s">
        <v>179</v>
      </c>
      <c r="AW382" s="15" t="s">
        <v>42</v>
      </c>
      <c r="AX382" s="15" t="s">
        <v>88</v>
      </c>
      <c r="AY382" s="258" t="s">
        <v>171</v>
      </c>
    </row>
    <row r="383" s="2" customFormat="1" ht="24.15" customHeight="1">
      <c r="A383" s="42"/>
      <c r="B383" s="43"/>
      <c r="C383" s="208" t="s">
        <v>1023</v>
      </c>
      <c r="D383" s="208" t="s">
        <v>174</v>
      </c>
      <c r="E383" s="209" t="s">
        <v>1503</v>
      </c>
      <c r="F383" s="210" t="s">
        <v>1504</v>
      </c>
      <c r="G383" s="211" t="s">
        <v>194</v>
      </c>
      <c r="H383" s="212">
        <v>1</v>
      </c>
      <c r="I383" s="213"/>
      <c r="J383" s="214">
        <f>ROUND(I383*H383,2)</f>
        <v>0</v>
      </c>
      <c r="K383" s="210" t="s">
        <v>178</v>
      </c>
      <c r="L383" s="48"/>
      <c r="M383" s="215" t="s">
        <v>41</v>
      </c>
      <c r="N383" s="216" t="s">
        <v>51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295</v>
      </c>
      <c r="AT383" s="219" t="s">
        <v>174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295</v>
      </c>
      <c r="BM383" s="219" t="s">
        <v>2179</v>
      </c>
    </row>
    <row r="384" s="2" customFormat="1">
      <c r="A384" s="42"/>
      <c r="B384" s="43"/>
      <c r="C384" s="44"/>
      <c r="D384" s="221" t="s">
        <v>181</v>
      </c>
      <c r="E384" s="44"/>
      <c r="F384" s="222" t="s">
        <v>1506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181</v>
      </c>
      <c r="AU384" s="20" t="s">
        <v>90</v>
      </c>
    </row>
    <row r="385" s="2" customFormat="1" ht="16.5" customHeight="1">
      <c r="A385" s="42"/>
      <c r="B385" s="43"/>
      <c r="C385" s="208" t="s">
        <v>1028</v>
      </c>
      <c r="D385" s="208" t="s">
        <v>174</v>
      </c>
      <c r="E385" s="209" t="s">
        <v>1507</v>
      </c>
      <c r="F385" s="210" t="s">
        <v>1508</v>
      </c>
      <c r="G385" s="211" t="s">
        <v>202</v>
      </c>
      <c r="H385" s="212">
        <v>8.4000000000000004</v>
      </c>
      <c r="I385" s="213"/>
      <c r="J385" s="214">
        <f>ROUND(I385*H385,2)</f>
        <v>0</v>
      </c>
      <c r="K385" s="210" t="s">
        <v>178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295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1509</v>
      </c>
    </row>
    <row r="386" s="2" customFormat="1">
      <c r="A386" s="42"/>
      <c r="B386" s="43"/>
      <c r="C386" s="44"/>
      <c r="D386" s="221" t="s">
        <v>181</v>
      </c>
      <c r="E386" s="44"/>
      <c r="F386" s="222" t="s">
        <v>1510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181</v>
      </c>
      <c r="AU386" s="20" t="s">
        <v>90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1511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2180</v>
      </c>
      <c r="G388" s="238"/>
      <c r="H388" s="241">
        <v>8.4000000000000004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8.4000000000000004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16.5" customHeight="1">
      <c r="A390" s="42"/>
      <c r="B390" s="43"/>
      <c r="C390" s="270" t="s">
        <v>1033</v>
      </c>
      <c r="D390" s="270" t="s">
        <v>403</v>
      </c>
      <c r="E390" s="271" t="s">
        <v>1513</v>
      </c>
      <c r="F390" s="272" t="s">
        <v>1514</v>
      </c>
      <c r="G390" s="273" t="s">
        <v>202</v>
      </c>
      <c r="H390" s="274">
        <v>8.4000000000000004</v>
      </c>
      <c r="I390" s="275"/>
      <c r="J390" s="276">
        <f>ROUND(I390*H390,2)</f>
        <v>0</v>
      </c>
      <c r="K390" s="272" t="s">
        <v>178</v>
      </c>
      <c r="L390" s="277"/>
      <c r="M390" s="278" t="s">
        <v>41</v>
      </c>
      <c r="N390" s="279" t="s">
        <v>51</v>
      </c>
      <c r="O390" s="88"/>
      <c r="P390" s="217">
        <f>O390*H390</f>
        <v>0</v>
      </c>
      <c r="Q390" s="217">
        <v>0.00020000000000000001</v>
      </c>
      <c r="R390" s="217">
        <f>Q390*H390</f>
        <v>0.0016800000000000001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406</v>
      </c>
      <c r="AT390" s="219" t="s">
        <v>403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1515</v>
      </c>
    </row>
    <row r="391" s="2" customFormat="1" ht="16.5" customHeight="1">
      <c r="A391" s="42"/>
      <c r="B391" s="43"/>
      <c r="C391" s="208" t="s">
        <v>1038</v>
      </c>
      <c r="D391" s="208" t="s">
        <v>174</v>
      </c>
      <c r="E391" s="209" t="s">
        <v>1518</v>
      </c>
      <c r="F391" s="210" t="s">
        <v>1519</v>
      </c>
      <c r="G391" s="211" t="s">
        <v>194</v>
      </c>
      <c r="H391" s="212">
        <v>35</v>
      </c>
      <c r="I391" s="213"/>
      <c r="J391" s="214">
        <f>ROUND(I391*H391,2)</f>
        <v>0</v>
      </c>
      <c r="K391" s="210" t="s">
        <v>178</v>
      </c>
      <c r="L391" s="48"/>
      <c r="M391" s="215" t="s">
        <v>41</v>
      </c>
      <c r="N391" s="216" t="s">
        <v>51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295</v>
      </c>
      <c r="AT391" s="219" t="s">
        <v>174</v>
      </c>
      <c r="AU391" s="219" t="s">
        <v>90</v>
      </c>
      <c r="AY391" s="20" t="s">
        <v>171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88</v>
      </c>
      <c r="BK391" s="220">
        <f>ROUND(I391*H391,2)</f>
        <v>0</v>
      </c>
      <c r="BL391" s="20" t="s">
        <v>295</v>
      </c>
      <c r="BM391" s="219" t="s">
        <v>1520</v>
      </c>
    </row>
    <row r="392" s="2" customFormat="1">
      <c r="A392" s="42"/>
      <c r="B392" s="43"/>
      <c r="C392" s="44"/>
      <c r="D392" s="221" t="s">
        <v>181</v>
      </c>
      <c r="E392" s="44"/>
      <c r="F392" s="222" t="s">
        <v>1521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181</v>
      </c>
      <c r="AU392" s="20" t="s">
        <v>90</v>
      </c>
    </row>
    <row r="393" s="14" customFormat="1">
      <c r="A393" s="14"/>
      <c r="B393" s="237"/>
      <c r="C393" s="238"/>
      <c r="D393" s="228" t="s">
        <v>183</v>
      </c>
      <c r="E393" s="239" t="s">
        <v>41</v>
      </c>
      <c r="F393" s="240" t="s">
        <v>2181</v>
      </c>
      <c r="G393" s="238"/>
      <c r="H393" s="241">
        <v>35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183</v>
      </c>
      <c r="AU393" s="247" t="s">
        <v>90</v>
      </c>
      <c r="AV393" s="14" t="s">
        <v>90</v>
      </c>
      <c r="AW393" s="14" t="s">
        <v>42</v>
      </c>
      <c r="AX393" s="14" t="s">
        <v>80</v>
      </c>
      <c r="AY393" s="247" t="s">
        <v>171</v>
      </c>
    </row>
    <row r="394" s="15" customFormat="1">
      <c r="A394" s="15"/>
      <c r="B394" s="248"/>
      <c r="C394" s="249"/>
      <c r="D394" s="228" t="s">
        <v>183</v>
      </c>
      <c r="E394" s="250" t="s">
        <v>41</v>
      </c>
      <c r="F394" s="251" t="s">
        <v>189</v>
      </c>
      <c r="G394" s="249"/>
      <c r="H394" s="252">
        <v>35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8" t="s">
        <v>183</v>
      </c>
      <c r="AU394" s="258" t="s">
        <v>90</v>
      </c>
      <c r="AV394" s="15" t="s">
        <v>179</v>
      </c>
      <c r="AW394" s="15" t="s">
        <v>42</v>
      </c>
      <c r="AX394" s="15" t="s">
        <v>88</v>
      </c>
      <c r="AY394" s="258" t="s">
        <v>171</v>
      </c>
    </row>
    <row r="395" s="2" customFormat="1" ht="16.5" customHeight="1">
      <c r="A395" s="42"/>
      <c r="B395" s="43"/>
      <c r="C395" s="270" t="s">
        <v>1532</v>
      </c>
      <c r="D395" s="270" t="s">
        <v>403</v>
      </c>
      <c r="E395" s="271" t="s">
        <v>1523</v>
      </c>
      <c r="F395" s="272" t="s">
        <v>1524</v>
      </c>
      <c r="G395" s="273" t="s">
        <v>194</v>
      </c>
      <c r="H395" s="274">
        <v>7</v>
      </c>
      <c r="I395" s="275"/>
      <c r="J395" s="276">
        <f>ROUND(I395*H395,2)</f>
        <v>0</v>
      </c>
      <c r="K395" s="272" t="s">
        <v>178</v>
      </c>
      <c r="L395" s="277"/>
      <c r="M395" s="278" t="s">
        <v>41</v>
      </c>
      <c r="N395" s="279" t="s">
        <v>51</v>
      </c>
      <c r="O395" s="88"/>
      <c r="P395" s="217">
        <f>O395*H395</f>
        <v>0</v>
      </c>
      <c r="Q395" s="217">
        <v>5.0000000000000002E-05</v>
      </c>
      <c r="R395" s="217">
        <f>Q395*H395</f>
        <v>0.00035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406</v>
      </c>
      <c r="AT395" s="219" t="s">
        <v>403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1525</v>
      </c>
    </row>
    <row r="396" s="2" customFormat="1" ht="16.5" customHeight="1">
      <c r="A396" s="42"/>
      <c r="B396" s="43"/>
      <c r="C396" s="270" t="s">
        <v>1534</v>
      </c>
      <c r="D396" s="270" t="s">
        <v>403</v>
      </c>
      <c r="E396" s="271" t="s">
        <v>1526</v>
      </c>
      <c r="F396" s="272" t="s">
        <v>1527</v>
      </c>
      <c r="G396" s="273" t="s">
        <v>194</v>
      </c>
      <c r="H396" s="274">
        <v>7</v>
      </c>
      <c r="I396" s="275"/>
      <c r="J396" s="276">
        <f>ROUND(I396*H396,2)</f>
        <v>0</v>
      </c>
      <c r="K396" s="272" t="s">
        <v>178</v>
      </c>
      <c r="L396" s="277"/>
      <c r="M396" s="278" t="s">
        <v>41</v>
      </c>
      <c r="N396" s="279" t="s">
        <v>51</v>
      </c>
      <c r="O396" s="88"/>
      <c r="P396" s="217">
        <f>O396*H396</f>
        <v>0</v>
      </c>
      <c r="Q396" s="217">
        <v>5.0000000000000002E-05</v>
      </c>
      <c r="R396" s="217">
        <f>Q396*H396</f>
        <v>0.00035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406</v>
      </c>
      <c r="AT396" s="219" t="s">
        <v>403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295</v>
      </c>
      <c r="BM396" s="219" t="s">
        <v>1528</v>
      </c>
    </row>
    <row r="397" s="2" customFormat="1" ht="16.5" customHeight="1">
      <c r="A397" s="42"/>
      <c r="B397" s="43"/>
      <c r="C397" s="270" t="s">
        <v>1536</v>
      </c>
      <c r="D397" s="270" t="s">
        <v>403</v>
      </c>
      <c r="E397" s="271" t="s">
        <v>1529</v>
      </c>
      <c r="F397" s="272" t="s">
        <v>1530</v>
      </c>
      <c r="G397" s="273" t="s">
        <v>194</v>
      </c>
      <c r="H397" s="274">
        <v>21</v>
      </c>
      <c r="I397" s="275"/>
      <c r="J397" s="276">
        <f>ROUND(I397*H397,2)</f>
        <v>0</v>
      </c>
      <c r="K397" s="272" t="s">
        <v>178</v>
      </c>
      <c r="L397" s="277"/>
      <c r="M397" s="278" t="s">
        <v>41</v>
      </c>
      <c r="N397" s="279" t="s">
        <v>51</v>
      </c>
      <c r="O397" s="88"/>
      <c r="P397" s="217">
        <f>O397*H397</f>
        <v>0</v>
      </c>
      <c r="Q397" s="217">
        <v>3.0000000000000001E-05</v>
      </c>
      <c r="R397" s="217">
        <f>Q397*H397</f>
        <v>0.00063000000000000003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406</v>
      </c>
      <c r="AT397" s="219" t="s">
        <v>403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295</v>
      </c>
      <c r="BM397" s="219" t="s">
        <v>1531</v>
      </c>
    </row>
    <row r="398" s="2" customFormat="1" ht="16.5" customHeight="1">
      <c r="A398" s="42"/>
      <c r="B398" s="43"/>
      <c r="C398" s="208" t="s">
        <v>1541</v>
      </c>
      <c r="D398" s="208" t="s">
        <v>174</v>
      </c>
      <c r="E398" s="209" t="s">
        <v>1167</v>
      </c>
      <c r="F398" s="210" t="s">
        <v>1168</v>
      </c>
      <c r="G398" s="211" t="s">
        <v>1169</v>
      </c>
      <c r="H398" s="212">
        <v>3</v>
      </c>
      <c r="I398" s="213"/>
      <c r="J398" s="214">
        <f>ROUND(I398*H398,2)</f>
        <v>0</v>
      </c>
      <c r="K398" s="210" t="s">
        <v>178</v>
      </c>
      <c r="L398" s="48"/>
      <c r="M398" s="215" t="s">
        <v>41</v>
      </c>
      <c r="N398" s="216" t="s">
        <v>51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295</v>
      </c>
      <c r="AT398" s="219" t="s">
        <v>174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295</v>
      </c>
      <c r="BM398" s="219" t="s">
        <v>1533</v>
      </c>
    </row>
    <row r="399" s="2" customFormat="1">
      <c r="A399" s="42"/>
      <c r="B399" s="43"/>
      <c r="C399" s="44"/>
      <c r="D399" s="221" t="s">
        <v>181</v>
      </c>
      <c r="E399" s="44"/>
      <c r="F399" s="222" t="s">
        <v>1171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181</v>
      </c>
      <c r="AU399" s="20" t="s">
        <v>90</v>
      </c>
    </row>
    <row r="400" s="13" customFormat="1">
      <c r="A400" s="13"/>
      <c r="B400" s="226"/>
      <c r="C400" s="227"/>
      <c r="D400" s="228" t="s">
        <v>183</v>
      </c>
      <c r="E400" s="229" t="s">
        <v>41</v>
      </c>
      <c r="F400" s="230" t="s">
        <v>1172</v>
      </c>
      <c r="G400" s="227"/>
      <c r="H400" s="229" t="s">
        <v>41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183</v>
      </c>
      <c r="AU400" s="236" t="s">
        <v>90</v>
      </c>
      <c r="AV400" s="13" t="s">
        <v>88</v>
      </c>
      <c r="AW400" s="13" t="s">
        <v>42</v>
      </c>
      <c r="AX400" s="13" t="s">
        <v>80</v>
      </c>
      <c r="AY400" s="236" t="s">
        <v>171</v>
      </c>
    </row>
    <row r="401" s="14" customFormat="1">
      <c r="A401" s="14"/>
      <c r="B401" s="237"/>
      <c r="C401" s="238"/>
      <c r="D401" s="228" t="s">
        <v>183</v>
      </c>
      <c r="E401" s="239" t="s">
        <v>41</v>
      </c>
      <c r="F401" s="240" t="s">
        <v>90</v>
      </c>
      <c r="G401" s="238"/>
      <c r="H401" s="241">
        <v>2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7" t="s">
        <v>183</v>
      </c>
      <c r="AU401" s="247" t="s">
        <v>90</v>
      </c>
      <c r="AV401" s="14" t="s">
        <v>90</v>
      </c>
      <c r="AW401" s="14" t="s">
        <v>42</v>
      </c>
      <c r="AX401" s="14" t="s">
        <v>80</v>
      </c>
      <c r="AY401" s="247" t="s">
        <v>171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1173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88</v>
      </c>
      <c r="G403" s="238"/>
      <c r="H403" s="241">
        <v>1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5" customFormat="1">
      <c r="A404" s="15"/>
      <c r="B404" s="248"/>
      <c r="C404" s="249"/>
      <c r="D404" s="228" t="s">
        <v>183</v>
      </c>
      <c r="E404" s="250" t="s">
        <v>41</v>
      </c>
      <c r="F404" s="251" t="s">
        <v>189</v>
      </c>
      <c r="G404" s="249"/>
      <c r="H404" s="252">
        <v>3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8" t="s">
        <v>183</v>
      </c>
      <c r="AU404" s="258" t="s">
        <v>90</v>
      </c>
      <c r="AV404" s="15" t="s">
        <v>179</v>
      </c>
      <c r="AW404" s="15" t="s">
        <v>42</v>
      </c>
      <c r="AX404" s="15" t="s">
        <v>88</v>
      </c>
      <c r="AY404" s="258" t="s">
        <v>171</v>
      </c>
    </row>
    <row r="405" s="2" customFormat="1" ht="16.5" customHeight="1">
      <c r="A405" s="42"/>
      <c r="B405" s="43"/>
      <c r="C405" s="208" t="s">
        <v>1546</v>
      </c>
      <c r="D405" s="208" t="s">
        <v>174</v>
      </c>
      <c r="E405" s="209" t="s">
        <v>1174</v>
      </c>
      <c r="F405" s="210" t="s">
        <v>1175</v>
      </c>
      <c r="G405" s="211" t="s">
        <v>1169</v>
      </c>
      <c r="H405" s="212">
        <v>4.5</v>
      </c>
      <c r="I405" s="213"/>
      <c r="J405" s="214">
        <f>ROUND(I405*H405,2)</f>
        <v>0</v>
      </c>
      <c r="K405" s="210" t="s">
        <v>178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295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295</v>
      </c>
      <c r="BM405" s="219" t="s">
        <v>1535</v>
      </c>
    </row>
    <row r="406" s="2" customFormat="1">
      <c r="A406" s="42"/>
      <c r="B406" s="43"/>
      <c r="C406" s="44"/>
      <c r="D406" s="221" t="s">
        <v>181</v>
      </c>
      <c r="E406" s="44"/>
      <c r="F406" s="222" t="s">
        <v>1177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181</v>
      </c>
      <c r="AU406" s="20" t="s">
        <v>90</v>
      </c>
    </row>
    <row r="407" s="13" customFormat="1">
      <c r="A407" s="13"/>
      <c r="B407" s="226"/>
      <c r="C407" s="227"/>
      <c r="D407" s="228" t="s">
        <v>183</v>
      </c>
      <c r="E407" s="229" t="s">
        <v>41</v>
      </c>
      <c r="F407" s="230" t="s">
        <v>1178</v>
      </c>
      <c r="G407" s="227"/>
      <c r="H407" s="229" t="s">
        <v>41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183</v>
      </c>
      <c r="AU407" s="236" t="s">
        <v>90</v>
      </c>
      <c r="AV407" s="13" t="s">
        <v>88</v>
      </c>
      <c r="AW407" s="13" t="s">
        <v>42</v>
      </c>
      <c r="AX407" s="13" t="s">
        <v>80</v>
      </c>
      <c r="AY407" s="236" t="s">
        <v>171</v>
      </c>
    </row>
    <row r="408" s="14" customFormat="1">
      <c r="A408" s="14"/>
      <c r="B408" s="237"/>
      <c r="C408" s="238"/>
      <c r="D408" s="228" t="s">
        <v>183</v>
      </c>
      <c r="E408" s="239" t="s">
        <v>41</v>
      </c>
      <c r="F408" s="240" t="s">
        <v>90</v>
      </c>
      <c r="G408" s="238"/>
      <c r="H408" s="241">
        <v>2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183</v>
      </c>
      <c r="AU408" s="247" t="s">
        <v>90</v>
      </c>
      <c r="AV408" s="14" t="s">
        <v>90</v>
      </c>
      <c r="AW408" s="14" t="s">
        <v>42</v>
      </c>
      <c r="AX408" s="14" t="s">
        <v>80</v>
      </c>
      <c r="AY408" s="247" t="s">
        <v>171</v>
      </c>
    </row>
    <row r="409" s="13" customFormat="1">
      <c r="A409" s="13"/>
      <c r="B409" s="226"/>
      <c r="C409" s="227"/>
      <c r="D409" s="228" t="s">
        <v>183</v>
      </c>
      <c r="E409" s="229" t="s">
        <v>41</v>
      </c>
      <c r="F409" s="230" t="s">
        <v>1179</v>
      </c>
      <c r="G409" s="227"/>
      <c r="H409" s="229" t="s">
        <v>41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183</v>
      </c>
      <c r="AU409" s="236" t="s">
        <v>90</v>
      </c>
      <c r="AV409" s="13" t="s">
        <v>88</v>
      </c>
      <c r="AW409" s="13" t="s">
        <v>42</v>
      </c>
      <c r="AX409" s="13" t="s">
        <v>80</v>
      </c>
      <c r="AY409" s="236" t="s">
        <v>171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1180</v>
      </c>
      <c r="G410" s="238"/>
      <c r="H410" s="241">
        <v>2.5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5" customFormat="1">
      <c r="A411" s="15"/>
      <c r="B411" s="248"/>
      <c r="C411" s="249"/>
      <c r="D411" s="228" t="s">
        <v>183</v>
      </c>
      <c r="E411" s="250" t="s">
        <v>41</v>
      </c>
      <c r="F411" s="251" t="s">
        <v>189</v>
      </c>
      <c r="G411" s="249"/>
      <c r="H411" s="252">
        <v>4.5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183</v>
      </c>
      <c r="AU411" s="258" t="s">
        <v>90</v>
      </c>
      <c r="AV411" s="15" t="s">
        <v>179</v>
      </c>
      <c r="AW411" s="15" t="s">
        <v>42</v>
      </c>
      <c r="AX411" s="15" t="s">
        <v>88</v>
      </c>
      <c r="AY411" s="258" t="s">
        <v>171</v>
      </c>
    </row>
    <row r="412" s="2" customFormat="1" ht="16.5" customHeight="1">
      <c r="A412" s="42"/>
      <c r="B412" s="43"/>
      <c r="C412" s="208" t="s">
        <v>1551</v>
      </c>
      <c r="D412" s="208" t="s">
        <v>174</v>
      </c>
      <c r="E412" s="209" t="s">
        <v>1858</v>
      </c>
      <c r="F412" s="210" t="s">
        <v>1859</v>
      </c>
      <c r="G412" s="211" t="s">
        <v>194</v>
      </c>
      <c r="H412" s="212">
        <v>1</v>
      </c>
      <c r="I412" s="213"/>
      <c r="J412" s="214">
        <f>ROUND(I412*H412,2)</f>
        <v>0</v>
      </c>
      <c r="K412" s="210" t="s">
        <v>178</v>
      </c>
      <c r="L412" s="48"/>
      <c r="M412" s="215" t="s">
        <v>41</v>
      </c>
      <c r="N412" s="216" t="s">
        <v>51</v>
      </c>
      <c r="O412" s="88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295</v>
      </c>
      <c r="AT412" s="219" t="s">
        <v>174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295</v>
      </c>
      <c r="BM412" s="219" t="s">
        <v>1943</v>
      </c>
    </row>
    <row r="413" s="2" customFormat="1">
      <c r="A413" s="42"/>
      <c r="B413" s="43"/>
      <c r="C413" s="44"/>
      <c r="D413" s="221" t="s">
        <v>181</v>
      </c>
      <c r="E413" s="44"/>
      <c r="F413" s="222" t="s">
        <v>1861</v>
      </c>
      <c r="G413" s="44"/>
      <c r="H413" s="44"/>
      <c r="I413" s="223"/>
      <c r="J413" s="44"/>
      <c r="K413" s="44"/>
      <c r="L413" s="48"/>
      <c r="M413" s="224"/>
      <c r="N413" s="22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181</v>
      </c>
      <c r="AU413" s="20" t="s">
        <v>90</v>
      </c>
    </row>
    <row r="414" s="2" customFormat="1" ht="16.5" customHeight="1">
      <c r="A414" s="42"/>
      <c r="B414" s="43"/>
      <c r="C414" s="270" t="s">
        <v>1555</v>
      </c>
      <c r="D414" s="270" t="s">
        <v>403</v>
      </c>
      <c r="E414" s="271" t="s">
        <v>888</v>
      </c>
      <c r="F414" s="272" t="s">
        <v>1862</v>
      </c>
      <c r="G414" s="273" t="s">
        <v>194</v>
      </c>
      <c r="H414" s="274">
        <v>1</v>
      </c>
      <c r="I414" s="275"/>
      <c r="J414" s="276">
        <f>ROUND(I414*H414,2)</f>
        <v>0</v>
      </c>
      <c r="K414" s="272" t="s">
        <v>41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406</v>
      </c>
      <c r="AT414" s="219" t="s">
        <v>403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1944</v>
      </c>
    </row>
    <row r="415" s="2" customFormat="1" ht="16.5" customHeight="1">
      <c r="A415" s="42"/>
      <c r="B415" s="43"/>
      <c r="C415" s="208" t="s">
        <v>1560</v>
      </c>
      <c r="D415" s="208" t="s">
        <v>174</v>
      </c>
      <c r="E415" s="209" t="s">
        <v>1547</v>
      </c>
      <c r="F415" s="210" t="s">
        <v>1548</v>
      </c>
      <c r="G415" s="211" t="s">
        <v>194</v>
      </c>
      <c r="H415" s="212">
        <v>7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295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295</v>
      </c>
      <c r="BM415" s="219" t="s">
        <v>1549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1550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14" customFormat="1">
      <c r="A417" s="14"/>
      <c r="B417" s="237"/>
      <c r="C417" s="238"/>
      <c r="D417" s="228" t="s">
        <v>183</v>
      </c>
      <c r="E417" s="239" t="s">
        <v>41</v>
      </c>
      <c r="F417" s="240" t="s">
        <v>253</v>
      </c>
      <c r="G417" s="238"/>
      <c r="H417" s="241">
        <v>7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90</v>
      </c>
      <c r="AV417" s="14" t="s">
        <v>90</v>
      </c>
      <c r="AW417" s="14" t="s">
        <v>42</v>
      </c>
      <c r="AX417" s="14" t="s">
        <v>80</v>
      </c>
      <c r="AY417" s="247" t="s">
        <v>171</v>
      </c>
    </row>
    <row r="418" s="15" customFormat="1">
      <c r="A418" s="15"/>
      <c r="B418" s="248"/>
      <c r="C418" s="249"/>
      <c r="D418" s="228" t="s">
        <v>183</v>
      </c>
      <c r="E418" s="250" t="s">
        <v>41</v>
      </c>
      <c r="F418" s="251" t="s">
        <v>189</v>
      </c>
      <c r="G418" s="249"/>
      <c r="H418" s="252">
        <v>7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183</v>
      </c>
      <c r="AU418" s="258" t="s">
        <v>90</v>
      </c>
      <c r="AV418" s="15" t="s">
        <v>179</v>
      </c>
      <c r="AW418" s="15" t="s">
        <v>42</v>
      </c>
      <c r="AX418" s="15" t="s">
        <v>88</v>
      </c>
      <c r="AY418" s="258" t="s">
        <v>171</v>
      </c>
    </row>
    <row r="419" s="2" customFormat="1" ht="16.5" customHeight="1">
      <c r="A419" s="42"/>
      <c r="B419" s="43"/>
      <c r="C419" s="270" t="s">
        <v>1564</v>
      </c>
      <c r="D419" s="270" t="s">
        <v>403</v>
      </c>
      <c r="E419" s="271" t="s">
        <v>1552</v>
      </c>
      <c r="F419" s="272" t="s">
        <v>1553</v>
      </c>
      <c r="G419" s="273" t="s">
        <v>194</v>
      </c>
      <c r="H419" s="274">
        <v>7</v>
      </c>
      <c r="I419" s="275"/>
      <c r="J419" s="276">
        <f>ROUND(I419*H419,2)</f>
        <v>0</v>
      </c>
      <c r="K419" s="272" t="s">
        <v>178</v>
      </c>
      <c r="L419" s="277"/>
      <c r="M419" s="278" t="s">
        <v>41</v>
      </c>
      <c r="N419" s="279" t="s">
        <v>51</v>
      </c>
      <c r="O419" s="88"/>
      <c r="P419" s="217">
        <f>O419*H419</f>
        <v>0</v>
      </c>
      <c r="Q419" s="217">
        <v>0.001</v>
      </c>
      <c r="R419" s="217">
        <f>Q419*H419</f>
        <v>0.0070000000000000001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406</v>
      </c>
      <c r="AT419" s="219" t="s">
        <v>403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1554</v>
      </c>
    </row>
    <row r="420" s="2" customFormat="1" ht="16.5" customHeight="1">
      <c r="A420" s="42"/>
      <c r="B420" s="43"/>
      <c r="C420" s="208" t="s">
        <v>1568</v>
      </c>
      <c r="D420" s="208" t="s">
        <v>174</v>
      </c>
      <c r="E420" s="209" t="s">
        <v>1556</v>
      </c>
      <c r="F420" s="210" t="s">
        <v>1557</v>
      </c>
      <c r="G420" s="211" t="s">
        <v>194</v>
      </c>
      <c r="H420" s="212">
        <v>7</v>
      </c>
      <c r="I420" s="213"/>
      <c r="J420" s="214">
        <f>ROUND(I420*H420,2)</f>
        <v>0</v>
      </c>
      <c r="K420" s="210" t="s">
        <v>178</v>
      </c>
      <c r="L420" s="48"/>
      <c r="M420" s="215" t="s">
        <v>41</v>
      </c>
      <c r="N420" s="216" t="s">
        <v>51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295</v>
      </c>
      <c r="AT420" s="219" t="s">
        <v>174</v>
      </c>
      <c r="AU420" s="219" t="s">
        <v>90</v>
      </c>
      <c r="AY420" s="20" t="s">
        <v>171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88</v>
      </c>
      <c r="BK420" s="220">
        <f>ROUND(I420*H420,2)</f>
        <v>0</v>
      </c>
      <c r="BL420" s="20" t="s">
        <v>295</v>
      </c>
      <c r="BM420" s="219" t="s">
        <v>1558</v>
      </c>
    </row>
    <row r="421" s="2" customFormat="1">
      <c r="A421" s="42"/>
      <c r="B421" s="43"/>
      <c r="C421" s="44"/>
      <c r="D421" s="221" t="s">
        <v>181</v>
      </c>
      <c r="E421" s="44"/>
      <c r="F421" s="222" t="s">
        <v>1559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181</v>
      </c>
      <c r="AU421" s="20" t="s">
        <v>90</v>
      </c>
    </row>
    <row r="422" s="14" customFormat="1">
      <c r="A422" s="14"/>
      <c r="B422" s="237"/>
      <c r="C422" s="238"/>
      <c r="D422" s="228" t="s">
        <v>183</v>
      </c>
      <c r="E422" s="239" t="s">
        <v>41</v>
      </c>
      <c r="F422" s="240" t="s">
        <v>253</v>
      </c>
      <c r="G422" s="238"/>
      <c r="H422" s="241">
        <v>7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183</v>
      </c>
      <c r="AU422" s="247" t="s">
        <v>90</v>
      </c>
      <c r="AV422" s="14" t="s">
        <v>90</v>
      </c>
      <c r="AW422" s="14" t="s">
        <v>42</v>
      </c>
      <c r="AX422" s="14" t="s">
        <v>80</v>
      </c>
      <c r="AY422" s="247" t="s">
        <v>171</v>
      </c>
    </row>
    <row r="423" s="15" customFormat="1">
      <c r="A423" s="15"/>
      <c r="B423" s="248"/>
      <c r="C423" s="249"/>
      <c r="D423" s="228" t="s">
        <v>183</v>
      </c>
      <c r="E423" s="250" t="s">
        <v>41</v>
      </c>
      <c r="F423" s="251" t="s">
        <v>189</v>
      </c>
      <c r="G423" s="249"/>
      <c r="H423" s="252">
        <v>7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8" t="s">
        <v>183</v>
      </c>
      <c r="AU423" s="258" t="s">
        <v>90</v>
      </c>
      <c r="AV423" s="15" t="s">
        <v>179</v>
      </c>
      <c r="AW423" s="15" t="s">
        <v>42</v>
      </c>
      <c r="AX423" s="15" t="s">
        <v>88</v>
      </c>
      <c r="AY423" s="258" t="s">
        <v>171</v>
      </c>
    </row>
    <row r="424" s="2" customFormat="1" ht="16.5" customHeight="1">
      <c r="A424" s="42"/>
      <c r="B424" s="43"/>
      <c r="C424" s="270" t="s">
        <v>1573</v>
      </c>
      <c r="D424" s="270" t="s">
        <v>403</v>
      </c>
      <c r="E424" s="271" t="s">
        <v>1561</v>
      </c>
      <c r="F424" s="272" t="s">
        <v>1562</v>
      </c>
      <c r="G424" s="273" t="s">
        <v>194</v>
      </c>
      <c r="H424" s="274">
        <v>7</v>
      </c>
      <c r="I424" s="275"/>
      <c r="J424" s="276">
        <f>ROUND(I424*H424,2)</f>
        <v>0</v>
      </c>
      <c r="K424" s="272" t="s">
        <v>178</v>
      </c>
      <c r="L424" s="277"/>
      <c r="M424" s="278" t="s">
        <v>41</v>
      </c>
      <c r="N424" s="279" t="s">
        <v>51</v>
      </c>
      <c r="O424" s="88"/>
      <c r="P424" s="217">
        <f>O424*H424</f>
        <v>0</v>
      </c>
      <c r="Q424" s="217">
        <v>0.00012</v>
      </c>
      <c r="R424" s="217">
        <f>Q424*H424</f>
        <v>0.00084000000000000003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406</v>
      </c>
      <c r="AT424" s="219" t="s">
        <v>403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295</v>
      </c>
      <c r="BM424" s="219" t="s">
        <v>1563</v>
      </c>
    </row>
    <row r="425" s="2" customFormat="1" ht="24.15" customHeight="1">
      <c r="A425" s="42"/>
      <c r="B425" s="43"/>
      <c r="C425" s="208" t="s">
        <v>1584</v>
      </c>
      <c r="D425" s="208" t="s">
        <v>174</v>
      </c>
      <c r="E425" s="209" t="s">
        <v>1565</v>
      </c>
      <c r="F425" s="210" t="s">
        <v>1557</v>
      </c>
      <c r="G425" s="211" t="s">
        <v>194</v>
      </c>
      <c r="H425" s="212">
        <v>1</v>
      </c>
      <c r="I425" s="213"/>
      <c r="J425" s="214">
        <f>ROUND(I425*H425,2)</f>
        <v>0</v>
      </c>
      <c r="K425" s="210" t="s">
        <v>178</v>
      </c>
      <c r="L425" s="48"/>
      <c r="M425" s="215" t="s">
        <v>41</v>
      </c>
      <c r="N425" s="216" t="s">
        <v>51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295</v>
      </c>
      <c r="AT425" s="219" t="s">
        <v>174</v>
      </c>
      <c r="AU425" s="219" t="s">
        <v>90</v>
      </c>
      <c r="AY425" s="20" t="s">
        <v>171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88</v>
      </c>
      <c r="BK425" s="220">
        <f>ROUND(I425*H425,2)</f>
        <v>0</v>
      </c>
      <c r="BL425" s="20" t="s">
        <v>295</v>
      </c>
      <c r="BM425" s="219" t="s">
        <v>1566</v>
      </c>
    </row>
    <row r="426" s="2" customFormat="1">
      <c r="A426" s="42"/>
      <c r="B426" s="43"/>
      <c r="C426" s="44"/>
      <c r="D426" s="221" t="s">
        <v>181</v>
      </c>
      <c r="E426" s="44"/>
      <c r="F426" s="222" t="s">
        <v>1567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181</v>
      </c>
      <c r="AU426" s="20" t="s">
        <v>90</v>
      </c>
    </row>
    <row r="427" s="14" customFormat="1">
      <c r="A427" s="14"/>
      <c r="B427" s="237"/>
      <c r="C427" s="238"/>
      <c r="D427" s="228" t="s">
        <v>183</v>
      </c>
      <c r="E427" s="239" t="s">
        <v>41</v>
      </c>
      <c r="F427" s="240" t="s">
        <v>88</v>
      </c>
      <c r="G427" s="238"/>
      <c r="H427" s="241">
        <v>1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183</v>
      </c>
      <c r="AU427" s="247" t="s">
        <v>90</v>
      </c>
      <c r="AV427" s="14" t="s">
        <v>90</v>
      </c>
      <c r="AW427" s="14" t="s">
        <v>42</v>
      </c>
      <c r="AX427" s="14" t="s">
        <v>88</v>
      </c>
      <c r="AY427" s="247" t="s">
        <v>171</v>
      </c>
    </row>
    <row r="428" s="2" customFormat="1" ht="16.5" customHeight="1">
      <c r="A428" s="42"/>
      <c r="B428" s="43"/>
      <c r="C428" s="208" t="s">
        <v>1589</v>
      </c>
      <c r="D428" s="208" t="s">
        <v>174</v>
      </c>
      <c r="E428" s="209" t="s">
        <v>1569</v>
      </c>
      <c r="F428" s="210" t="s">
        <v>1570</v>
      </c>
      <c r="G428" s="211" t="s">
        <v>194</v>
      </c>
      <c r="H428" s="212">
        <v>11</v>
      </c>
      <c r="I428" s="213"/>
      <c r="J428" s="214">
        <f>ROUND(I428*H428,2)</f>
        <v>0</v>
      </c>
      <c r="K428" s="210" t="s">
        <v>178</v>
      </c>
      <c r="L428" s="48"/>
      <c r="M428" s="215" t="s">
        <v>41</v>
      </c>
      <c r="N428" s="216" t="s">
        <v>51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295</v>
      </c>
      <c r="AT428" s="219" t="s">
        <v>174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295</v>
      </c>
      <c r="BM428" s="219" t="s">
        <v>1571</v>
      </c>
    </row>
    <row r="429" s="2" customFormat="1">
      <c r="A429" s="42"/>
      <c r="B429" s="43"/>
      <c r="C429" s="44"/>
      <c r="D429" s="221" t="s">
        <v>181</v>
      </c>
      <c r="E429" s="44"/>
      <c r="F429" s="222" t="s">
        <v>1572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181</v>
      </c>
      <c r="AU429" s="20" t="s">
        <v>90</v>
      </c>
    </row>
    <row r="430" s="14" customFormat="1">
      <c r="A430" s="14"/>
      <c r="B430" s="237"/>
      <c r="C430" s="238"/>
      <c r="D430" s="228" t="s">
        <v>183</v>
      </c>
      <c r="E430" s="239" t="s">
        <v>41</v>
      </c>
      <c r="F430" s="240" t="s">
        <v>124</v>
      </c>
      <c r="G430" s="238"/>
      <c r="H430" s="241">
        <v>11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42</v>
      </c>
      <c r="AX430" s="14" t="s">
        <v>88</v>
      </c>
      <c r="AY430" s="247" t="s">
        <v>171</v>
      </c>
    </row>
    <row r="431" s="2" customFormat="1" ht="16.5" customHeight="1">
      <c r="A431" s="42"/>
      <c r="B431" s="43"/>
      <c r="C431" s="270" t="s">
        <v>1593</v>
      </c>
      <c r="D431" s="270" t="s">
        <v>403</v>
      </c>
      <c r="E431" s="271" t="s">
        <v>1574</v>
      </c>
      <c r="F431" s="272" t="s">
        <v>1575</v>
      </c>
      <c r="G431" s="273" t="s">
        <v>202</v>
      </c>
      <c r="H431" s="274">
        <v>46.515000000000001</v>
      </c>
      <c r="I431" s="275"/>
      <c r="J431" s="276">
        <f>ROUND(I431*H431,2)</f>
        <v>0</v>
      </c>
      <c r="K431" s="272" t="s">
        <v>178</v>
      </c>
      <c r="L431" s="277"/>
      <c r="M431" s="278" t="s">
        <v>41</v>
      </c>
      <c r="N431" s="279" t="s">
        <v>51</v>
      </c>
      <c r="O431" s="88"/>
      <c r="P431" s="217">
        <f>O431*H431</f>
        <v>0</v>
      </c>
      <c r="Q431" s="217">
        <v>0.00040999999999999999</v>
      </c>
      <c r="R431" s="217">
        <f>Q431*H431</f>
        <v>0.019071149999999999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406</v>
      </c>
      <c r="AT431" s="219" t="s">
        <v>403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1576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2372</v>
      </c>
      <c r="G432" s="238"/>
      <c r="H432" s="241">
        <v>27.800000000000001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80</v>
      </c>
      <c r="AY432" s="247" t="s">
        <v>171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2315</v>
      </c>
      <c r="G433" s="238"/>
      <c r="H433" s="241">
        <v>16.5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5" customFormat="1">
      <c r="A434" s="15"/>
      <c r="B434" s="248"/>
      <c r="C434" s="249"/>
      <c r="D434" s="228" t="s">
        <v>183</v>
      </c>
      <c r="E434" s="250" t="s">
        <v>41</v>
      </c>
      <c r="F434" s="251" t="s">
        <v>189</v>
      </c>
      <c r="G434" s="249"/>
      <c r="H434" s="252">
        <v>44.299999999999997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90</v>
      </c>
      <c r="AV434" s="15" t="s">
        <v>179</v>
      </c>
      <c r="AW434" s="15" t="s">
        <v>42</v>
      </c>
      <c r="AX434" s="15" t="s">
        <v>88</v>
      </c>
      <c r="AY434" s="258" t="s">
        <v>171</v>
      </c>
    </row>
    <row r="435" s="14" customFormat="1">
      <c r="A435" s="14"/>
      <c r="B435" s="237"/>
      <c r="C435" s="238"/>
      <c r="D435" s="228" t="s">
        <v>183</v>
      </c>
      <c r="E435" s="238"/>
      <c r="F435" s="240" t="s">
        <v>2373</v>
      </c>
      <c r="G435" s="238"/>
      <c r="H435" s="241">
        <v>46.515000000000001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</v>
      </c>
      <c r="AX435" s="14" t="s">
        <v>88</v>
      </c>
      <c r="AY435" s="247" t="s">
        <v>171</v>
      </c>
    </row>
    <row r="436" s="2" customFormat="1" ht="16.5" customHeight="1">
      <c r="A436" s="42"/>
      <c r="B436" s="43"/>
      <c r="C436" s="208" t="s">
        <v>1597</v>
      </c>
      <c r="D436" s="208" t="s">
        <v>174</v>
      </c>
      <c r="E436" s="209" t="s">
        <v>1585</v>
      </c>
      <c r="F436" s="210" t="s">
        <v>1586</v>
      </c>
      <c r="G436" s="211" t="s">
        <v>416</v>
      </c>
      <c r="H436" s="212">
        <v>6.1920000000000002</v>
      </c>
      <c r="I436" s="213"/>
      <c r="J436" s="214">
        <f>ROUND(I436*H436,2)</f>
        <v>0</v>
      </c>
      <c r="K436" s="210" t="s">
        <v>178</v>
      </c>
      <c r="L436" s="48"/>
      <c r="M436" s="215" t="s">
        <v>41</v>
      </c>
      <c r="N436" s="216" t="s">
        <v>51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295</v>
      </c>
      <c r="AT436" s="219" t="s">
        <v>174</v>
      </c>
      <c r="AU436" s="219" t="s">
        <v>90</v>
      </c>
      <c r="AY436" s="20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88</v>
      </c>
      <c r="BK436" s="220">
        <f>ROUND(I436*H436,2)</f>
        <v>0</v>
      </c>
      <c r="BL436" s="20" t="s">
        <v>295</v>
      </c>
      <c r="BM436" s="219" t="s">
        <v>1587</v>
      </c>
    </row>
    <row r="437" s="2" customFormat="1">
      <c r="A437" s="42"/>
      <c r="B437" s="43"/>
      <c r="C437" s="44"/>
      <c r="D437" s="221" t="s">
        <v>181</v>
      </c>
      <c r="E437" s="44"/>
      <c r="F437" s="222" t="s">
        <v>1588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181</v>
      </c>
      <c r="AU437" s="20" t="s">
        <v>90</v>
      </c>
    </row>
    <row r="438" s="2" customFormat="1" ht="16.5" customHeight="1">
      <c r="A438" s="42"/>
      <c r="B438" s="43"/>
      <c r="C438" s="270" t="s">
        <v>1599</v>
      </c>
      <c r="D438" s="270" t="s">
        <v>403</v>
      </c>
      <c r="E438" s="271" t="s">
        <v>1590</v>
      </c>
      <c r="F438" s="272" t="s">
        <v>1591</v>
      </c>
      <c r="G438" s="273" t="s">
        <v>416</v>
      </c>
      <c r="H438" s="274">
        <v>6.1920000000000002</v>
      </c>
      <c r="I438" s="275"/>
      <c r="J438" s="276">
        <f>ROUND(I438*H438,2)</f>
        <v>0</v>
      </c>
      <c r="K438" s="272" t="s">
        <v>178</v>
      </c>
      <c r="L438" s="277"/>
      <c r="M438" s="278" t="s">
        <v>41</v>
      </c>
      <c r="N438" s="279" t="s">
        <v>51</v>
      </c>
      <c r="O438" s="88"/>
      <c r="P438" s="217">
        <f>O438*H438</f>
        <v>0</v>
      </c>
      <c r="Q438" s="217">
        <v>0.001</v>
      </c>
      <c r="R438" s="217">
        <f>Q438*H438</f>
        <v>0.0061920000000000005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406</v>
      </c>
      <c r="AT438" s="219" t="s">
        <v>403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295</v>
      </c>
      <c r="BM438" s="219" t="s">
        <v>1592</v>
      </c>
    </row>
    <row r="439" s="2" customFormat="1" ht="24.15" customHeight="1">
      <c r="A439" s="42"/>
      <c r="B439" s="43"/>
      <c r="C439" s="208" t="s">
        <v>1604</v>
      </c>
      <c r="D439" s="208" t="s">
        <v>174</v>
      </c>
      <c r="E439" s="209" t="s">
        <v>1600</v>
      </c>
      <c r="F439" s="210" t="s">
        <v>1601</v>
      </c>
      <c r="G439" s="211" t="s">
        <v>264</v>
      </c>
      <c r="H439" s="212">
        <v>0.51200000000000001</v>
      </c>
      <c r="I439" s="213"/>
      <c r="J439" s="214">
        <f>ROUND(I439*H439,2)</f>
        <v>0</v>
      </c>
      <c r="K439" s="210" t="s">
        <v>178</v>
      </c>
      <c r="L439" s="48"/>
      <c r="M439" s="215" t="s">
        <v>41</v>
      </c>
      <c r="N439" s="216" t="s">
        <v>51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295</v>
      </c>
      <c r="AT439" s="219" t="s">
        <v>174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295</v>
      </c>
      <c r="BM439" s="219" t="s">
        <v>1602</v>
      </c>
    </row>
    <row r="440" s="2" customFormat="1">
      <c r="A440" s="42"/>
      <c r="B440" s="43"/>
      <c r="C440" s="44"/>
      <c r="D440" s="221" t="s">
        <v>181</v>
      </c>
      <c r="E440" s="44"/>
      <c r="F440" s="222" t="s">
        <v>1603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181</v>
      </c>
      <c r="AU440" s="20" t="s">
        <v>90</v>
      </c>
    </row>
    <row r="441" s="2" customFormat="1" ht="37.8" customHeight="1">
      <c r="A441" s="42"/>
      <c r="B441" s="43"/>
      <c r="C441" s="208" t="s">
        <v>1606</v>
      </c>
      <c r="D441" s="208" t="s">
        <v>174</v>
      </c>
      <c r="E441" s="209" t="s">
        <v>1203</v>
      </c>
      <c r="F441" s="210" t="s">
        <v>1204</v>
      </c>
      <c r="G441" s="211" t="s">
        <v>264</v>
      </c>
      <c r="H441" s="212">
        <v>0.51200000000000001</v>
      </c>
      <c r="I441" s="213"/>
      <c r="J441" s="214">
        <f>ROUND(I441*H441,2)</f>
        <v>0</v>
      </c>
      <c r="K441" s="210" t="s">
        <v>178</v>
      </c>
      <c r="L441" s="48"/>
      <c r="M441" s="215" t="s">
        <v>41</v>
      </c>
      <c r="N441" s="216" t="s">
        <v>51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295</v>
      </c>
      <c r="AT441" s="219" t="s">
        <v>174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295</v>
      </c>
      <c r="BM441" s="219" t="s">
        <v>1605</v>
      </c>
    </row>
    <row r="442" s="2" customFormat="1">
      <c r="A442" s="42"/>
      <c r="B442" s="43"/>
      <c r="C442" s="44"/>
      <c r="D442" s="221" t="s">
        <v>181</v>
      </c>
      <c r="E442" s="44"/>
      <c r="F442" s="222" t="s">
        <v>1206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181</v>
      </c>
      <c r="AU442" s="20" t="s">
        <v>90</v>
      </c>
    </row>
    <row r="443" s="2" customFormat="1" ht="37.8" customHeight="1">
      <c r="A443" s="42"/>
      <c r="B443" s="43"/>
      <c r="C443" s="208" t="s">
        <v>1608</v>
      </c>
      <c r="D443" s="208" t="s">
        <v>174</v>
      </c>
      <c r="E443" s="209" t="s">
        <v>1207</v>
      </c>
      <c r="F443" s="210" t="s">
        <v>1208</v>
      </c>
      <c r="G443" s="211" t="s">
        <v>264</v>
      </c>
      <c r="H443" s="212">
        <v>0.51200000000000001</v>
      </c>
      <c r="I443" s="213"/>
      <c r="J443" s="214">
        <f>ROUND(I443*H443,2)</f>
        <v>0</v>
      </c>
      <c r="K443" s="210" t="s">
        <v>178</v>
      </c>
      <c r="L443" s="48"/>
      <c r="M443" s="215" t="s">
        <v>41</v>
      </c>
      <c r="N443" s="216" t="s">
        <v>51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295</v>
      </c>
      <c r="AT443" s="219" t="s">
        <v>174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295</v>
      </c>
      <c r="BM443" s="219" t="s">
        <v>1607</v>
      </c>
    </row>
    <row r="444" s="2" customFormat="1">
      <c r="A444" s="42"/>
      <c r="B444" s="43"/>
      <c r="C444" s="44"/>
      <c r="D444" s="221" t="s">
        <v>181</v>
      </c>
      <c r="E444" s="44"/>
      <c r="F444" s="222" t="s">
        <v>1210</v>
      </c>
      <c r="G444" s="44"/>
      <c r="H444" s="44"/>
      <c r="I444" s="223"/>
      <c r="J444" s="44"/>
      <c r="K444" s="44"/>
      <c r="L444" s="48"/>
      <c r="M444" s="224"/>
      <c r="N444" s="22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181</v>
      </c>
      <c r="AU444" s="20" t="s">
        <v>90</v>
      </c>
    </row>
    <row r="445" s="12" customFormat="1" ht="22.8" customHeight="1">
      <c r="A445" s="12"/>
      <c r="B445" s="192"/>
      <c r="C445" s="193"/>
      <c r="D445" s="194" t="s">
        <v>79</v>
      </c>
      <c r="E445" s="206" t="s">
        <v>291</v>
      </c>
      <c r="F445" s="206" t="s">
        <v>292</v>
      </c>
      <c r="G445" s="193"/>
      <c r="H445" s="193"/>
      <c r="I445" s="196"/>
      <c r="J445" s="207">
        <f>BK445</f>
        <v>0</v>
      </c>
      <c r="K445" s="193"/>
      <c r="L445" s="198"/>
      <c r="M445" s="199"/>
      <c r="N445" s="200"/>
      <c r="O445" s="200"/>
      <c r="P445" s="201">
        <f>SUM(P446:P493)</f>
        <v>0</v>
      </c>
      <c r="Q445" s="200"/>
      <c r="R445" s="201">
        <f>SUM(R446:R493)</f>
        <v>0.059475</v>
      </c>
      <c r="S445" s="200"/>
      <c r="T445" s="202">
        <f>SUM(T446:T493)</f>
        <v>0.057571799999999992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3" t="s">
        <v>90</v>
      </c>
      <c r="AT445" s="204" t="s">
        <v>79</v>
      </c>
      <c r="AU445" s="204" t="s">
        <v>88</v>
      </c>
      <c r="AY445" s="203" t="s">
        <v>171</v>
      </c>
      <c r="BK445" s="205">
        <f>SUM(BK446:BK493)</f>
        <v>0</v>
      </c>
    </row>
    <row r="446" s="2" customFormat="1" ht="24.15" customHeight="1">
      <c r="A446" s="42"/>
      <c r="B446" s="43"/>
      <c r="C446" s="208" t="s">
        <v>1611</v>
      </c>
      <c r="D446" s="208" t="s">
        <v>174</v>
      </c>
      <c r="E446" s="209" t="s">
        <v>354</v>
      </c>
      <c r="F446" s="210" t="s">
        <v>355</v>
      </c>
      <c r="G446" s="211" t="s">
        <v>177</v>
      </c>
      <c r="H446" s="212">
        <v>47.579999999999998</v>
      </c>
      <c r="I446" s="213"/>
      <c r="J446" s="214">
        <f>ROUND(I446*H446,2)</f>
        <v>0</v>
      </c>
      <c r="K446" s="210" t="s">
        <v>178</v>
      </c>
      <c r="L446" s="48"/>
      <c r="M446" s="215" t="s">
        <v>41</v>
      </c>
      <c r="N446" s="216" t="s">
        <v>51</v>
      </c>
      <c r="O446" s="88"/>
      <c r="P446" s="217">
        <f>O446*H446</f>
        <v>0</v>
      </c>
      <c r="Q446" s="217">
        <v>0.00125</v>
      </c>
      <c r="R446" s="217">
        <f>Q446*H446</f>
        <v>0.059475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295</v>
      </c>
      <c r="AT446" s="219" t="s">
        <v>174</v>
      </c>
      <c r="AU446" s="219" t="s">
        <v>90</v>
      </c>
      <c r="AY446" s="20" t="s">
        <v>171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88</v>
      </c>
      <c r="BK446" s="220">
        <f>ROUND(I446*H446,2)</f>
        <v>0</v>
      </c>
      <c r="BL446" s="20" t="s">
        <v>295</v>
      </c>
      <c r="BM446" s="219" t="s">
        <v>1624</v>
      </c>
    </row>
    <row r="447" s="2" customFormat="1">
      <c r="A447" s="42"/>
      <c r="B447" s="43"/>
      <c r="C447" s="44"/>
      <c r="D447" s="221" t="s">
        <v>181</v>
      </c>
      <c r="E447" s="44"/>
      <c r="F447" s="222" t="s">
        <v>357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181</v>
      </c>
      <c r="AU447" s="20" t="s">
        <v>90</v>
      </c>
    </row>
    <row r="448" s="13" customFormat="1">
      <c r="A448" s="13"/>
      <c r="B448" s="226"/>
      <c r="C448" s="227"/>
      <c r="D448" s="228" t="s">
        <v>183</v>
      </c>
      <c r="E448" s="229" t="s">
        <v>41</v>
      </c>
      <c r="F448" s="230" t="s">
        <v>1625</v>
      </c>
      <c r="G448" s="227"/>
      <c r="H448" s="229" t="s">
        <v>41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183</v>
      </c>
      <c r="AU448" s="236" t="s">
        <v>90</v>
      </c>
      <c r="AV448" s="13" t="s">
        <v>88</v>
      </c>
      <c r="AW448" s="13" t="s">
        <v>42</v>
      </c>
      <c r="AX448" s="13" t="s">
        <v>80</v>
      </c>
      <c r="AY448" s="236" t="s">
        <v>171</v>
      </c>
    </row>
    <row r="449" s="13" customFormat="1">
      <c r="A449" s="13"/>
      <c r="B449" s="226"/>
      <c r="C449" s="227"/>
      <c r="D449" s="228" t="s">
        <v>183</v>
      </c>
      <c r="E449" s="229" t="s">
        <v>41</v>
      </c>
      <c r="F449" s="230" t="s">
        <v>359</v>
      </c>
      <c r="G449" s="227"/>
      <c r="H449" s="229" t="s">
        <v>41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183</v>
      </c>
      <c r="AU449" s="236" t="s">
        <v>90</v>
      </c>
      <c r="AV449" s="13" t="s">
        <v>88</v>
      </c>
      <c r="AW449" s="13" t="s">
        <v>42</v>
      </c>
      <c r="AX449" s="13" t="s">
        <v>80</v>
      </c>
      <c r="AY449" s="236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2374</v>
      </c>
      <c r="G450" s="238"/>
      <c r="H450" s="241">
        <v>19.559999999999999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1952</v>
      </c>
      <c r="G451" s="238"/>
      <c r="H451" s="241">
        <v>2.3999999999999999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1634</v>
      </c>
      <c r="G452" s="238"/>
      <c r="H452" s="241">
        <v>0.71999999999999997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1760</v>
      </c>
      <c r="G453" s="238"/>
      <c r="H453" s="241">
        <v>2.1000000000000001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2375</v>
      </c>
      <c r="G454" s="238"/>
      <c r="H454" s="241">
        <v>6.96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1634</v>
      </c>
      <c r="G455" s="238"/>
      <c r="H455" s="241">
        <v>0.71999999999999997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1634</v>
      </c>
      <c r="G456" s="238"/>
      <c r="H456" s="241">
        <v>0.71999999999999997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1634</v>
      </c>
      <c r="G457" s="238"/>
      <c r="H457" s="241">
        <v>0.71999999999999997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2253</v>
      </c>
      <c r="G458" s="238"/>
      <c r="H458" s="241">
        <v>3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2049</v>
      </c>
      <c r="G459" s="238"/>
      <c r="H459" s="241">
        <v>1.5600000000000001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1949</v>
      </c>
      <c r="G460" s="238"/>
      <c r="H460" s="241">
        <v>1.9199999999999999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1637</v>
      </c>
      <c r="G461" s="238"/>
      <c r="H461" s="241">
        <v>2.52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2376</v>
      </c>
      <c r="G462" s="238"/>
      <c r="H462" s="241">
        <v>1.8600000000000001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1873</v>
      </c>
      <c r="G463" s="238"/>
      <c r="H463" s="241">
        <v>1.6799999999999999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2377</v>
      </c>
      <c r="G464" s="238"/>
      <c r="H464" s="241">
        <v>1.1399999999999999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5" customFormat="1">
      <c r="A465" s="15"/>
      <c r="B465" s="248"/>
      <c r="C465" s="249"/>
      <c r="D465" s="228" t="s">
        <v>183</v>
      </c>
      <c r="E465" s="250" t="s">
        <v>41</v>
      </c>
      <c r="F465" s="251" t="s">
        <v>189</v>
      </c>
      <c r="G465" s="249"/>
      <c r="H465" s="252">
        <v>47.580000000000005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8" t="s">
        <v>183</v>
      </c>
      <c r="AU465" s="258" t="s">
        <v>90</v>
      </c>
      <c r="AV465" s="15" t="s">
        <v>179</v>
      </c>
      <c r="AW465" s="15" t="s">
        <v>42</v>
      </c>
      <c r="AX465" s="15" t="s">
        <v>88</v>
      </c>
      <c r="AY465" s="258" t="s">
        <v>171</v>
      </c>
    </row>
    <row r="466" s="2" customFormat="1" ht="16.5" customHeight="1">
      <c r="A466" s="42"/>
      <c r="B466" s="43"/>
      <c r="C466" s="208" t="s">
        <v>1613</v>
      </c>
      <c r="D466" s="208" t="s">
        <v>174</v>
      </c>
      <c r="E466" s="209" t="s">
        <v>362</v>
      </c>
      <c r="F466" s="210" t="s">
        <v>363</v>
      </c>
      <c r="G466" s="211" t="s">
        <v>177</v>
      </c>
      <c r="H466" s="212">
        <v>47.579999999999998</v>
      </c>
      <c r="I466" s="213"/>
      <c r="J466" s="214">
        <f>ROUND(I466*H466,2)</f>
        <v>0</v>
      </c>
      <c r="K466" s="210" t="s">
        <v>178</v>
      </c>
      <c r="L466" s="48"/>
      <c r="M466" s="215" t="s">
        <v>41</v>
      </c>
      <c r="N466" s="216" t="s">
        <v>51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0.0012099999999999999</v>
      </c>
      <c r="T466" s="218">
        <f>S466*H466</f>
        <v>0.057571799999999992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295</v>
      </c>
      <c r="AT466" s="219" t="s">
        <v>174</v>
      </c>
      <c r="AU466" s="219" t="s">
        <v>90</v>
      </c>
      <c r="AY466" s="20" t="s">
        <v>171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88</v>
      </c>
      <c r="BK466" s="220">
        <f>ROUND(I466*H466,2)</f>
        <v>0</v>
      </c>
      <c r="BL466" s="20" t="s">
        <v>295</v>
      </c>
      <c r="BM466" s="219" t="s">
        <v>1640</v>
      </c>
    </row>
    <row r="467" s="2" customFormat="1">
      <c r="A467" s="42"/>
      <c r="B467" s="43"/>
      <c r="C467" s="44"/>
      <c r="D467" s="221" t="s">
        <v>181</v>
      </c>
      <c r="E467" s="44"/>
      <c r="F467" s="222" t="s">
        <v>365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181</v>
      </c>
      <c r="AU467" s="20" t="s">
        <v>90</v>
      </c>
    </row>
    <row r="468" s="13" customFormat="1">
      <c r="A468" s="13"/>
      <c r="B468" s="226"/>
      <c r="C468" s="227"/>
      <c r="D468" s="228" t="s">
        <v>183</v>
      </c>
      <c r="E468" s="229" t="s">
        <v>41</v>
      </c>
      <c r="F468" s="230" t="s">
        <v>1625</v>
      </c>
      <c r="G468" s="227"/>
      <c r="H468" s="229" t="s">
        <v>41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183</v>
      </c>
      <c r="AU468" s="236" t="s">
        <v>90</v>
      </c>
      <c r="AV468" s="13" t="s">
        <v>88</v>
      </c>
      <c r="AW468" s="13" t="s">
        <v>42</v>
      </c>
      <c r="AX468" s="13" t="s">
        <v>80</v>
      </c>
      <c r="AY468" s="236" t="s">
        <v>171</v>
      </c>
    </row>
    <row r="469" s="13" customFormat="1">
      <c r="A469" s="13"/>
      <c r="B469" s="226"/>
      <c r="C469" s="227"/>
      <c r="D469" s="228" t="s">
        <v>183</v>
      </c>
      <c r="E469" s="229" t="s">
        <v>41</v>
      </c>
      <c r="F469" s="230" t="s">
        <v>359</v>
      </c>
      <c r="G469" s="227"/>
      <c r="H469" s="229" t="s">
        <v>41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183</v>
      </c>
      <c r="AU469" s="236" t="s">
        <v>90</v>
      </c>
      <c r="AV469" s="13" t="s">
        <v>88</v>
      </c>
      <c r="AW469" s="13" t="s">
        <v>42</v>
      </c>
      <c r="AX469" s="13" t="s">
        <v>80</v>
      </c>
      <c r="AY469" s="236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2374</v>
      </c>
      <c r="G470" s="238"/>
      <c r="H470" s="241">
        <v>19.559999999999999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1952</v>
      </c>
      <c r="G471" s="238"/>
      <c r="H471" s="241">
        <v>2.3999999999999999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1634</v>
      </c>
      <c r="G472" s="238"/>
      <c r="H472" s="241">
        <v>0.71999999999999997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1760</v>
      </c>
      <c r="G473" s="238"/>
      <c r="H473" s="241">
        <v>2.1000000000000001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2375</v>
      </c>
      <c r="G474" s="238"/>
      <c r="H474" s="241">
        <v>6.96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1634</v>
      </c>
      <c r="G475" s="238"/>
      <c r="H475" s="241">
        <v>0.71999999999999997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1634</v>
      </c>
      <c r="G476" s="238"/>
      <c r="H476" s="241">
        <v>0.71999999999999997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1634</v>
      </c>
      <c r="G477" s="238"/>
      <c r="H477" s="241">
        <v>0.71999999999999997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2253</v>
      </c>
      <c r="G478" s="238"/>
      <c r="H478" s="241">
        <v>3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2049</v>
      </c>
      <c r="G479" s="238"/>
      <c r="H479" s="241">
        <v>1.5600000000000001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1949</v>
      </c>
      <c r="G480" s="238"/>
      <c r="H480" s="241">
        <v>1.9199999999999999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1637</v>
      </c>
      <c r="G481" s="238"/>
      <c r="H481" s="241">
        <v>2.52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2376</v>
      </c>
      <c r="G482" s="238"/>
      <c r="H482" s="241">
        <v>1.8600000000000001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1873</v>
      </c>
      <c r="G483" s="238"/>
      <c r="H483" s="241">
        <v>1.6799999999999999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2377</v>
      </c>
      <c r="G484" s="238"/>
      <c r="H484" s="241">
        <v>1.1399999999999999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5" customFormat="1">
      <c r="A485" s="15"/>
      <c r="B485" s="248"/>
      <c r="C485" s="249"/>
      <c r="D485" s="228" t="s">
        <v>183</v>
      </c>
      <c r="E485" s="250" t="s">
        <v>41</v>
      </c>
      <c r="F485" s="251" t="s">
        <v>189</v>
      </c>
      <c r="G485" s="249"/>
      <c r="H485" s="252">
        <v>47.580000000000005</v>
      </c>
      <c r="I485" s="253"/>
      <c r="J485" s="249"/>
      <c r="K485" s="249"/>
      <c r="L485" s="254"/>
      <c r="M485" s="255"/>
      <c r="N485" s="256"/>
      <c r="O485" s="256"/>
      <c r="P485" s="256"/>
      <c r="Q485" s="256"/>
      <c r="R485" s="256"/>
      <c r="S485" s="256"/>
      <c r="T485" s="257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8" t="s">
        <v>183</v>
      </c>
      <c r="AU485" s="258" t="s">
        <v>90</v>
      </c>
      <c r="AV485" s="15" t="s">
        <v>179</v>
      </c>
      <c r="AW485" s="15" t="s">
        <v>42</v>
      </c>
      <c r="AX485" s="15" t="s">
        <v>88</v>
      </c>
      <c r="AY485" s="258" t="s">
        <v>171</v>
      </c>
    </row>
    <row r="486" s="2" customFormat="1" ht="37.8" customHeight="1">
      <c r="A486" s="42"/>
      <c r="B486" s="43"/>
      <c r="C486" s="208" t="s">
        <v>1616</v>
      </c>
      <c r="D486" s="208" t="s">
        <v>174</v>
      </c>
      <c r="E486" s="209" t="s">
        <v>2324</v>
      </c>
      <c r="F486" s="210" t="s">
        <v>2325</v>
      </c>
      <c r="G486" s="211" t="s">
        <v>264</v>
      </c>
      <c r="H486" s="212">
        <v>0.058999999999999997</v>
      </c>
      <c r="I486" s="213"/>
      <c r="J486" s="214">
        <f>ROUND(I486*H486,2)</f>
        <v>0</v>
      </c>
      <c r="K486" s="210" t="s">
        <v>178</v>
      </c>
      <c r="L486" s="48"/>
      <c r="M486" s="215" t="s">
        <v>41</v>
      </c>
      <c r="N486" s="216" t="s">
        <v>51</v>
      </c>
      <c r="O486" s="88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19" t="s">
        <v>295</v>
      </c>
      <c r="AT486" s="219" t="s">
        <v>174</v>
      </c>
      <c r="AU486" s="219" t="s">
        <v>90</v>
      </c>
      <c r="AY486" s="20" t="s">
        <v>171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88</v>
      </c>
      <c r="BK486" s="220">
        <f>ROUND(I486*H486,2)</f>
        <v>0</v>
      </c>
      <c r="BL486" s="20" t="s">
        <v>295</v>
      </c>
      <c r="BM486" s="219" t="s">
        <v>2326</v>
      </c>
    </row>
    <row r="487" s="2" customFormat="1">
      <c r="A487" s="42"/>
      <c r="B487" s="43"/>
      <c r="C487" s="44"/>
      <c r="D487" s="221" t="s">
        <v>181</v>
      </c>
      <c r="E487" s="44"/>
      <c r="F487" s="222" t="s">
        <v>2327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181</v>
      </c>
      <c r="AU487" s="20" t="s">
        <v>90</v>
      </c>
    </row>
    <row r="488" s="2" customFormat="1" ht="49.05" customHeight="1">
      <c r="A488" s="42"/>
      <c r="B488" s="43"/>
      <c r="C488" s="208" t="s">
        <v>1619</v>
      </c>
      <c r="D488" s="208" t="s">
        <v>174</v>
      </c>
      <c r="E488" s="209" t="s">
        <v>372</v>
      </c>
      <c r="F488" s="210" t="s">
        <v>373</v>
      </c>
      <c r="G488" s="211" t="s">
        <v>264</v>
      </c>
      <c r="H488" s="212">
        <v>0.058999999999999997</v>
      </c>
      <c r="I488" s="213"/>
      <c r="J488" s="214">
        <f>ROUND(I488*H488,2)</f>
        <v>0</v>
      </c>
      <c r="K488" s="210" t="s">
        <v>178</v>
      </c>
      <c r="L488" s="48"/>
      <c r="M488" s="215" t="s">
        <v>41</v>
      </c>
      <c r="N488" s="216" t="s">
        <v>51</v>
      </c>
      <c r="O488" s="88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295</v>
      </c>
      <c r="AT488" s="219" t="s">
        <v>174</v>
      </c>
      <c r="AU488" s="219" t="s">
        <v>90</v>
      </c>
      <c r="AY488" s="20" t="s">
        <v>171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88</v>
      </c>
      <c r="BK488" s="220">
        <f>ROUND(I488*H488,2)</f>
        <v>0</v>
      </c>
      <c r="BL488" s="20" t="s">
        <v>295</v>
      </c>
      <c r="BM488" s="219" t="s">
        <v>1648</v>
      </c>
    </row>
    <row r="489" s="2" customFormat="1">
      <c r="A489" s="42"/>
      <c r="B489" s="43"/>
      <c r="C489" s="44"/>
      <c r="D489" s="221" t="s">
        <v>181</v>
      </c>
      <c r="E489" s="44"/>
      <c r="F489" s="222" t="s">
        <v>375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181</v>
      </c>
      <c r="AU489" s="20" t="s">
        <v>90</v>
      </c>
    </row>
    <row r="490" s="2" customFormat="1" ht="44.25" customHeight="1">
      <c r="A490" s="42"/>
      <c r="B490" s="43"/>
      <c r="C490" s="208" t="s">
        <v>1623</v>
      </c>
      <c r="D490" s="208" t="s">
        <v>174</v>
      </c>
      <c r="E490" s="209" t="s">
        <v>377</v>
      </c>
      <c r="F490" s="210" t="s">
        <v>378</v>
      </c>
      <c r="G490" s="211" t="s">
        <v>264</v>
      </c>
      <c r="H490" s="212">
        <v>0.058999999999999997</v>
      </c>
      <c r="I490" s="213"/>
      <c r="J490" s="214">
        <f>ROUND(I490*H490,2)</f>
        <v>0</v>
      </c>
      <c r="K490" s="210" t="s">
        <v>178</v>
      </c>
      <c r="L490" s="48"/>
      <c r="M490" s="215" t="s">
        <v>41</v>
      </c>
      <c r="N490" s="216" t="s">
        <v>51</v>
      </c>
      <c r="O490" s="88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295</v>
      </c>
      <c r="AT490" s="219" t="s">
        <v>174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295</v>
      </c>
      <c r="BM490" s="219" t="s">
        <v>1650</v>
      </c>
    </row>
    <row r="491" s="2" customFormat="1">
      <c r="A491" s="42"/>
      <c r="B491" s="43"/>
      <c r="C491" s="44"/>
      <c r="D491" s="221" t="s">
        <v>181</v>
      </c>
      <c r="E491" s="44"/>
      <c r="F491" s="222" t="s">
        <v>380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181</v>
      </c>
      <c r="AU491" s="20" t="s">
        <v>90</v>
      </c>
    </row>
    <row r="492" s="2" customFormat="1" ht="49.05" customHeight="1">
      <c r="A492" s="42"/>
      <c r="B492" s="43"/>
      <c r="C492" s="208" t="s">
        <v>1639</v>
      </c>
      <c r="D492" s="208" t="s">
        <v>174</v>
      </c>
      <c r="E492" s="209" t="s">
        <v>382</v>
      </c>
      <c r="F492" s="210" t="s">
        <v>383</v>
      </c>
      <c r="G492" s="211" t="s">
        <v>264</v>
      </c>
      <c r="H492" s="212">
        <v>0.058999999999999997</v>
      </c>
      <c r="I492" s="213"/>
      <c r="J492" s="214">
        <f>ROUND(I492*H492,2)</f>
        <v>0</v>
      </c>
      <c r="K492" s="210" t="s">
        <v>178</v>
      </c>
      <c r="L492" s="48"/>
      <c r="M492" s="215" t="s">
        <v>41</v>
      </c>
      <c r="N492" s="216" t="s">
        <v>51</v>
      </c>
      <c r="O492" s="88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19" t="s">
        <v>295</v>
      </c>
      <c r="AT492" s="219" t="s">
        <v>174</v>
      </c>
      <c r="AU492" s="219" t="s">
        <v>90</v>
      </c>
      <c r="AY492" s="20" t="s">
        <v>171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88</v>
      </c>
      <c r="BK492" s="220">
        <f>ROUND(I492*H492,2)</f>
        <v>0</v>
      </c>
      <c r="BL492" s="20" t="s">
        <v>295</v>
      </c>
      <c r="BM492" s="219" t="s">
        <v>1652</v>
      </c>
    </row>
    <row r="493" s="2" customFormat="1">
      <c r="A493" s="42"/>
      <c r="B493" s="43"/>
      <c r="C493" s="44"/>
      <c r="D493" s="221" t="s">
        <v>181</v>
      </c>
      <c r="E493" s="44"/>
      <c r="F493" s="222" t="s">
        <v>385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181</v>
      </c>
      <c r="AU493" s="20" t="s">
        <v>90</v>
      </c>
    </row>
    <row r="494" s="12" customFormat="1" ht="22.8" customHeight="1">
      <c r="A494" s="12"/>
      <c r="B494" s="192"/>
      <c r="C494" s="193"/>
      <c r="D494" s="194" t="s">
        <v>79</v>
      </c>
      <c r="E494" s="206" t="s">
        <v>491</v>
      </c>
      <c r="F494" s="206" t="s">
        <v>492</v>
      </c>
      <c r="G494" s="193"/>
      <c r="H494" s="193"/>
      <c r="I494" s="196"/>
      <c r="J494" s="207">
        <f>BK494</f>
        <v>0</v>
      </c>
      <c r="K494" s="193"/>
      <c r="L494" s="198"/>
      <c r="M494" s="199"/>
      <c r="N494" s="200"/>
      <c r="O494" s="200"/>
      <c r="P494" s="201">
        <f>SUM(P495:P511)</f>
        <v>0</v>
      </c>
      <c r="Q494" s="200"/>
      <c r="R494" s="201">
        <f>SUM(R495:R511)</f>
        <v>0.0016300000000000002</v>
      </c>
      <c r="S494" s="200"/>
      <c r="T494" s="202">
        <f>SUM(T495:T511)</f>
        <v>9.0000000000000006E-05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3" t="s">
        <v>90</v>
      </c>
      <c r="AT494" s="204" t="s">
        <v>79</v>
      </c>
      <c r="AU494" s="204" t="s">
        <v>88</v>
      </c>
      <c r="AY494" s="203" t="s">
        <v>171</v>
      </c>
      <c r="BK494" s="205">
        <f>SUM(BK495:BK511)</f>
        <v>0</v>
      </c>
    </row>
    <row r="495" s="2" customFormat="1" ht="16.5" customHeight="1">
      <c r="A495" s="42"/>
      <c r="B495" s="43"/>
      <c r="C495" s="208" t="s">
        <v>1642</v>
      </c>
      <c r="D495" s="208" t="s">
        <v>174</v>
      </c>
      <c r="E495" s="209" t="s">
        <v>542</v>
      </c>
      <c r="F495" s="210" t="s">
        <v>543</v>
      </c>
      <c r="G495" s="211" t="s">
        <v>177</v>
      </c>
      <c r="H495" s="212">
        <v>3</v>
      </c>
      <c r="I495" s="213"/>
      <c r="J495" s="214">
        <f>ROUND(I495*H495,2)</f>
        <v>0</v>
      </c>
      <c r="K495" s="210" t="s">
        <v>178</v>
      </c>
      <c r="L495" s="48"/>
      <c r="M495" s="215" t="s">
        <v>41</v>
      </c>
      <c r="N495" s="216" t="s">
        <v>51</v>
      </c>
      <c r="O495" s="88"/>
      <c r="P495" s="217">
        <f>O495*H495</f>
        <v>0</v>
      </c>
      <c r="Q495" s="217">
        <v>0</v>
      </c>
      <c r="R495" s="217">
        <f>Q495*H495</f>
        <v>0</v>
      </c>
      <c r="S495" s="217">
        <v>3.0000000000000001E-05</v>
      </c>
      <c r="T495" s="218">
        <f>S495*H495</f>
        <v>9.0000000000000006E-05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19" t="s">
        <v>295</v>
      </c>
      <c r="AT495" s="219" t="s">
        <v>174</v>
      </c>
      <c r="AU495" s="219" t="s">
        <v>90</v>
      </c>
      <c r="AY495" s="20" t="s">
        <v>171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0" t="s">
        <v>88</v>
      </c>
      <c r="BK495" s="220">
        <f>ROUND(I495*H495,2)</f>
        <v>0</v>
      </c>
      <c r="BL495" s="20" t="s">
        <v>295</v>
      </c>
      <c r="BM495" s="219" t="s">
        <v>1780</v>
      </c>
    </row>
    <row r="496" s="2" customFormat="1">
      <c r="A496" s="42"/>
      <c r="B496" s="43"/>
      <c r="C496" s="44"/>
      <c r="D496" s="221" t="s">
        <v>181</v>
      </c>
      <c r="E496" s="44"/>
      <c r="F496" s="222" t="s">
        <v>545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181</v>
      </c>
      <c r="AU496" s="20" t="s">
        <v>90</v>
      </c>
    </row>
    <row r="497" s="13" customFormat="1">
      <c r="A497" s="13"/>
      <c r="B497" s="226"/>
      <c r="C497" s="227"/>
      <c r="D497" s="228" t="s">
        <v>183</v>
      </c>
      <c r="E497" s="229" t="s">
        <v>41</v>
      </c>
      <c r="F497" s="230" t="s">
        <v>1786</v>
      </c>
      <c r="G497" s="227"/>
      <c r="H497" s="229" t="s">
        <v>41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183</v>
      </c>
      <c r="AU497" s="236" t="s">
        <v>90</v>
      </c>
      <c r="AV497" s="13" t="s">
        <v>88</v>
      </c>
      <c r="AW497" s="13" t="s">
        <v>42</v>
      </c>
      <c r="AX497" s="13" t="s">
        <v>80</v>
      </c>
      <c r="AY497" s="236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199</v>
      </c>
      <c r="G498" s="238"/>
      <c r="H498" s="241">
        <v>3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5" customFormat="1">
      <c r="A499" s="15"/>
      <c r="B499" s="248"/>
      <c r="C499" s="249"/>
      <c r="D499" s="228" t="s">
        <v>183</v>
      </c>
      <c r="E499" s="250" t="s">
        <v>41</v>
      </c>
      <c r="F499" s="251" t="s">
        <v>189</v>
      </c>
      <c r="G499" s="249"/>
      <c r="H499" s="252">
        <v>3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8" t="s">
        <v>183</v>
      </c>
      <c r="AU499" s="258" t="s">
        <v>90</v>
      </c>
      <c r="AV499" s="15" t="s">
        <v>179</v>
      </c>
      <c r="AW499" s="15" t="s">
        <v>42</v>
      </c>
      <c r="AX499" s="15" t="s">
        <v>88</v>
      </c>
      <c r="AY499" s="258" t="s">
        <v>171</v>
      </c>
    </row>
    <row r="500" s="2" customFormat="1" ht="16.5" customHeight="1">
      <c r="A500" s="42"/>
      <c r="B500" s="43"/>
      <c r="C500" s="270" t="s">
        <v>1647</v>
      </c>
      <c r="D500" s="270" t="s">
        <v>403</v>
      </c>
      <c r="E500" s="271" t="s">
        <v>561</v>
      </c>
      <c r="F500" s="272" t="s">
        <v>562</v>
      </c>
      <c r="G500" s="273" t="s">
        <v>177</v>
      </c>
      <c r="H500" s="274">
        <v>3.1499999999999999</v>
      </c>
      <c r="I500" s="275"/>
      <c r="J500" s="276">
        <f>ROUND(I500*H500,2)</f>
        <v>0</v>
      </c>
      <c r="K500" s="272" t="s">
        <v>178</v>
      </c>
      <c r="L500" s="277"/>
      <c r="M500" s="278" t="s">
        <v>41</v>
      </c>
      <c r="N500" s="279" t="s">
        <v>51</v>
      </c>
      <c r="O500" s="88"/>
      <c r="P500" s="217">
        <f>O500*H500</f>
        <v>0</v>
      </c>
      <c r="Q500" s="217">
        <v>0.00020000000000000001</v>
      </c>
      <c r="R500" s="217">
        <f>Q500*H500</f>
        <v>0.00063000000000000003</v>
      </c>
      <c r="S500" s="217">
        <v>0</v>
      </c>
      <c r="T500" s="218">
        <f>S500*H500</f>
        <v>0</v>
      </c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R500" s="219" t="s">
        <v>406</v>
      </c>
      <c r="AT500" s="219" t="s">
        <v>403</v>
      </c>
      <c r="AU500" s="219" t="s">
        <v>90</v>
      </c>
      <c r="AY500" s="20" t="s">
        <v>171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20" t="s">
        <v>88</v>
      </c>
      <c r="BK500" s="220">
        <f>ROUND(I500*H500,2)</f>
        <v>0</v>
      </c>
      <c r="BL500" s="20" t="s">
        <v>295</v>
      </c>
      <c r="BM500" s="219" t="s">
        <v>1787</v>
      </c>
    </row>
    <row r="501" s="14" customFormat="1">
      <c r="A501" s="14"/>
      <c r="B501" s="237"/>
      <c r="C501" s="238"/>
      <c r="D501" s="228" t="s">
        <v>183</v>
      </c>
      <c r="E501" s="238"/>
      <c r="F501" s="240" t="s">
        <v>1805</v>
      </c>
      <c r="G501" s="238"/>
      <c r="H501" s="241">
        <v>3.1499999999999999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</v>
      </c>
      <c r="AX501" s="14" t="s">
        <v>88</v>
      </c>
      <c r="AY501" s="247" t="s">
        <v>171</v>
      </c>
    </row>
    <row r="502" s="2" customFormat="1" ht="16.5" customHeight="1">
      <c r="A502" s="42"/>
      <c r="B502" s="43"/>
      <c r="C502" s="208" t="s">
        <v>1649</v>
      </c>
      <c r="D502" s="208" t="s">
        <v>174</v>
      </c>
      <c r="E502" s="209" t="s">
        <v>566</v>
      </c>
      <c r="F502" s="210" t="s">
        <v>567</v>
      </c>
      <c r="G502" s="211" t="s">
        <v>177</v>
      </c>
      <c r="H502" s="212">
        <v>2</v>
      </c>
      <c r="I502" s="213"/>
      <c r="J502" s="214">
        <f>ROUND(I502*H502,2)</f>
        <v>0</v>
      </c>
      <c r="K502" s="210" t="s">
        <v>178</v>
      </c>
      <c r="L502" s="48"/>
      <c r="M502" s="215" t="s">
        <v>41</v>
      </c>
      <c r="N502" s="216" t="s">
        <v>51</v>
      </c>
      <c r="O502" s="88"/>
      <c r="P502" s="217">
        <f>O502*H502</f>
        <v>0</v>
      </c>
      <c r="Q502" s="217">
        <v>0.00021000000000000001</v>
      </c>
      <c r="R502" s="217">
        <f>Q502*H502</f>
        <v>0.00042000000000000002</v>
      </c>
      <c r="S502" s="217">
        <v>0</v>
      </c>
      <c r="T502" s="218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19" t="s">
        <v>295</v>
      </c>
      <c r="AT502" s="219" t="s">
        <v>174</v>
      </c>
      <c r="AU502" s="219" t="s">
        <v>90</v>
      </c>
      <c r="AY502" s="20" t="s">
        <v>171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20" t="s">
        <v>88</v>
      </c>
      <c r="BK502" s="220">
        <f>ROUND(I502*H502,2)</f>
        <v>0</v>
      </c>
      <c r="BL502" s="20" t="s">
        <v>295</v>
      </c>
      <c r="BM502" s="219" t="s">
        <v>1960</v>
      </c>
    </row>
    <row r="503" s="2" customFormat="1">
      <c r="A503" s="42"/>
      <c r="B503" s="43"/>
      <c r="C503" s="44"/>
      <c r="D503" s="221" t="s">
        <v>181</v>
      </c>
      <c r="E503" s="44"/>
      <c r="F503" s="222" t="s">
        <v>569</v>
      </c>
      <c r="G503" s="44"/>
      <c r="H503" s="44"/>
      <c r="I503" s="223"/>
      <c r="J503" s="44"/>
      <c r="K503" s="44"/>
      <c r="L503" s="48"/>
      <c r="M503" s="224"/>
      <c r="N503" s="225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0" t="s">
        <v>181</v>
      </c>
      <c r="AU503" s="20" t="s">
        <v>90</v>
      </c>
    </row>
    <row r="504" s="13" customFormat="1">
      <c r="A504" s="13"/>
      <c r="B504" s="226"/>
      <c r="C504" s="227"/>
      <c r="D504" s="228" t="s">
        <v>183</v>
      </c>
      <c r="E504" s="229" t="s">
        <v>41</v>
      </c>
      <c r="F504" s="230" t="s">
        <v>1786</v>
      </c>
      <c r="G504" s="227"/>
      <c r="H504" s="229" t="s">
        <v>41</v>
      </c>
      <c r="I504" s="231"/>
      <c r="J504" s="227"/>
      <c r="K504" s="227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183</v>
      </c>
      <c r="AU504" s="236" t="s">
        <v>90</v>
      </c>
      <c r="AV504" s="13" t="s">
        <v>88</v>
      </c>
      <c r="AW504" s="13" t="s">
        <v>42</v>
      </c>
      <c r="AX504" s="13" t="s">
        <v>80</v>
      </c>
      <c r="AY504" s="236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90</v>
      </c>
      <c r="G505" s="238"/>
      <c r="H505" s="241">
        <v>2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5" customFormat="1">
      <c r="A506" s="15"/>
      <c r="B506" s="248"/>
      <c r="C506" s="249"/>
      <c r="D506" s="228" t="s">
        <v>183</v>
      </c>
      <c r="E506" s="250" t="s">
        <v>41</v>
      </c>
      <c r="F506" s="251" t="s">
        <v>189</v>
      </c>
      <c r="G506" s="249"/>
      <c r="H506" s="252">
        <v>2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8" t="s">
        <v>183</v>
      </c>
      <c r="AU506" s="258" t="s">
        <v>90</v>
      </c>
      <c r="AV506" s="15" t="s">
        <v>179</v>
      </c>
      <c r="AW506" s="15" t="s">
        <v>42</v>
      </c>
      <c r="AX506" s="15" t="s">
        <v>88</v>
      </c>
      <c r="AY506" s="258" t="s">
        <v>171</v>
      </c>
    </row>
    <row r="507" s="2" customFormat="1" ht="24.15" customHeight="1">
      <c r="A507" s="42"/>
      <c r="B507" s="43"/>
      <c r="C507" s="208" t="s">
        <v>1651</v>
      </c>
      <c r="D507" s="208" t="s">
        <v>174</v>
      </c>
      <c r="E507" s="209" t="s">
        <v>574</v>
      </c>
      <c r="F507" s="210" t="s">
        <v>1674</v>
      </c>
      <c r="G507" s="211" t="s">
        <v>177</v>
      </c>
      <c r="H507" s="212">
        <v>2</v>
      </c>
      <c r="I507" s="213"/>
      <c r="J507" s="214">
        <f>ROUND(I507*H507,2)</f>
        <v>0</v>
      </c>
      <c r="K507" s="210" t="s">
        <v>178</v>
      </c>
      <c r="L507" s="48"/>
      <c r="M507" s="215" t="s">
        <v>41</v>
      </c>
      <c r="N507" s="216" t="s">
        <v>51</v>
      </c>
      <c r="O507" s="88"/>
      <c r="P507" s="217">
        <f>O507*H507</f>
        <v>0</v>
      </c>
      <c r="Q507" s="217">
        <v>0.00029</v>
      </c>
      <c r="R507" s="217">
        <f>Q507*H507</f>
        <v>0.00058</v>
      </c>
      <c r="S507" s="217">
        <v>0</v>
      </c>
      <c r="T507" s="218">
        <f>S507*H507</f>
        <v>0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19" t="s">
        <v>295</v>
      </c>
      <c r="AT507" s="219" t="s">
        <v>174</v>
      </c>
      <c r="AU507" s="219" t="s">
        <v>90</v>
      </c>
      <c r="AY507" s="20" t="s">
        <v>171</v>
      </c>
      <c r="BE507" s="220">
        <f>IF(N507="základní",J507,0)</f>
        <v>0</v>
      </c>
      <c r="BF507" s="220">
        <f>IF(N507="snížená",J507,0)</f>
        <v>0</v>
      </c>
      <c r="BG507" s="220">
        <f>IF(N507="zákl. přenesená",J507,0)</f>
        <v>0</v>
      </c>
      <c r="BH507" s="220">
        <f>IF(N507="sníž. přenesená",J507,0)</f>
        <v>0</v>
      </c>
      <c r="BI507" s="220">
        <f>IF(N507="nulová",J507,0)</f>
        <v>0</v>
      </c>
      <c r="BJ507" s="20" t="s">
        <v>88</v>
      </c>
      <c r="BK507" s="220">
        <f>ROUND(I507*H507,2)</f>
        <v>0</v>
      </c>
      <c r="BL507" s="20" t="s">
        <v>295</v>
      </c>
      <c r="BM507" s="219" t="s">
        <v>1961</v>
      </c>
    </row>
    <row r="508" s="2" customFormat="1">
      <c r="A508" s="42"/>
      <c r="B508" s="43"/>
      <c r="C508" s="44"/>
      <c r="D508" s="221" t="s">
        <v>181</v>
      </c>
      <c r="E508" s="44"/>
      <c r="F508" s="222" t="s">
        <v>577</v>
      </c>
      <c r="G508" s="44"/>
      <c r="H508" s="44"/>
      <c r="I508" s="223"/>
      <c r="J508" s="44"/>
      <c r="K508" s="44"/>
      <c r="L508" s="48"/>
      <c r="M508" s="224"/>
      <c r="N508" s="225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0" t="s">
        <v>181</v>
      </c>
      <c r="AU508" s="20" t="s">
        <v>90</v>
      </c>
    </row>
    <row r="509" s="13" customFormat="1">
      <c r="A509" s="13"/>
      <c r="B509" s="226"/>
      <c r="C509" s="227"/>
      <c r="D509" s="228" t="s">
        <v>183</v>
      </c>
      <c r="E509" s="229" t="s">
        <v>41</v>
      </c>
      <c r="F509" s="230" t="s">
        <v>1786</v>
      </c>
      <c r="G509" s="227"/>
      <c r="H509" s="229" t="s">
        <v>41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183</v>
      </c>
      <c r="AU509" s="236" t="s">
        <v>90</v>
      </c>
      <c r="AV509" s="13" t="s">
        <v>88</v>
      </c>
      <c r="AW509" s="13" t="s">
        <v>42</v>
      </c>
      <c r="AX509" s="13" t="s">
        <v>80</v>
      </c>
      <c r="AY509" s="236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90</v>
      </c>
      <c r="G510" s="238"/>
      <c r="H510" s="241">
        <v>2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5" customFormat="1">
      <c r="A511" s="15"/>
      <c r="B511" s="248"/>
      <c r="C511" s="249"/>
      <c r="D511" s="228" t="s">
        <v>183</v>
      </c>
      <c r="E511" s="250" t="s">
        <v>41</v>
      </c>
      <c r="F511" s="251" t="s">
        <v>189</v>
      </c>
      <c r="G511" s="249"/>
      <c r="H511" s="252">
        <v>2</v>
      </c>
      <c r="I511" s="253"/>
      <c r="J511" s="249"/>
      <c r="K511" s="249"/>
      <c r="L511" s="254"/>
      <c r="M511" s="288"/>
      <c r="N511" s="289"/>
      <c r="O511" s="289"/>
      <c r="P511" s="289"/>
      <c r="Q511" s="289"/>
      <c r="R511" s="289"/>
      <c r="S511" s="289"/>
      <c r="T511" s="290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8" t="s">
        <v>183</v>
      </c>
      <c r="AU511" s="258" t="s">
        <v>90</v>
      </c>
      <c r="AV511" s="15" t="s">
        <v>179</v>
      </c>
      <c r="AW511" s="15" t="s">
        <v>42</v>
      </c>
      <c r="AX511" s="15" t="s">
        <v>88</v>
      </c>
      <c r="AY511" s="258" t="s">
        <v>171</v>
      </c>
    </row>
    <row r="512" s="2" customFormat="1" ht="6.96" customHeight="1">
      <c r="A512" s="42"/>
      <c r="B512" s="63"/>
      <c r="C512" s="64"/>
      <c r="D512" s="64"/>
      <c r="E512" s="64"/>
      <c r="F512" s="64"/>
      <c r="G512" s="64"/>
      <c r="H512" s="64"/>
      <c r="I512" s="64"/>
      <c r="J512" s="64"/>
      <c r="K512" s="64"/>
      <c r="L512" s="48"/>
      <c r="M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</row>
  </sheetData>
  <sheetProtection sheet="1" autoFilter="0" formatColumns="0" formatRows="0" objects="1" scenarios="1" spinCount="100000" saltValue="zUTwDVeWfiDOP7+zbOwKIqBEZfe5doT2lhp98iKdP+NnwTCR74aW9Aj212MQ6KQfs8oFWg2ysQlhntwqyjjR3w==" hashValue="lFsQFef9JiAlqhDPpgI7bRbLPCSb97xPjp5NDgxX0puoK8h1gRyucNfLfTds2XO+47vLC77+aW/Aw9LSMNVL9A==" algorithmName="SHA-512" password="CC35"/>
  <autoFilter ref="C90:K51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3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2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2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2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95" r:id="rId37" display="https://podminky.urs.cz/item/CS_URS_2024_02/751711909"/>
    <hyperlink ref="F299" r:id="rId38" display="https://podminky.urs.cz/item/CS_URS_2024_02/751711910"/>
    <hyperlink ref="F313" r:id="rId39" display="https://podminky.urs.cz/item/CS_URS_2024_02/751791111"/>
    <hyperlink ref="F319" r:id="rId40" display="https://podminky.urs.cz/item/CS_URS_2024_02/751791112"/>
    <hyperlink ref="F325" r:id="rId41" display="https://podminky.urs.cz/item/CS_URS_2024_02/751791113"/>
    <hyperlink ref="F331" r:id="rId42" display="https://podminky.urs.cz/item/CS_URS_2024_02/751791114"/>
    <hyperlink ref="F337" r:id="rId43" display="https://podminky.urs.cz/item/CS_URS_2024_02/751791116"/>
    <hyperlink ref="F343" r:id="rId44" display="https://podminky.urs.cz/item/CS_URS_2024_02/751791151"/>
    <hyperlink ref="F347" r:id="rId45" display="https://podminky.urs.cz/item/CS_URS_2024_02/751791153"/>
    <hyperlink ref="F354" r:id="rId46" display="https://podminky.urs.cz/item/CS_URS_2024_02/751791163"/>
    <hyperlink ref="F369" r:id="rId47" display="https://podminky.urs.cz/item/CS_URS_2024_02/751791171"/>
    <hyperlink ref="F376" r:id="rId48" display="https://podminky.urs.cz/item/CS_URS_2024_02/751791173"/>
    <hyperlink ref="F384" r:id="rId49" display="https://podminky.urs.cz/item/CS_URS_2024_02/751791177"/>
    <hyperlink ref="F386" r:id="rId50" display="https://podminky.urs.cz/item/CS_URS_2024_02/751791181"/>
    <hyperlink ref="F392" r:id="rId51" display="https://podminky.urs.cz/item/CS_URS_2024_02/751791183"/>
    <hyperlink ref="F399" r:id="rId52" display="https://podminky.urs.cz/item/CS_URS_2024_02/751791301"/>
    <hyperlink ref="F406" r:id="rId53" display="https://podminky.urs.cz/item/CS_URS_2024_02/751791401"/>
    <hyperlink ref="F413" r:id="rId54" display="https://podminky.urs.cz/item/CS_URS_2024_02/751792001"/>
    <hyperlink ref="F416" r:id="rId55" display="https://podminky.urs.cz/item/CS_URS_2024_02/751792006"/>
    <hyperlink ref="F421" r:id="rId56" display="https://podminky.urs.cz/item/CS_URS_2024_02/751792007"/>
    <hyperlink ref="F426" r:id="rId57" display="https://podminky.urs.cz/item/CS_URS_2024_02/751792007RMONT003"/>
    <hyperlink ref="F429" r:id="rId58" display="https://podminky.urs.cz/item/CS_URS_2024_02/751792008"/>
    <hyperlink ref="F437" r:id="rId59" display="https://podminky.urs.cz/item/CS_URS_2024_02/751793001"/>
    <hyperlink ref="F440" r:id="rId60" display="https://podminky.urs.cz/item/CS_URS_2024_02/998751121"/>
    <hyperlink ref="F442" r:id="rId61" display="https://podminky.urs.cz/item/CS_URS_2024_02/998751192"/>
    <hyperlink ref="F444" r:id="rId62" display="https://podminky.urs.cz/item/CS_URS_2024_02/998751199"/>
    <hyperlink ref="F447" r:id="rId63" display="https://podminky.urs.cz/item/CS_URS_2024_02/763135102"/>
    <hyperlink ref="F467" r:id="rId64" display="https://podminky.urs.cz/item/CS_URS_2024_02/763431871"/>
    <hyperlink ref="F487" r:id="rId65" display="https://podminky.urs.cz/item/CS_URS_2024_02/998763332"/>
    <hyperlink ref="F489" r:id="rId66" display="https://podminky.urs.cz/item/CS_URS_2024_02/998763339"/>
    <hyperlink ref="F491" r:id="rId67" display="https://podminky.urs.cz/item/CS_URS_2024_02/998763393"/>
    <hyperlink ref="F493" r:id="rId68" display="https://podminky.urs.cz/item/CS_URS_2024_02/998763399"/>
    <hyperlink ref="F496" r:id="rId69" display="https://podminky.urs.cz/item/CS_URS_2024_02/784171101"/>
    <hyperlink ref="F503" r:id="rId70" display="https://podminky.urs.cz/item/CS_URS_2024_02/784181101"/>
    <hyperlink ref="F508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2378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ROUND((SUM(BE91:BE529)),  2)</f>
        <v>0</v>
      </c>
      <c r="G33" s="42"/>
      <c r="H33" s="42"/>
      <c r="I33" s="152">
        <v>0.20999999999999999</v>
      </c>
      <c r="J33" s="151">
        <f>ROUND(((SUM(BE91:BE529))*I33),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ROUND((SUM(BF91:BF529)),  2)</f>
        <v>0</v>
      </c>
      <c r="G34" s="42"/>
      <c r="H34" s="42"/>
      <c r="I34" s="152">
        <v>0.12</v>
      </c>
      <c r="J34" s="151">
        <f>ROUND(((SUM(BF91:BF529))*I34),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ROUND((SUM(BG91:BG529)),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ROUND((SUM(BH91:BH529)),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ROUND((SUM(BI91:BI529)),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12 - ETAPA 12 - OKRUH 4.NP S VENKOVNÍ JEDNOTKOU VJ11-4.NP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J453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J512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12 - ETAPA 12 - OKRUH 4.NP S VENKOVNÍ JEDNOTKOU VJ11-4.NP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1.2943855500000001</v>
      </c>
      <c r="S91" s="100"/>
      <c r="T91" s="190">
        <f>T92+T133</f>
        <v>0.097981399999999996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0.66163450000000001</v>
      </c>
      <c r="S92" s="200"/>
      <c r="T92" s="202">
        <f>T93+T99+T117+T128</f>
        <v>0.04061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0.65095999999999998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15.800000000000001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0.65095999999999998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2379</v>
      </c>
      <c r="G97" s="238"/>
      <c r="H97" s="241">
        <v>15.800000000000001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15.800000000000001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0.0106745</v>
      </c>
      <c r="S99" s="200"/>
      <c r="T99" s="202">
        <f>SUM(T100:T116)</f>
        <v>0.04061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9.9499999999999993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0.0090545</v>
      </c>
      <c r="S100" s="217">
        <v>0.0028</v>
      </c>
      <c r="T100" s="218">
        <f>S100*H100</f>
        <v>0.027859999999999999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1685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2330</v>
      </c>
      <c r="G103" s="238"/>
      <c r="H103" s="241">
        <v>3.8999999999999999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2380</v>
      </c>
      <c r="G105" s="238"/>
      <c r="H105" s="241">
        <v>6.0499999999999998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9.9499999999999993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1234</v>
      </c>
      <c r="F107" s="210" t="s">
        <v>1235</v>
      </c>
      <c r="G107" s="211" t="s">
        <v>202</v>
      </c>
      <c r="H107" s="212">
        <v>1.5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0.0016199999999999999</v>
      </c>
      <c r="S107" s="217">
        <v>0.0085000000000000006</v>
      </c>
      <c r="T107" s="218">
        <f>S107*H107</f>
        <v>0.012750000000000001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1236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2381</v>
      </c>
      <c r="G110" s="238"/>
      <c r="H110" s="241">
        <v>1.5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1.5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11.25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1242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1243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2261</v>
      </c>
      <c r="G115" s="238"/>
      <c r="H115" s="241">
        <v>11.25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11.25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260</v>
      </c>
      <c r="F117" s="206" t="s">
        <v>261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2382</v>
      </c>
      <c r="F118" s="210" t="s">
        <v>2383</v>
      </c>
      <c r="G118" s="211" t="s">
        <v>264</v>
      </c>
      <c r="H118" s="212">
        <v>0.098000000000000004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2384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2385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1249</v>
      </c>
      <c r="F120" s="210" t="s">
        <v>1250</v>
      </c>
      <c r="G120" s="211" t="s">
        <v>264</v>
      </c>
      <c r="H120" s="212">
        <v>0.098000000000000004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1251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267</v>
      </c>
      <c r="F122" s="210" t="s">
        <v>268</v>
      </c>
      <c r="G122" s="211" t="s">
        <v>264</v>
      </c>
      <c r="H122" s="212">
        <v>0.098000000000000004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259</v>
      </c>
      <c r="D124" s="208" t="s">
        <v>174</v>
      </c>
      <c r="E124" s="209" t="s">
        <v>271</v>
      </c>
      <c r="F124" s="210" t="s">
        <v>272</v>
      </c>
      <c r="G124" s="211" t="s">
        <v>264</v>
      </c>
      <c r="H124" s="212">
        <v>0.098000000000000004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275</v>
      </c>
      <c r="F126" s="210" t="s">
        <v>276</v>
      </c>
      <c r="G126" s="211" t="s">
        <v>264</v>
      </c>
      <c r="H126" s="212">
        <v>0.098000000000000004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279</v>
      </c>
      <c r="F128" s="206" t="s">
        <v>280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1256</v>
      </c>
      <c r="F129" s="210" t="s">
        <v>1257</v>
      </c>
      <c r="G129" s="211" t="s">
        <v>264</v>
      </c>
      <c r="H129" s="212">
        <v>0.66200000000000003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1258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1259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1260</v>
      </c>
      <c r="F131" s="210" t="s">
        <v>1261</v>
      </c>
      <c r="G131" s="211" t="s">
        <v>264</v>
      </c>
      <c r="H131" s="212">
        <v>0.66200000000000003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1262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289</v>
      </c>
      <c r="F133" s="195" t="s">
        <v>290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P134+P150+P224+P258+P453+P512</f>
        <v>0</v>
      </c>
      <c r="Q133" s="200"/>
      <c r="R133" s="201">
        <f>R134+R150+R224+R258+R453+R512</f>
        <v>0.63275105000000009</v>
      </c>
      <c r="S133" s="200"/>
      <c r="T133" s="202">
        <f>T134+T150+T224+T258+T453+T512</f>
        <v>0.057371400000000003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BK134+BK150+BK224+BK258+BK453+BK512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1264</v>
      </c>
      <c r="F134" s="206" t="s">
        <v>1265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1266</v>
      </c>
      <c r="F135" s="210" t="s">
        <v>1267</v>
      </c>
      <c r="G135" s="211" t="s">
        <v>194</v>
      </c>
      <c r="H135" s="212">
        <v>10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295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295</v>
      </c>
      <c r="BM135" s="219" t="s">
        <v>1268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1691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121</v>
      </c>
      <c r="G138" s="238"/>
      <c r="H138" s="241">
        <v>10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10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1271</v>
      </c>
      <c r="F140" s="210" t="s">
        <v>1272</v>
      </c>
      <c r="G140" s="211" t="s">
        <v>194</v>
      </c>
      <c r="H140" s="212">
        <v>10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295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295</v>
      </c>
      <c r="BM140" s="219" t="s">
        <v>1273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121</v>
      </c>
      <c r="G142" s="238"/>
      <c r="H142" s="241">
        <v>10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10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2386</v>
      </c>
      <c r="F144" s="210" t="s">
        <v>2387</v>
      </c>
      <c r="G144" s="211" t="s">
        <v>1277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295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295</v>
      </c>
      <c r="BM144" s="219" t="s">
        <v>2388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2389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1280</v>
      </c>
      <c r="F146" s="210" t="s">
        <v>1281</v>
      </c>
      <c r="G146" s="211" t="s">
        <v>1277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1282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295</v>
      </c>
      <c r="D148" s="208" t="s">
        <v>174</v>
      </c>
      <c r="E148" s="209" t="s">
        <v>1284</v>
      </c>
      <c r="F148" s="210" t="s">
        <v>1285</v>
      </c>
      <c r="G148" s="211" t="s">
        <v>1277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295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295</v>
      </c>
      <c r="BM148" s="219" t="s">
        <v>1286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601</v>
      </c>
      <c r="F150" s="206" t="s">
        <v>602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0.0183894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309</v>
      </c>
      <c r="D151" s="208" t="s">
        <v>174</v>
      </c>
      <c r="E151" s="209" t="s">
        <v>1797</v>
      </c>
      <c r="F151" s="210" t="s">
        <v>1798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295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295</v>
      </c>
      <c r="BM151" s="219" t="s">
        <v>1896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1800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1801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336</v>
      </c>
      <c r="D156" s="270" t="s">
        <v>403</v>
      </c>
      <c r="E156" s="271" t="s">
        <v>1802</v>
      </c>
      <c r="F156" s="272" t="s">
        <v>1803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406</v>
      </c>
      <c r="AT156" s="219" t="s">
        <v>403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1897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1805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341</v>
      </c>
      <c r="D158" s="208" t="s">
        <v>174</v>
      </c>
      <c r="E158" s="209" t="s">
        <v>1288</v>
      </c>
      <c r="F158" s="210" t="s">
        <v>1289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298</v>
      </c>
      <c r="D163" s="270" t="s">
        <v>403</v>
      </c>
      <c r="E163" s="271" t="s">
        <v>1293</v>
      </c>
      <c r="F163" s="272" t="s">
        <v>1294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406</v>
      </c>
      <c r="AT163" s="219" t="s">
        <v>403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1295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1805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1297</v>
      </c>
      <c r="F165" s="210" t="s">
        <v>1298</v>
      </c>
      <c r="G165" s="211" t="s">
        <v>194</v>
      </c>
      <c r="H165" s="212">
        <v>11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295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295</v>
      </c>
      <c r="BM165" s="219" t="s">
        <v>1299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1301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124</v>
      </c>
      <c r="G168" s="238"/>
      <c r="H168" s="241">
        <v>11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361</v>
      </c>
      <c r="D170" s="270" t="s">
        <v>403</v>
      </c>
      <c r="E170" s="271" t="s">
        <v>1302</v>
      </c>
      <c r="F170" s="272" t="s">
        <v>1303</v>
      </c>
      <c r="G170" s="273" t="s">
        <v>194</v>
      </c>
      <c r="H170" s="274">
        <v>11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0.0016499999999999998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406</v>
      </c>
      <c r="AT170" s="219" t="s">
        <v>403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1304</v>
      </c>
    </row>
    <row r="171" s="2" customFormat="1" ht="24.15" customHeight="1">
      <c r="A171" s="42"/>
      <c r="B171" s="43"/>
      <c r="C171" s="208" t="s">
        <v>366</v>
      </c>
      <c r="D171" s="208" t="s">
        <v>174</v>
      </c>
      <c r="E171" s="209" t="s">
        <v>1305</v>
      </c>
      <c r="F171" s="210" t="s">
        <v>1306</v>
      </c>
      <c r="G171" s="211" t="s">
        <v>202</v>
      </c>
      <c r="H171" s="212">
        <v>100.3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1307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1309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2390</v>
      </c>
      <c r="G174" s="238"/>
      <c r="H174" s="241">
        <v>53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53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1693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1899</v>
      </c>
      <c r="G177" s="238"/>
      <c r="H177" s="241">
        <v>14.300000000000001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1332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1900</v>
      </c>
      <c r="G179" s="238"/>
      <c r="H179" s="241">
        <v>33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100.3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371</v>
      </c>
      <c r="D181" s="270" t="s">
        <v>403</v>
      </c>
      <c r="E181" s="271" t="s">
        <v>684</v>
      </c>
      <c r="F181" s="272" t="s">
        <v>685</v>
      </c>
      <c r="G181" s="273" t="s">
        <v>202</v>
      </c>
      <c r="H181" s="274">
        <v>115.345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0.0138414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406</v>
      </c>
      <c r="AT181" s="219" t="s">
        <v>403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1334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2391</v>
      </c>
      <c r="G182" s="238"/>
      <c r="H182" s="241">
        <v>115.345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376</v>
      </c>
      <c r="D183" s="208" t="s">
        <v>174</v>
      </c>
      <c r="E183" s="209" t="s">
        <v>1336</v>
      </c>
      <c r="F183" s="210" t="s">
        <v>1337</v>
      </c>
      <c r="G183" s="211" t="s">
        <v>194</v>
      </c>
      <c r="H183" s="212">
        <v>207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295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295</v>
      </c>
      <c r="BM183" s="219" t="s">
        <v>1338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1340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1341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1902</v>
      </c>
      <c r="G188" s="238"/>
      <c r="H188" s="241">
        <v>132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1698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2392</v>
      </c>
      <c r="G190" s="238"/>
      <c r="H190" s="241">
        <v>48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1332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1345</v>
      </c>
      <c r="G192" s="238"/>
      <c r="H192" s="241">
        <v>24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207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381</v>
      </c>
      <c r="D194" s="208" t="s">
        <v>174</v>
      </c>
      <c r="E194" s="209" t="s">
        <v>1346</v>
      </c>
      <c r="F194" s="210" t="s">
        <v>1347</v>
      </c>
      <c r="G194" s="211" t="s">
        <v>194</v>
      </c>
      <c r="H194" s="212">
        <v>48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295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295</v>
      </c>
      <c r="BM194" s="219" t="s">
        <v>1348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1349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1904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1345</v>
      </c>
      <c r="G197" s="238"/>
      <c r="H197" s="241">
        <v>24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1332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1345</v>
      </c>
      <c r="G199" s="238"/>
      <c r="H199" s="241">
        <v>24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48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388</v>
      </c>
      <c r="D201" s="208" t="s">
        <v>174</v>
      </c>
      <c r="E201" s="209" t="s">
        <v>739</v>
      </c>
      <c r="F201" s="210" t="s">
        <v>740</v>
      </c>
      <c r="G201" s="211" t="s">
        <v>194</v>
      </c>
      <c r="H201" s="212">
        <v>9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295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295</v>
      </c>
      <c r="BM201" s="219" t="s">
        <v>2137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742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1353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199</v>
      </c>
      <c r="G204" s="238"/>
      <c r="H204" s="241">
        <v>3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1354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2064</v>
      </c>
      <c r="G206" s="238"/>
      <c r="H206" s="241">
        <v>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395</v>
      </c>
      <c r="D208" s="270" t="s">
        <v>403</v>
      </c>
      <c r="E208" s="271" t="s">
        <v>421</v>
      </c>
      <c r="F208" s="272" t="s">
        <v>1811</v>
      </c>
      <c r="G208" s="273" t="s">
        <v>194</v>
      </c>
      <c r="H208" s="274">
        <v>3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406</v>
      </c>
      <c r="AT208" s="219" t="s">
        <v>403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295</v>
      </c>
      <c r="BM208" s="219" t="s">
        <v>2138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199</v>
      </c>
      <c r="G209" s="238"/>
      <c r="H209" s="241">
        <v>3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402</v>
      </c>
      <c r="D210" s="270" t="s">
        <v>403</v>
      </c>
      <c r="E210" s="271" t="s">
        <v>747</v>
      </c>
      <c r="F210" s="272" t="s">
        <v>748</v>
      </c>
      <c r="G210" s="273" t="s">
        <v>194</v>
      </c>
      <c r="H210" s="274">
        <v>6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406</v>
      </c>
      <c r="AT210" s="219" t="s">
        <v>403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2139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2064</v>
      </c>
      <c r="G211" s="238"/>
      <c r="H211" s="241">
        <v>6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6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1357</v>
      </c>
      <c r="F213" s="210" t="s">
        <v>1358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1359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413</v>
      </c>
      <c r="D215" s="208" t="s">
        <v>174</v>
      </c>
      <c r="E215" s="209" t="s">
        <v>1361</v>
      </c>
      <c r="F215" s="210" t="s">
        <v>879</v>
      </c>
      <c r="G215" s="211" t="s">
        <v>764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295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295</v>
      </c>
      <c r="BM215" s="219" t="s">
        <v>1701</v>
      </c>
    </row>
    <row r="216" s="2" customFormat="1" ht="24.15" customHeight="1">
      <c r="A216" s="42"/>
      <c r="B216" s="43"/>
      <c r="C216" s="208" t="s">
        <v>406</v>
      </c>
      <c r="D216" s="208" t="s">
        <v>174</v>
      </c>
      <c r="E216" s="209" t="s">
        <v>950</v>
      </c>
      <c r="F216" s="210" t="s">
        <v>951</v>
      </c>
      <c r="G216" s="211" t="s">
        <v>264</v>
      </c>
      <c r="H216" s="212">
        <v>0.017999999999999999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2393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953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424</v>
      </c>
      <c r="D218" s="208" t="s">
        <v>174</v>
      </c>
      <c r="E218" s="209" t="s">
        <v>955</v>
      </c>
      <c r="F218" s="210" t="s">
        <v>956</v>
      </c>
      <c r="G218" s="211" t="s">
        <v>264</v>
      </c>
      <c r="H218" s="212">
        <v>0.017999999999999999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1371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958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433</v>
      </c>
      <c r="D220" s="208" t="s">
        <v>174</v>
      </c>
      <c r="E220" s="209" t="s">
        <v>960</v>
      </c>
      <c r="F220" s="210" t="s">
        <v>961</v>
      </c>
      <c r="G220" s="211" t="s">
        <v>264</v>
      </c>
      <c r="H220" s="212">
        <v>0.017999999999999999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1372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438</v>
      </c>
      <c r="D222" s="208" t="s">
        <v>174</v>
      </c>
      <c r="E222" s="209" t="s">
        <v>965</v>
      </c>
      <c r="F222" s="210" t="s">
        <v>966</v>
      </c>
      <c r="G222" s="211" t="s">
        <v>264</v>
      </c>
      <c r="H222" s="212">
        <v>0.017999999999999999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1373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969</v>
      </c>
      <c r="F224" s="206" t="s">
        <v>970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0.012112500000000002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443</v>
      </c>
      <c r="D225" s="208" t="s">
        <v>174</v>
      </c>
      <c r="E225" s="209" t="s">
        <v>972</v>
      </c>
      <c r="F225" s="210" t="s">
        <v>973</v>
      </c>
      <c r="G225" s="211" t="s">
        <v>202</v>
      </c>
      <c r="H225" s="212">
        <v>95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1374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1375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2394</v>
      </c>
      <c r="G228" s="238"/>
      <c r="H228" s="241">
        <v>80.700000000000003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80.700000000000003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2280</v>
      </c>
      <c r="G231" s="238"/>
      <c r="H231" s="241">
        <v>14.300000000000001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95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448</v>
      </c>
      <c r="D233" s="270" t="s">
        <v>403</v>
      </c>
      <c r="E233" s="271" t="s">
        <v>1001</v>
      </c>
      <c r="F233" s="272" t="s">
        <v>1002</v>
      </c>
      <c r="G233" s="273" t="s">
        <v>202</v>
      </c>
      <c r="H233" s="274">
        <v>99.75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0.0029924999999999999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1380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2395</v>
      </c>
      <c r="G234" s="238"/>
      <c r="H234" s="241">
        <v>99.75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453</v>
      </c>
      <c r="D235" s="208" t="s">
        <v>174</v>
      </c>
      <c r="E235" s="209" t="s">
        <v>1006</v>
      </c>
      <c r="F235" s="210" t="s">
        <v>879</v>
      </c>
      <c r="G235" s="211" t="s">
        <v>764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1714</v>
      </c>
    </row>
    <row r="236" s="2" customFormat="1" ht="16.5" customHeight="1">
      <c r="A236" s="42"/>
      <c r="B236" s="43"/>
      <c r="C236" s="208" t="s">
        <v>460</v>
      </c>
      <c r="D236" s="208" t="s">
        <v>174</v>
      </c>
      <c r="E236" s="209" t="s">
        <v>1009</v>
      </c>
      <c r="F236" s="210" t="s">
        <v>1383</v>
      </c>
      <c r="G236" s="211" t="s">
        <v>202</v>
      </c>
      <c r="H236" s="212">
        <v>95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1384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1375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2394</v>
      </c>
      <c r="G239" s="238"/>
      <c r="H239" s="241">
        <v>80.700000000000003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80.700000000000003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1710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2280</v>
      </c>
      <c r="G242" s="238"/>
      <c r="H242" s="241">
        <v>14.300000000000001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95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467</v>
      </c>
      <c r="D244" s="270" t="s">
        <v>403</v>
      </c>
      <c r="E244" s="271" t="s">
        <v>1014</v>
      </c>
      <c r="F244" s="272" t="s">
        <v>1015</v>
      </c>
      <c r="G244" s="273" t="s">
        <v>202</v>
      </c>
      <c r="H244" s="274">
        <v>114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0.0091200000000000014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406</v>
      </c>
      <c r="AT244" s="219" t="s">
        <v>403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1385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2396</v>
      </c>
      <c r="G245" s="238"/>
      <c r="H245" s="241">
        <v>114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1019</v>
      </c>
      <c r="F246" s="210" t="s">
        <v>1020</v>
      </c>
      <c r="G246" s="211" t="s">
        <v>202</v>
      </c>
      <c r="H246" s="212">
        <v>95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1387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1597</v>
      </c>
      <c r="G248" s="238"/>
      <c r="H248" s="241">
        <v>95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95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476</v>
      </c>
      <c r="D250" s="208" t="s">
        <v>174</v>
      </c>
      <c r="E250" s="209" t="s">
        <v>1024</v>
      </c>
      <c r="F250" s="210" t="s">
        <v>1025</v>
      </c>
      <c r="G250" s="211" t="s">
        <v>264</v>
      </c>
      <c r="H250" s="212">
        <v>0.012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2397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1027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481</v>
      </c>
      <c r="D252" s="208" t="s">
        <v>174</v>
      </c>
      <c r="E252" s="209" t="s">
        <v>1029</v>
      </c>
      <c r="F252" s="210" t="s">
        <v>1030</v>
      </c>
      <c r="G252" s="211" t="s">
        <v>264</v>
      </c>
      <c r="H252" s="212">
        <v>0.012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1392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486</v>
      </c>
      <c r="D254" s="208" t="s">
        <v>174</v>
      </c>
      <c r="E254" s="209" t="s">
        <v>1034</v>
      </c>
      <c r="F254" s="210" t="s">
        <v>1035</v>
      </c>
      <c r="G254" s="211" t="s">
        <v>264</v>
      </c>
      <c r="H254" s="212">
        <v>0.012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493</v>
      </c>
      <c r="D256" s="208" t="s">
        <v>174</v>
      </c>
      <c r="E256" s="209" t="s">
        <v>1039</v>
      </c>
      <c r="F256" s="210" t="s">
        <v>1040</v>
      </c>
      <c r="G256" s="211" t="s">
        <v>264</v>
      </c>
      <c r="H256" s="212">
        <v>0.012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1394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1045</v>
      </c>
      <c r="F258" s="206" t="s">
        <v>1046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SUM(P259:P452)</f>
        <v>0</v>
      </c>
      <c r="Q258" s="200"/>
      <c r="R258" s="201">
        <f>SUM(R259:R452)</f>
        <v>0.54144415000000012</v>
      </c>
      <c r="S258" s="200"/>
      <c r="T258" s="202">
        <f>SUM(T259:T452)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SUM(BK259:BK452)</f>
        <v>0</v>
      </c>
    </row>
    <row r="259" s="2" customFormat="1" ht="33" customHeight="1">
      <c r="A259" s="42"/>
      <c r="B259" s="43"/>
      <c r="C259" s="208" t="s">
        <v>503</v>
      </c>
      <c r="D259" s="208" t="s">
        <v>174</v>
      </c>
      <c r="E259" s="209" t="s">
        <v>1395</v>
      </c>
      <c r="F259" s="210" t="s">
        <v>1396</v>
      </c>
      <c r="G259" s="211" t="s">
        <v>194</v>
      </c>
      <c r="H259" s="212">
        <v>7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1397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1399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2398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2399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2400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2401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2402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2403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2404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5" customFormat="1">
      <c r="A276" s="15"/>
      <c r="B276" s="248"/>
      <c r="C276" s="249"/>
      <c r="D276" s="228" t="s">
        <v>183</v>
      </c>
      <c r="E276" s="250" t="s">
        <v>41</v>
      </c>
      <c r="F276" s="251" t="s">
        <v>189</v>
      </c>
      <c r="G276" s="249"/>
      <c r="H276" s="252">
        <v>7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183</v>
      </c>
      <c r="AU276" s="258" t="s">
        <v>90</v>
      </c>
      <c r="AV276" s="15" t="s">
        <v>179</v>
      </c>
      <c r="AW276" s="15" t="s">
        <v>42</v>
      </c>
      <c r="AX276" s="15" t="s">
        <v>88</v>
      </c>
      <c r="AY276" s="258" t="s">
        <v>171</v>
      </c>
    </row>
    <row r="277" s="2" customFormat="1" ht="24.15" customHeight="1">
      <c r="A277" s="42"/>
      <c r="B277" s="43"/>
      <c r="C277" s="270" t="s">
        <v>520</v>
      </c>
      <c r="D277" s="270" t="s">
        <v>403</v>
      </c>
      <c r="E277" s="271" t="s">
        <v>1406</v>
      </c>
      <c r="F277" s="272" t="s">
        <v>1407</v>
      </c>
      <c r="G277" s="273" t="s">
        <v>194</v>
      </c>
      <c r="H277" s="274">
        <v>7</v>
      </c>
      <c r="I277" s="275"/>
      <c r="J277" s="276">
        <f>ROUND(I277*H277,2)</f>
        <v>0</v>
      </c>
      <c r="K277" s="272" t="s">
        <v>178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0.029000000000000001</v>
      </c>
      <c r="R277" s="217">
        <f>Q277*H277</f>
        <v>0.20300000000000001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406</v>
      </c>
      <c r="AT277" s="219" t="s">
        <v>403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295</v>
      </c>
      <c r="BM277" s="219" t="s">
        <v>1408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1409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2405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2406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88</v>
      </c>
      <c r="G282" s="238"/>
      <c r="H282" s="241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3" customFormat="1">
      <c r="A283" s="13"/>
      <c r="B283" s="226"/>
      <c r="C283" s="227"/>
      <c r="D283" s="228" t="s">
        <v>183</v>
      </c>
      <c r="E283" s="229" t="s">
        <v>41</v>
      </c>
      <c r="F283" s="230" t="s">
        <v>2407</v>
      </c>
      <c r="G283" s="227"/>
      <c r="H283" s="229" t="s">
        <v>41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183</v>
      </c>
      <c r="AU283" s="236" t="s">
        <v>90</v>
      </c>
      <c r="AV283" s="13" t="s">
        <v>88</v>
      </c>
      <c r="AW283" s="13" t="s">
        <v>42</v>
      </c>
      <c r="AX283" s="13" t="s">
        <v>80</v>
      </c>
      <c r="AY283" s="236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88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2408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2409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2410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2411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5" customFormat="1">
      <c r="A293" s="15"/>
      <c r="B293" s="248"/>
      <c r="C293" s="249"/>
      <c r="D293" s="228" t="s">
        <v>183</v>
      </c>
      <c r="E293" s="250" t="s">
        <v>41</v>
      </c>
      <c r="F293" s="251" t="s">
        <v>189</v>
      </c>
      <c r="G293" s="249"/>
      <c r="H293" s="252">
        <v>7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90</v>
      </c>
      <c r="AV293" s="15" t="s">
        <v>179</v>
      </c>
      <c r="AW293" s="15" t="s">
        <v>42</v>
      </c>
      <c r="AX293" s="15" t="s">
        <v>88</v>
      </c>
      <c r="AY293" s="258" t="s">
        <v>171</v>
      </c>
    </row>
    <row r="294" s="2" customFormat="1" ht="37.8" customHeight="1">
      <c r="A294" s="42"/>
      <c r="B294" s="43"/>
      <c r="C294" s="208" t="s">
        <v>536</v>
      </c>
      <c r="D294" s="208" t="s">
        <v>174</v>
      </c>
      <c r="E294" s="209" t="s">
        <v>2228</v>
      </c>
      <c r="F294" s="210" t="s">
        <v>2229</v>
      </c>
      <c r="G294" s="211" t="s">
        <v>194</v>
      </c>
      <c r="H294" s="212">
        <v>1</v>
      </c>
      <c r="I294" s="213"/>
      <c r="J294" s="214">
        <f>ROUND(I294*H294,2)</f>
        <v>0</v>
      </c>
      <c r="K294" s="210" t="s">
        <v>178</v>
      </c>
      <c r="L294" s="48"/>
      <c r="M294" s="215" t="s">
        <v>41</v>
      </c>
      <c r="N294" s="216" t="s">
        <v>51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295</v>
      </c>
      <c r="AT294" s="219" t="s">
        <v>174</v>
      </c>
      <c r="AU294" s="219" t="s">
        <v>90</v>
      </c>
      <c r="AY294" s="20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88</v>
      </c>
      <c r="BK294" s="220">
        <f>ROUND(I294*H294,2)</f>
        <v>0</v>
      </c>
      <c r="BL294" s="20" t="s">
        <v>295</v>
      </c>
      <c r="BM294" s="219" t="s">
        <v>2412</v>
      </c>
    </row>
    <row r="295" s="2" customFormat="1">
      <c r="A295" s="42"/>
      <c r="B295" s="43"/>
      <c r="C295" s="44"/>
      <c r="D295" s="221" t="s">
        <v>181</v>
      </c>
      <c r="E295" s="44"/>
      <c r="F295" s="222" t="s">
        <v>2231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181</v>
      </c>
      <c r="AU295" s="20" t="s">
        <v>90</v>
      </c>
    </row>
    <row r="296" s="13" customFormat="1">
      <c r="A296" s="13"/>
      <c r="B296" s="226"/>
      <c r="C296" s="227"/>
      <c r="D296" s="228" t="s">
        <v>183</v>
      </c>
      <c r="E296" s="229" t="s">
        <v>41</v>
      </c>
      <c r="F296" s="230" t="s">
        <v>1399</v>
      </c>
      <c r="G296" s="227"/>
      <c r="H296" s="229" t="s">
        <v>41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183</v>
      </c>
      <c r="AU296" s="236" t="s">
        <v>90</v>
      </c>
      <c r="AV296" s="13" t="s">
        <v>88</v>
      </c>
      <c r="AW296" s="13" t="s">
        <v>42</v>
      </c>
      <c r="AX296" s="13" t="s">
        <v>80</v>
      </c>
      <c r="AY296" s="236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2413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5" customFormat="1">
      <c r="A299" s="15"/>
      <c r="B299" s="248"/>
      <c r="C299" s="249"/>
      <c r="D299" s="228" t="s">
        <v>183</v>
      </c>
      <c r="E299" s="250" t="s">
        <v>41</v>
      </c>
      <c r="F299" s="251" t="s">
        <v>189</v>
      </c>
      <c r="G299" s="249"/>
      <c r="H299" s="252">
        <v>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183</v>
      </c>
      <c r="AU299" s="258" t="s">
        <v>90</v>
      </c>
      <c r="AV299" s="15" t="s">
        <v>179</v>
      </c>
      <c r="AW299" s="15" t="s">
        <v>42</v>
      </c>
      <c r="AX299" s="15" t="s">
        <v>88</v>
      </c>
      <c r="AY299" s="258" t="s">
        <v>171</v>
      </c>
    </row>
    <row r="300" s="2" customFormat="1" ht="24.15" customHeight="1">
      <c r="A300" s="42"/>
      <c r="B300" s="43"/>
      <c r="C300" s="270" t="s">
        <v>541</v>
      </c>
      <c r="D300" s="270" t="s">
        <v>403</v>
      </c>
      <c r="E300" s="271" t="s">
        <v>2233</v>
      </c>
      <c r="F300" s="272" t="s">
        <v>2234</v>
      </c>
      <c r="G300" s="273" t="s">
        <v>194</v>
      </c>
      <c r="H300" s="274">
        <v>1</v>
      </c>
      <c r="I300" s="275"/>
      <c r="J300" s="276">
        <f>ROUND(I300*H300,2)</f>
        <v>0</v>
      </c>
      <c r="K300" s="272" t="s">
        <v>178</v>
      </c>
      <c r="L300" s="277"/>
      <c r="M300" s="278" t="s">
        <v>41</v>
      </c>
      <c r="N300" s="279" t="s">
        <v>51</v>
      </c>
      <c r="O300" s="88"/>
      <c r="P300" s="217">
        <f>O300*H300</f>
        <v>0</v>
      </c>
      <c r="Q300" s="217">
        <v>0.034000000000000002</v>
      </c>
      <c r="R300" s="217">
        <f>Q300*H300</f>
        <v>0.034000000000000002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406</v>
      </c>
      <c r="AT300" s="219" t="s">
        <v>403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295</v>
      </c>
      <c r="BM300" s="219" t="s">
        <v>2414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1409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2415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4" customFormat="1">
      <c r="A303" s="14"/>
      <c r="B303" s="237"/>
      <c r="C303" s="238"/>
      <c r="D303" s="228" t="s">
        <v>183</v>
      </c>
      <c r="E303" s="239" t="s">
        <v>41</v>
      </c>
      <c r="F303" s="240" t="s">
        <v>88</v>
      </c>
      <c r="G303" s="238"/>
      <c r="H303" s="241">
        <v>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183</v>
      </c>
      <c r="AU303" s="247" t="s">
        <v>90</v>
      </c>
      <c r="AV303" s="14" t="s">
        <v>90</v>
      </c>
      <c r="AW303" s="14" t="s">
        <v>42</v>
      </c>
      <c r="AX303" s="14" t="s">
        <v>80</v>
      </c>
      <c r="AY303" s="247" t="s">
        <v>171</v>
      </c>
    </row>
    <row r="304" s="15" customFormat="1">
      <c r="A304" s="15"/>
      <c r="B304" s="248"/>
      <c r="C304" s="249"/>
      <c r="D304" s="228" t="s">
        <v>183</v>
      </c>
      <c r="E304" s="250" t="s">
        <v>41</v>
      </c>
      <c r="F304" s="251" t="s">
        <v>189</v>
      </c>
      <c r="G304" s="249"/>
      <c r="H304" s="252">
        <v>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183</v>
      </c>
      <c r="AU304" s="258" t="s">
        <v>90</v>
      </c>
      <c r="AV304" s="15" t="s">
        <v>179</v>
      </c>
      <c r="AW304" s="15" t="s">
        <v>42</v>
      </c>
      <c r="AX304" s="15" t="s">
        <v>88</v>
      </c>
      <c r="AY304" s="258" t="s">
        <v>171</v>
      </c>
    </row>
    <row r="305" s="2" customFormat="1" ht="16.5" customHeight="1">
      <c r="A305" s="42"/>
      <c r="B305" s="43"/>
      <c r="C305" s="208" t="s">
        <v>560</v>
      </c>
      <c r="D305" s="208" t="s">
        <v>174</v>
      </c>
      <c r="E305" s="209" t="s">
        <v>1416</v>
      </c>
      <c r="F305" s="210" t="s">
        <v>1417</v>
      </c>
      <c r="G305" s="211" t="s">
        <v>194</v>
      </c>
      <c r="H305" s="212">
        <v>8</v>
      </c>
      <c r="I305" s="213"/>
      <c r="J305" s="214">
        <f>ROUND(I305*H305,2)</f>
        <v>0</v>
      </c>
      <c r="K305" s="210" t="s">
        <v>178</v>
      </c>
      <c r="L305" s="48"/>
      <c r="M305" s="215" t="s">
        <v>41</v>
      </c>
      <c r="N305" s="216" t="s">
        <v>51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295</v>
      </c>
      <c r="AT305" s="219" t="s">
        <v>174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295</v>
      </c>
      <c r="BM305" s="219" t="s">
        <v>1418</v>
      </c>
    </row>
    <row r="306" s="2" customFormat="1">
      <c r="A306" s="42"/>
      <c r="B306" s="43"/>
      <c r="C306" s="44"/>
      <c r="D306" s="221" t="s">
        <v>181</v>
      </c>
      <c r="E306" s="44"/>
      <c r="F306" s="222" t="s">
        <v>1419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181</v>
      </c>
      <c r="AU306" s="20" t="s">
        <v>90</v>
      </c>
    </row>
    <row r="307" s="14" customFormat="1">
      <c r="A307" s="14"/>
      <c r="B307" s="237"/>
      <c r="C307" s="238"/>
      <c r="D307" s="228" t="s">
        <v>183</v>
      </c>
      <c r="E307" s="239" t="s">
        <v>41</v>
      </c>
      <c r="F307" s="240" t="s">
        <v>259</v>
      </c>
      <c r="G307" s="238"/>
      <c r="H307" s="241">
        <v>8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183</v>
      </c>
      <c r="AU307" s="247" t="s">
        <v>90</v>
      </c>
      <c r="AV307" s="14" t="s">
        <v>90</v>
      </c>
      <c r="AW307" s="14" t="s">
        <v>42</v>
      </c>
      <c r="AX307" s="14" t="s">
        <v>80</v>
      </c>
      <c r="AY307" s="247" t="s">
        <v>171</v>
      </c>
    </row>
    <row r="308" s="15" customFormat="1">
      <c r="A308" s="15"/>
      <c r="B308" s="248"/>
      <c r="C308" s="249"/>
      <c r="D308" s="228" t="s">
        <v>183</v>
      </c>
      <c r="E308" s="250" t="s">
        <v>41</v>
      </c>
      <c r="F308" s="251" t="s">
        <v>189</v>
      </c>
      <c r="G308" s="249"/>
      <c r="H308" s="252">
        <v>8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8" t="s">
        <v>183</v>
      </c>
      <c r="AU308" s="258" t="s">
        <v>90</v>
      </c>
      <c r="AV308" s="15" t="s">
        <v>179</v>
      </c>
      <c r="AW308" s="15" t="s">
        <v>42</v>
      </c>
      <c r="AX308" s="15" t="s">
        <v>88</v>
      </c>
      <c r="AY308" s="258" t="s">
        <v>171</v>
      </c>
    </row>
    <row r="309" s="2" customFormat="1" ht="16.5" customHeight="1">
      <c r="A309" s="42"/>
      <c r="B309" s="43"/>
      <c r="C309" s="208" t="s">
        <v>565</v>
      </c>
      <c r="D309" s="208" t="s">
        <v>174</v>
      </c>
      <c r="E309" s="209" t="s">
        <v>1420</v>
      </c>
      <c r="F309" s="210" t="s">
        <v>1421</v>
      </c>
      <c r="G309" s="211" t="s">
        <v>194</v>
      </c>
      <c r="H309" s="212">
        <v>8</v>
      </c>
      <c r="I309" s="213"/>
      <c r="J309" s="214">
        <f>ROUND(I309*H309,2)</f>
        <v>0</v>
      </c>
      <c r="K309" s="210" t="s">
        <v>178</v>
      </c>
      <c r="L309" s="48"/>
      <c r="M309" s="215" t="s">
        <v>41</v>
      </c>
      <c r="N309" s="216" t="s">
        <v>51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295</v>
      </c>
      <c r="AT309" s="219" t="s">
        <v>174</v>
      </c>
      <c r="AU309" s="219" t="s">
        <v>90</v>
      </c>
      <c r="AY309" s="20" t="s">
        <v>171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88</v>
      </c>
      <c r="BK309" s="220">
        <f>ROUND(I309*H309,2)</f>
        <v>0</v>
      </c>
      <c r="BL309" s="20" t="s">
        <v>295</v>
      </c>
      <c r="BM309" s="219" t="s">
        <v>1422</v>
      </c>
    </row>
    <row r="310" s="2" customFormat="1">
      <c r="A310" s="42"/>
      <c r="B310" s="43"/>
      <c r="C310" s="44"/>
      <c r="D310" s="221" t="s">
        <v>181</v>
      </c>
      <c r="E310" s="44"/>
      <c r="F310" s="222" t="s">
        <v>1423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181</v>
      </c>
      <c r="AU310" s="20" t="s">
        <v>90</v>
      </c>
    </row>
    <row r="311" s="14" customFormat="1">
      <c r="A311" s="14"/>
      <c r="B311" s="237"/>
      <c r="C311" s="238"/>
      <c r="D311" s="228" t="s">
        <v>183</v>
      </c>
      <c r="E311" s="239" t="s">
        <v>41</v>
      </c>
      <c r="F311" s="240" t="s">
        <v>259</v>
      </c>
      <c r="G311" s="238"/>
      <c r="H311" s="241">
        <v>8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183</v>
      </c>
      <c r="AU311" s="247" t="s">
        <v>90</v>
      </c>
      <c r="AV311" s="14" t="s">
        <v>90</v>
      </c>
      <c r="AW311" s="14" t="s">
        <v>42</v>
      </c>
      <c r="AX311" s="14" t="s">
        <v>80</v>
      </c>
      <c r="AY311" s="247" t="s">
        <v>171</v>
      </c>
    </row>
    <row r="312" s="15" customFormat="1">
      <c r="A312" s="15"/>
      <c r="B312" s="248"/>
      <c r="C312" s="249"/>
      <c r="D312" s="228" t="s">
        <v>183</v>
      </c>
      <c r="E312" s="250" t="s">
        <v>41</v>
      </c>
      <c r="F312" s="251" t="s">
        <v>189</v>
      </c>
      <c r="G312" s="249"/>
      <c r="H312" s="252">
        <v>8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8" t="s">
        <v>183</v>
      </c>
      <c r="AU312" s="258" t="s">
        <v>90</v>
      </c>
      <c r="AV312" s="15" t="s">
        <v>179</v>
      </c>
      <c r="AW312" s="15" t="s">
        <v>42</v>
      </c>
      <c r="AX312" s="15" t="s">
        <v>88</v>
      </c>
      <c r="AY312" s="258" t="s">
        <v>171</v>
      </c>
    </row>
    <row r="313" s="2" customFormat="1" ht="24.15" customHeight="1">
      <c r="A313" s="42"/>
      <c r="B313" s="43"/>
      <c r="C313" s="208" t="s">
        <v>573</v>
      </c>
      <c r="D313" s="208" t="s">
        <v>174</v>
      </c>
      <c r="E313" s="209" t="s">
        <v>1424</v>
      </c>
      <c r="F313" s="210" t="s">
        <v>1425</v>
      </c>
      <c r="G313" s="211" t="s">
        <v>194</v>
      </c>
      <c r="H313" s="212">
        <v>1</v>
      </c>
      <c r="I313" s="213"/>
      <c r="J313" s="214">
        <f>ROUND(I313*H313,2)</f>
        <v>0</v>
      </c>
      <c r="K313" s="210" t="s">
        <v>41</v>
      </c>
      <c r="L313" s="48"/>
      <c r="M313" s="215" t="s">
        <v>41</v>
      </c>
      <c r="N313" s="216" t="s">
        <v>51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295</v>
      </c>
      <c r="AT313" s="219" t="s">
        <v>174</v>
      </c>
      <c r="AU313" s="219" t="s">
        <v>90</v>
      </c>
      <c r="AY313" s="20" t="s">
        <v>171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88</v>
      </c>
      <c r="BK313" s="220">
        <f>ROUND(I313*H313,2)</f>
        <v>0</v>
      </c>
      <c r="BL313" s="20" t="s">
        <v>295</v>
      </c>
      <c r="BM313" s="219" t="s">
        <v>1426</v>
      </c>
    </row>
    <row r="314" s="13" customFormat="1">
      <c r="A314" s="13"/>
      <c r="B314" s="226"/>
      <c r="C314" s="227"/>
      <c r="D314" s="228" t="s">
        <v>183</v>
      </c>
      <c r="E314" s="229" t="s">
        <v>41</v>
      </c>
      <c r="F314" s="230" t="s">
        <v>1427</v>
      </c>
      <c r="G314" s="227"/>
      <c r="H314" s="229" t="s">
        <v>41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183</v>
      </c>
      <c r="AU314" s="236" t="s">
        <v>90</v>
      </c>
      <c r="AV314" s="13" t="s">
        <v>88</v>
      </c>
      <c r="AW314" s="13" t="s">
        <v>42</v>
      </c>
      <c r="AX314" s="13" t="s">
        <v>80</v>
      </c>
      <c r="AY314" s="236" t="s">
        <v>171</v>
      </c>
    </row>
    <row r="315" s="13" customFormat="1">
      <c r="A315" s="13"/>
      <c r="B315" s="226"/>
      <c r="C315" s="227"/>
      <c r="D315" s="228" t="s">
        <v>183</v>
      </c>
      <c r="E315" s="229" t="s">
        <v>41</v>
      </c>
      <c r="F315" s="230" t="s">
        <v>2416</v>
      </c>
      <c r="G315" s="227"/>
      <c r="H315" s="229" t="s">
        <v>41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183</v>
      </c>
      <c r="AU315" s="236" t="s">
        <v>90</v>
      </c>
      <c r="AV315" s="13" t="s">
        <v>88</v>
      </c>
      <c r="AW315" s="13" t="s">
        <v>42</v>
      </c>
      <c r="AX315" s="13" t="s">
        <v>80</v>
      </c>
      <c r="AY315" s="236" t="s">
        <v>171</v>
      </c>
    </row>
    <row r="316" s="14" customFormat="1">
      <c r="A316" s="14"/>
      <c r="B316" s="237"/>
      <c r="C316" s="238"/>
      <c r="D316" s="228" t="s">
        <v>183</v>
      </c>
      <c r="E316" s="239" t="s">
        <v>41</v>
      </c>
      <c r="F316" s="240" t="s">
        <v>88</v>
      </c>
      <c r="G316" s="238"/>
      <c r="H316" s="241">
        <v>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42</v>
      </c>
      <c r="AX316" s="14" t="s">
        <v>80</v>
      </c>
      <c r="AY316" s="247" t="s">
        <v>171</v>
      </c>
    </row>
    <row r="317" s="15" customFormat="1">
      <c r="A317" s="15"/>
      <c r="B317" s="248"/>
      <c r="C317" s="249"/>
      <c r="D317" s="228" t="s">
        <v>183</v>
      </c>
      <c r="E317" s="250" t="s">
        <v>41</v>
      </c>
      <c r="F317" s="251" t="s">
        <v>189</v>
      </c>
      <c r="G317" s="249"/>
      <c r="H317" s="252">
        <v>1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183</v>
      </c>
      <c r="AU317" s="258" t="s">
        <v>90</v>
      </c>
      <c r="AV317" s="15" t="s">
        <v>179</v>
      </c>
      <c r="AW317" s="15" t="s">
        <v>42</v>
      </c>
      <c r="AX317" s="15" t="s">
        <v>88</v>
      </c>
      <c r="AY317" s="258" t="s">
        <v>171</v>
      </c>
    </row>
    <row r="318" s="2" customFormat="1" ht="24.15" customHeight="1">
      <c r="A318" s="42"/>
      <c r="B318" s="43"/>
      <c r="C318" s="270" t="s">
        <v>582</v>
      </c>
      <c r="D318" s="270" t="s">
        <v>403</v>
      </c>
      <c r="E318" s="271" t="s">
        <v>1429</v>
      </c>
      <c r="F318" s="272" t="s">
        <v>1430</v>
      </c>
      <c r="G318" s="273" t="s">
        <v>194</v>
      </c>
      <c r="H318" s="274">
        <v>1</v>
      </c>
      <c r="I318" s="275"/>
      <c r="J318" s="276">
        <f>ROUND(I318*H318,2)</f>
        <v>0</v>
      </c>
      <c r="K318" s="272" t="s">
        <v>41</v>
      </c>
      <c r="L318" s="277"/>
      <c r="M318" s="278" t="s">
        <v>41</v>
      </c>
      <c r="N318" s="279" t="s">
        <v>51</v>
      </c>
      <c r="O318" s="88"/>
      <c r="P318" s="217">
        <f>O318*H318</f>
        <v>0</v>
      </c>
      <c r="Q318" s="217">
        <v>0.14699999999999999</v>
      </c>
      <c r="R318" s="217">
        <f>Q318*H318</f>
        <v>0.14699999999999999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406</v>
      </c>
      <c r="AT318" s="219" t="s">
        <v>403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295</v>
      </c>
      <c r="BM318" s="219" t="s">
        <v>1431</v>
      </c>
    </row>
    <row r="319" s="13" customFormat="1">
      <c r="A319" s="13"/>
      <c r="B319" s="226"/>
      <c r="C319" s="227"/>
      <c r="D319" s="228" t="s">
        <v>183</v>
      </c>
      <c r="E319" s="229" t="s">
        <v>41</v>
      </c>
      <c r="F319" s="230" t="s">
        <v>1409</v>
      </c>
      <c r="G319" s="227"/>
      <c r="H319" s="229" t="s">
        <v>41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183</v>
      </c>
      <c r="AU319" s="236" t="s">
        <v>90</v>
      </c>
      <c r="AV319" s="13" t="s">
        <v>88</v>
      </c>
      <c r="AW319" s="13" t="s">
        <v>42</v>
      </c>
      <c r="AX319" s="13" t="s">
        <v>80</v>
      </c>
      <c r="AY319" s="236" t="s">
        <v>171</v>
      </c>
    </row>
    <row r="320" s="13" customFormat="1">
      <c r="A320" s="13"/>
      <c r="B320" s="226"/>
      <c r="C320" s="227"/>
      <c r="D320" s="228" t="s">
        <v>183</v>
      </c>
      <c r="E320" s="229" t="s">
        <v>41</v>
      </c>
      <c r="F320" s="230" t="s">
        <v>2417</v>
      </c>
      <c r="G320" s="227"/>
      <c r="H320" s="229" t="s">
        <v>41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183</v>
      </c>
      <c r="AU320" s="236" t="s">
        <v>90</v>
      </c>
      <c r="AV320" s="13" t="s">
        <v>88</v>
      </c>
      <c r="AW320" s="13" t="s">
        <v>42</v>
      </c>
      <c r="AX320" s="13" t="s">
        <v>80</v>
      </c>
      <c r="AY320" s="236" t="s">
        <v>171</v>
      </c>
    </row>
    <row r="321" s="14" customFormat="1">
      <c r="A321" s="14"/>
      <c r="B321" s="237"/>
      <c r="C321" s="238"/>
      <c r="D321" s="228" t="s">
        <v>183</v>
      </c>
      <c r="E321" s="239" t="s">
        <v>41</v>
      </c>
      <c r="F321" s="240" t="s">
        <v>88</v>
      </c>
      <c r="G321" s="238"/>
      <c r="H321" s="241">
        <v>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183</v>
      </c>
      <c r="AU321" s="247" t="s">
        <v>90</v>
      </c>
      <c r="AV321" s="14" t="s">
        <v>90</v>
      </c>
      <c r="AW321" s="14" t="s">
        <v>42</v>
      </c>
      <c r="AX321" s="14" t="s">
        <v>80</v>
      </c>
      <c r="AY321" s="247" t="s">
        <v>171</v>
      </c>
    </row>
    <row r="322" s="15" customFormat="1">
      <c r="A322" s="15"/>
      <c r="B322" s="248"/>
      <c r="C322" s="249"/>
      <c r="D322" s="228" t="s">
        <v>183</v>
      </c>
      <c r="E322" s="250" t="s">
        <v>41</v>
      </c>
      <c r="F322" s="251" t="s">
        <v>189</v>
      </c>
      <c r="G322" s="249"/>
      <c r="H322" s="252">
        <v>1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8" t="s">
        <v>183</v>
      </c>
      <c r="AU322" s="258" t="s">
        <v>90</v>
      </c>
      <c r="AV322" s="15" t="s">
        <v>179</v>
      </c>
      <c r="AW322" s="15" t="s">
        <v>42</v>
      </c>
      <c r="AX322" s="15" t="s">
        <v>88</v>
      </c>
      <c r="AY322" s="258" t="s">
        <v>171</v>
      </c>
    </row>
    <row r="323" s="2" customFormat="1" ht="16.5" customHeight="1">
      <c r="A323" s="42"/>
      <c r="B323" s="43"/>
      <c r="C323" s="208" t="s">
        <v>593</v>
      </c>
      <c r="D323" s="208" t="s">
        <v>174</v>
      </c>
      <c r="E323" s="209" t="s">
        <v>1433</v>
      </c>
      <c r="F323" s="210" t="s">
        <v>1434</v>
      </c>
      <c r="G323" s="211" t="s">
        <v>202</v>
      </c>
      <c r="H323" s="212">
        <v>32.509999999999998</v>
      </c>
      <c r="I323" s="213"/>
      <c r="J323" s="214">
        <f>ROUND(I323*H323,2)</f>
        <v>0</v>
      </c>
      <c r="K323" s="210" t="s">
        <v>178</v>
      </c>
      <c r="L323" s="48"/>
      <c r="M323" s="215" t="s">
        <v>41</v>
      </c>
      <c r="N323" s="216" t="s">
        <v>51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295</v>
      </c>
      <c r="AT323" s="219" t="s">
        <v>174</v>
      </c>
      <c r="AU323" s="219" t="s">
        <v>90</v>
      </c>
      <c r="AY323" s="20" t="s">
        <v>171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88</v>
      </c>
      <c r="BK323" s="220">
        <f>ROUND(I323*H323,2)</f>
        <v>0</v>
      </c>
      <c r="BL323" s="20" t="s">
        <v>295</v>
      </c>
      <c r="BM323" s="219" t="s">
        <v>1435</v>
      </c>
    </row>
    <row r="324" s="2" customFormat="1">
      <c r="A324" s="42"/>
      <c r="B324" s="43"/>
      <c r="C324" s="44"/>
      <c r="D324" s="221" t="s">
        <v>181</v>
      </c>
      <c r="E324" s="44"/>
      <c r="F324" s="222" t="s">
        <v>1436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181</v>
      </c>
      <c r="AU324" s="20" t="s">
        <v>90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2418</v>
      </c>
      <c r="G325" s="238"/>
      <c r="H325" s="241">
        <v>32.509999999999998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32.509999999999998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891</v>
      </c>
      <c r="D327" s="270" t="s">
        <v>403</v>
      </c>
      <c r="E327" s="271" t="s">
        <v>1438</v>
      </c>
      <c r="F327" s="272" t="s">
        <v>1439</v>
      </c>
      <c r="G327" s="273" t="s">
        <v>202</v>
      </c>
      <c r="H327" s="274">
        <v>33.484999999999999</v>
      </c>
      <c r="I327" s="275"/>
      <c r="J327" s="276">
        <f>ROUND(I327*H327,2)</f>
        <v>0</v>
      </c>
      <c r="K327" s="272" t="s">
        <v>178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0.00040000000000000002</v>
      </c>
      <c r="R327" s="217">
        <f>Q327*H327</f>
        <v>0.013394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406</v>
      </c>
      <c r="AT327" s="219" t="s">
        <v>403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295</v>
      </c>
      <c r="BM327" s="219" t="s">
        <v>1440</v>
      </c>
    </row>
    <row r="328" s="14" customFormat="1">
      <c r="A328" s="14"/>
      <c r="B328" s="237"/>
      <c r="C328" s="238"/>
      <c r="D328" s="228" t="s">
        <v>183</v>
      </c>
      <c r="E328" s="238"/>
      <c r="F328" s="240" t="s">
        <v>2419</v>
      </c>
      <c r="G328" s="238"/>
      <c r="H328" s="241">
        <v>33.484999999999999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</v>
      </c>
      <c r="AX328" s="14" t="s">
        <v>88</v>
      </c>
      <c r="AY328" s="247" t="s">
        <v>171</v>
      </c>
    </row>
    <row r="329" s="2" customFormat="1" ht="16.5" customHeight="1">
      <c r="A329" s="42"/>
      <c r="B329" s="43"/>
      <c r="C329" s="208" t="s">
        <v>897</v>
      </c>
      <c r="D329" s="208" t="s">
        <v>174</v>
      </c>
      <c r="E329" s="209" t="s">
        <v>1047</v>
      </c>
      <c r="F329" s="210" t="s">
        <v>1048</v>
      </c>
      <c r="G329" s="211" t="s">
        <v>202</v>
      </c>
      <c r="H329" s="212">
        <v>65.790000000000006</v>
      </c>
      <c r="I329" s="213"/>
      <c r="J329" s="214">
        <f>ROUND(I329*H329,2)</f>
        <v>0</v>
      </c>
      <c r="K329" s="210" t="s">
        <v>178</v>
      </c>
      <c r="L329" s="48"/>
      <c r="M329" s="215" t="s">
        <v>41</v>
      </c>
      <c r="N329" s="216" t="s">
        <v>51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295</v>
      </c>
      <c r="AT329" s="219" t="s">
        <v>174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295</v>
      </c>
      <c r="BM329" s="219" t="s">
        <v>1442</v>
      </c>
    </row>
    <row r="330" s="2" customFormat="1">
      <c r="A330" s="42"/>
      <c r="B330" s="43"/>
      <c r="C330" s="44"/>
      <c r="D330" s="221" t="s">
        <v>181</v>
      </c>
      <c r="E330" s="44"/>
      <c r="F330" s="222" t="s">
        <v>1050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181</v>
      </c>
      <c r="AU330" s="20" t="s">
        <v>90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2420</v>
      </c>
      <c r="G331" s="238"/>
      <c r="H331" s="241">
        <v>65.790000000000006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65.790000000000006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70" t="s">
        <v>901</v>
      </c>
      <c r="D333" s="270" t="s">
        <v>403</v>
      </c>
      <c r="E333" s="271" t="s">
        <v>1075</v>
      </c>
      <c r="F333" s="272" t="s">
        <v>1076</v>
      </c>
      <c r="G333" s="273" t="s">
        <v>202</v>
      </c>
      <c r="H333" s="274">
        <v>67.763999999999996</v>
      </c>
      <c r="I333" s="275"/>
      <c r="J333" s="276">
        <f>ROUND(I333*H333,2)</f>
        <v>0</v>
      </c>
      <c r="K333" s="272" t="s">
        <v>178</v>
      </c>
      <c r="L333" s="277"/>
      <c r="M333" s="278" t="s">
        <v>41</v>
      </c>
      <c r="N333" s="279" t="s">
        <v>51</v>
      </c>
      <c r="O333" s="88"/>
      <c r="P333" s="217">
        <f>O333*H333</f>
        <v>0</v>
      </c>
      <c r="Q333" s="217">
        <v>0.00069999999999999999</v>
      </c>
      <c r="R333" s="217">
        <f>Q333*H333</f>
        <v>0.047434799999999999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406</v>
      </c>
      <c r="AT333" s="219" t="s">
        <v>403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295</v>
      </c>
      <c r="BM333" s="219" t="s">
        <v>1444</v>
      </c>
    </row>
    <row r="334" s="14" customFormat="1">
      <c r="A334" s="14"/>
      <c r="B334" s="237"/>
      <c r="C334" s="238"/>
      <c r="D334" s="228" t="s">
        <v>183</v>
      </c>
      <c r="E334" s="238"/>
      <c r="F334" s="240" t="s">
        <v>2421</v>
      </c>
      <c r="G334" s="238"/>
      <c r="H334" s="241">
        <v>67.763999999999996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183</v>
      </c>
      <c r="AU334" s="247" t="s">
        <v>90</v>
      </c>
      <c r="AV334" s="14" t="s">
        <v>90</v>
      </c>
      <c r="AW334" s="14" t="s">
        <v>4</v>
      </c>
      <c r="AX334" s="14" t="s">
        <v>88</v>
      </c>
      <c r="AY334" s="247" t="s">
        <v>171</v>
      </c>
    </row>
    <row r="335" s="2" customFormat="1" ht="16.5" customHeight="1">
      <c r="A335" s="42"/>
      <c r="B335" s="43"/>
      <c r="C335" s="208" t="s">
        <v>906</v>
      </c>
      <c r="D335" s="208" t="s">
        <v>174</v>
      </c>
      <c r="E335" s="209" t="s">
        <v>1446</v>
      </c>
      <c r="F335" s="210" t="s">
        <v>1447</v>
      </c>
      <c r="G335" s="211" t="s">
        <v>202</v>
      </c>
      <c r="H335" s="212">
        <v>7.04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295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295</v>
      </c>
      <c r="BM335" s="219" t="s">
        <v>1448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1449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2422</v>
      </c>
      <c r="G337" s="238"/>
      <c r="H337" s="241">
        <v>7.04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5" customFormat="1">
      <c r="A338" s="15"/>
      <c r="B338" s="248"/>
      <c r="C338" s="249"/>
      <c r="D338" s="228" t="s">
        <v>183</v>
      </c>
      <c r="E338" s="250" t="s">
        <v>41</v>
      </c>
      <c r="F338" s="251" t="s">
        <v>189</v>
      </c>
      <c r="G338" s="249"/>
      <c r="H338" s="252">
        <v>7.04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183</v>
      </c>
      <c r="AU338" s="258" t="s">
        <v>90</v>
      </c>
      <c r="AV338" s="15" t="s">
        <v>179</v>
      </c>
      <c r="AW338" s="15" t="s">
        <v>42</v>
      </c>
      <c r="AX338" s="15" t="s">
        <v>88</v>
      </c>
      <c r="AY338" s="258" t="s">
        <v>171</v>
      </c>
    </row>
    <row r="339" s="2" customFormat="1" ht="16.5" customHeight="1">
      <c r="A339" s="42"/>
      <c r="B339" s="43"/>
      <c r="C339" s="270" t="s">
        <v>912</v>
      </c>
      <c r="D339" s="270" t="s">
        <v>403</v>
      </c>
      <c r="E339" s="271" t="s">
        <v>1450</v>
      </c>
      <c r="F339" s="272" t="s">
        <v>1451</v>
      </c>
      <c r="G339" s="273" t="s">
        <v>202</v>
      </c>
      <c r="H339" s="274">
        <v>7.2510000000000003</v>
      </c>
      <c r="I339" s="275"/>
      <c r="J339" s="276">
        <f>ROUND(I339*H339,2)</f>
        <v>0</v>
      </c>
      <c r="K339" s="272" t="s">
        <v>178</v>
      </c>
      <c r="L339" s="277"/>
      <c r="M339" s="278" t="s">
        <v>41</v>
      </c>
      <c r="N339" s="279" t="s">
        <v>51</v>
      </c>
      <c r="O339" s="88"/>
      <c r="P339" s="217">
        <f>O339*H339</f>
        <v>0</v>
      </c>
      <c r="Q339" s="217">
        <v>0.001</v>
      </c>
      <c r="R339" s="217">
        <f>Q339*H339</f>
        <v>0.0072510000000000005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406</v>
      </c>
      <c r="AT339" s="219" t="s">
        <v>403</v>
      </c>
      <c r="AU339" s="219" t="s">
        <v>90</v>
      </c>
      <c r="AY339" s="20" t="s">
        <v>171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88</v>
      </c>
      <c r="BK339" s="220">
        <f>ROUND(I339*H339,2)</f>
        <v>0</v>
      </c>
      <c r="BL339" s="20" t="s">
        <v>295</v>
      </c>
      <c r="BM339" s="219" t="s">
        <v>1452</v>
      </c>
    </row>
    <row r="340" s="14" customFormat="1">
      <c r="A340" s="14"/>
      <c r="B340" s="237"/>
      <c r="C340" s="238"/>
      <c r="D340" s="228" t="s">
        <v>183</v>
      </c>
      <c r="E340" s="238"/>
      <c r="F340" s="240" t="s">
        <v>2423</v>
      </c>
      <c r="G340" s="238"/>
      <c r="H340" s="241">
        <v>7.2510000000000003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</v>
      </c>
      <c r="AX340" s="14" t="s">
        <v>88</v>
      </c>
      <c r="AY340" s="247" t="s">
        <v>171</v>
      </c>
    </row>
    <row r="341" s="2" customFormat="1" ht="16.5" customHeight="1">
      <c r="A341" s="42"/>
      <c r="B341" s="43"/>
      <c r="C341" s="208" t="s">
        <v>918</v>
      </c>
      <c r="D341" s="208" t="s">
        <v>174</v>
      </c>
      <c r="E341" s="209" t="s">
        <v>1454</v>
      </c>
      <c r="F341" s="210" t="s">
        <v>1455</v>
      </c>
      <c r="G341" s="211" t="s">
        <v>202</v>
      </c>
      <c r="H341" s="212">
        <v>17.510000000000002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295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295</v>
      </c>
      <c r="BM341" s="219" t="s">
        <v>1456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1457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2424</v>
      </c>
      <c r="G343" s="238"/>
      <c r="H343" s="241">
        <v>17.510000000000002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5" customFormat="1">
      <c r="A344" s="15"/>
      <c r="B344" s="248"/>
      <c r="C344" s="249"/>
      <c r="D344" s="228" t="s">
        <v>183</v>
      </c>
      <c r="E344" s="250" t="s">
        <v>41</v>
      </c>
      <c r="F344" s="251" t="s">
        <v>189</v>
      </c>
      <c r="G344" s="249"/>
      <c r="H344" s="252">
        <v>17.510000000000002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183</v>
      </c>
      <c r="AU344" s="258" t="s">
        <v>90</v>
      </c>
      <c r="AV344" s="15" t="s">
        <v>179</v>
      </c>
      <c r="AW344" s="15" t="s">
        <v>42</v>
      </c>
      <c r="AX344" s="15" t="s">
        <v>88</v>
      </c>
      <c r="AY344" s="258" t="s">
        <v>171</v>
      </c>
    </row>
    <row r="345" s="2" customFormat="1" ht="16.5" customHeight="1">
      <c r="A345" s="42"/>
      <c r="B345" s="43"/>
      <c r="C345" s="270" t="s">
        <v>924</v>
      </c>
      <c r="D345" s="270" t="s">
        <v>403</v>
      </c>
      <c r="E345" s="271" t="s">
        <v>1458</v>
      </c>
      <c r="F345" s="272" t="s">
        <v>1459</v>
      </c>
      <c r="G345" s="273" t="s">
        <v>202</v>
      </c>
      <c r="H345" s="274">
        <v>18.035</v>
      </c>
      <c r="I345" s="275"/>
      <c r="J345" s="276">
        <f>ROUND(I345*H345,2)</f>
        <v>0</v>
      </c>
      <c r="K345" s="272" t="s">
        <v>178</v>
      </c>
      <c r="L345" s="277"/>
      <c r="M345" s="278" t="s">
        <v>41</v>
      </c>
      <c r="N345" s="279" t="s">
        <v>51</v>
      </c>
      <c r="O345" s="88"/>
      <c r="P345" s="217">
        <f>O345*H345</f>
        <v>0</v>
      </c>
      <c r="Q345" s="217">
        <v>0.0014</v>
      </c>
      <c r="R345" s="217">
        <f>Q345*H345</f>
        <v>0.025249000000000001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406</v>
      </c>
      <c r="AT345" s="219" t="s">
        <v>403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295</v>
      </c>
      <c r="BM345" s="219" t="s">
        <v>1460</v>
      </c>
    </row>
    <row r="346" s="14" customFormat="1">
      <c r="A346" s="14"/>
      <c r="B346" s="237"/>
      <c r="C346" s="238"/>
      <c r="D346" s="228" t="s">
        <v>183</v>
      </c>
      <c r="E346" s="238"/>
      <c r="F346" s="240" t="s">
        <v>2425</v>
      </c>
      <c r="G346" s="238"/>
      <c r="H346" s="241">
        <v>18.035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183</v>
      </c>
      <c r="AU346" s="247" t="s">
        <v>90</v>
      </c>
      <c r="AV346" s="14" t="s">
        <v>90</v>
      </c>
      <c r="AW346" s="14" t="s">
        <v>4</v>
      </c>
      <c r="AX346" s="14" t="s">
        <v>88</v>
      </c>
      <c r="AY346" s="247" t="s">
        <v>171</v>
      </c>
    </row>
    <row r="347" s="2" customFormat="1" ht="16.5" customHeight="1">
      <c r="A347" s="42"/>
      <c r="B347" s="43"/>
      <c r="C347" s="208" t="s">
        <v>929</v>
      </c>
      <c r="D347" s="208" t="s">
        <v>174</v>
      </c>
      <c r="E347" s="209" t="s">
        <v>1088</v>
      </c>
      <c r="F347" s="210" t="s">
        <v>1089</v>
      </c>
      <c r="G347" s="211" t="s">
        <v>202</v>
      </c>
      <c r="H347" s="212">
        <v>11.09</v>
      </c>
      <c r="I347" s="213"/>
      <c r="J347" s="214">
        <f>ROUND(I347*H347,2)</f>
        <v>0</v>
      </c>
      <c r="K347" s="210" t="s">
        <v>178</v>
      </c>
      <c r="L347" s="48"/>
      <c r="M347" s="215" t="s">
        <v>41</v>
      </c>
      <c r="N347" s="216" t="s">
        <v>51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295</v>
      </c>
      <c r="AT347" s="219" t="s">
        <v>174</v>
      </c>
      <c r="AU347" s="219" t="s">
        <v>90</v>
      </c>
      <c r="AY347" s="20" t="s">
        <v>171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88</v>
      </c>
      <c r="BK347" s="220">
        <f>ROUND(I347*H347,2)</f>
        <v>0</v>
      </c>
      <c r="BL347" s="20" t="s">
        <v>295</v>
      </c>
      <c r="BM347" s="219" t="s">
        <v>2161</v>
      </c>
    </row>
    <row r="348" s="2" customFormat="1">
      <c r="A348" s="42"/>
      <c r="B348" s="43"/>
      <c r="C348" s="44"/>
      <c r="D348" s="221" t="s">
        <v>181</v>
      </c>
      <c r="E348" s="44"/>
      <c r="F348" s="222" t="s">
        <v>1091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181</v>
      </c>
      <c r="AU348" s="20" t="s">
        <v>90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2426</v>
      </c>
      <c r="G349" s="238"/>
      <c r="H349" s="241">
        <v>11.09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11.09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16.5" customHeight="1">
      <c r="A351" s="42"/>
      <c r="B351" s="43"/>
      <c r="C351" s="270" t="s">
        <v>933</v>
      </c>
      <c r="D351" s="270" t="s">
        <v>403</v>
      </c>
      <c r="E351" s="271" t="s">
        <v>1093</v>
      </c>
      <c r="F351" s="272" t="s">
        <v>1094</v>
      </c>
      <c r="G351" s="273" t="s">
        <v>202</v>
      </c>
      <c r="H351" s="274">
        <v>11.423</v>
      </c>
      <c r="I351" s="275"/>
      <c r="J351" s="276">
        <f>ROUND(I351*H351,2)</f>
        <v>0</v>
      </c>
      <c r="K351" s="272" t="s">
        <v>178</v>
      </c>
      <c r="L351" s="277"/>
      <c r="M351" s="278" t="s">
        <v>41</v>
      </c>
      <c r="N351" s="279" t="s">
        <v>51</v>
      </c>
      <c r="O351" s="88"/>
      <c r="P351" s="217">
        <f>O351*H351</f>
        <v>0</v>
      </c>
      <c r="Q351" s="217">
        <v>0.0020999999999999999</v>
      </c>
      <c r="R351" s="217">
        <f>Q351*H351</f>
        <v>0.023988299999999997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406</v>
      </c>
      <c r="AT351" s="219" t="s">
        <v>403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2163</v>
      </c>
    </row>
    <row r="352" s="14" customFormat="1">
      <c r="A352" s="14"/>
      <c r="B352" s="237"/>
      <c r="C352" s="238"/>
      <c r="D352" s="228" t="s">
        <v>183</v>
      </c>
      <c r="E352" s="238"/>
      <c r="F352" s="240" t="s">
        <v>2427</v>
      </c>
      <c r="G352" s="238"/>
      <c r="H352" s="241">
        <v>11.423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183</v>
      </c>
      <c r="AU352" s="247" t="s">
        <v>90</v>
      </c>
      <c r="AV352" s="14" t="s">
        <v>90</v>
      </c>
      <c r="AW352" s="14" t="s">
        <v>4</v>
      </c>
      <c r="AX352" s="14" t="s">
        <v>88</v>
      </c>
      <c r="AY352" s="247" t="s">
        <v>171</v>
      </c>
    </row>
    <row r="353" s="2" customFormat="1" ht="16.5" customHeight="1">
      <c r="A353" s="42"/>
      <c r="B353" s="43"/>
      <c r="C353" s="208" t="s">
        <v>936</v>
      </c>
      <c r="D353" s="208" t="s">
        <v>174</v>
      </c>
      <c r="E353" s="209" t="s">
        <v>1466</v>
      </c>
      <c r="F353" s="210" t="s">
        <v>1467</v>
      </c>
      <c r="G353" s="211" t="s">
        <v>194</v>
      </c>
      <c r="H353" s="212">
        <v>25</v>
      </c>
      <c r="I353" s="213"/>
      <c r="J353" s="214">
        <f>ROUND(I353*H353,2)</f>
        <v>0</v>
      </c>
      <c r="K353" s="210" t="s">
        <v>178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295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1468</v>
      </c>
    </row>
    <row r="354" s="2" customFormat="1">
      <c r="A354" s="42"/>
      <c r="B354" s="43"/>
      <c r="C354" s="44"/>
      <c r="D354" s="221" t="s">
        <v>181</v>
      </c>
      <c r="E354" s="44"/>
      <c r="F354" s="222" t="s">
        <v>1469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181</v>
      </c>
      <c r="AU354" s="20" t="s">
        <v>90</v>
      </c>
    </row>
    <row r="355" s="14" customFormat="1">
      <c r="A355" s="14"/>
      <c r="B355" s="237"/>
      <c r="C355" s="238"/>
      <c r="D355" s="228" t="s">
        <v>183</v>
      </c>
      <c r="E355" s="239" t="s">
        <v>41</v>
      </c>
      <c r="F355" s="240" t="s">
        <v>2428</v>
      </c>
      <c r="G355" s="238"/>
      <c r="H355" s="241">
        <v>25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183</v>
      </c>
      <c r="AU355" s="247" t="s">
        <v>90</v>
      </c>
      <c r="AV355" s="14" t="s">
        <v>90</v>
      </c>
      <c r="AW355" s="14" t="s">
        <v>42</v>
      </c>
      <c r="AX355" s="14" t="s">
        <v>80</v>
      </c>
      <c r="AY355" s="247" t="s">
        <v>171</v>
      </c>
    </row>
    <row r="356" s="15" customFormat="1">
      <c r="A356" s="15"/>
      <c r="B356" s="248"/>
      <c r="C356" s="249"/>
      <c r="D356" s="228" t="s">
        <v>183</v>
      </c>
      <c r="E356" s="250" t="s">
        <v>41</v>
      </c>
      <c r="F356" s="251" t="s">
        <v>189</v>
      </c>
      <c r="G356" s="249"/>
      <c r="H356" s="252">
        <v>25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183</v>
      </c>
      <c r="AU356" s="258" t="s">
        <v>90</v>
      </c>
      <c r="AV356" s="15" t="s">
        <v>179</v>
      </c>
      <c r="AW356" s="15" t="s">
        <v>42</v>
      </c>
      <c r="AX356" s="15" t="s">
        <v>88</v>
      </c>
      <c r="AY356" s="258" t="s">
        <v>171</v>
      </c>
    </row>
    <row r="357" s="2" customFormat="1" ht="16.5" customHeight="1">
      <c r="A357" s="42"/>
      <c r="B357" s="43"/>
      <c r="C357" s="208" t="s">
        <v>940</v>
      </c>
      <c r="D357" s="208" t="s">
        <v>174</v>
      </c>
      <c r="E357" s="209" t="s">
        <v>1097</v>
      </c>
      <c r="F357" s="210" t="s">
        <v>1470</v>
      </c>
      <c r="G357" s="211" t="s">
        <v>194</v>
      </c>
      <c r="H357" s="212">
        <v>29</v>
      </c>
      <c r="I357" s="213"/>
      <c r="J357" s="214">
        <f>ROUND(I357*H357,2)</f>
        <v>0</v>
      </c>
      <c r="K357" s="210" t="s">
        <v>178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295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1471</v>
      </c>
    </row>
    <row r="358" s="2" customFormat="1">
      <c r="A358" s="42"/>
      <c r="B358" s="43"/>
      <c r="C358" s="44"/>
      <c r="D358" s="221" t="s">
        <v>181</v>
      </c>
      <c r="E358" s="44"/>
      <c r="F358" s="222" t="s">
        <v>1100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181</v>
      </c>
      <c r="AU358" s="20" t="s">
        <v>90</v>
      </c>
    </row>
    <row r="359" s="14" customFormat="1">
      <c r="A359" s="14"/>
      <c r="B359" s="237"/>
      <c r="C359" s="238"/>
      <c r="D359" s="228" t="s">
        <v>183</v>
      </c>
      <c r="E359" s="239" t="s">
        <v>41</v>
      </c>
      <c r="F359" s="240" t="s">
        <v>2429</v>
      </c>
      <c r="G359" s="238"/>
      <c r="H359" s="241">
        <v>29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42</v>
      </c>
      <c r="AX359" s="14" t="s">
        <v>80</v>
      </c>
      <c r="AY359" s="247" t="s">
        <v>171</v>
      </c>
    </row>
    <row r="360" s="15" customFormat="1">
      <c r="A360" s="15"/>
      <c r="B360" s="248"/>
      <c r="C360" s="249"/>
      <c r="D360" s="228" t="s">
        <v>183</v>
      </c>
      <c r="E360" s="250" t="s">
        <v>41</v>
      </c>
      <c r="F360" s="251" t="s">
        <v>189</v>
      </c>
      <c r="G360" s="249"/>
      <c r="H360" s="252">
        <v>29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8" t="s">
        <v>183</v>
      </c>
      <c r="AU360" s="258" t="s">
        <v>90</v>
      </c>
      <c r="AV360" s="15" t="s">
        <v>179</v>
      </c>
      <c r="AW360" s="15" t="s">
        <v>42</v>
      </c>
      <c r="AX360" s="15" t="s">
        <v>88</v>
      </c>
      <c r="AY360" s="258" t="s">
        <v>171</v>
      </c>
    </row>
    <row r="361" s="2" customFormat="1" ht="24.15" customHeight="1">
      <c r="A361" s="42"/>
      <c r="B361" s="43"/>
      <c r="C361" s="208" t="s">
        <v>945</v>
      </c>
      <c r="D361" s="208" t="s">
        <v>174</v>
      </c>
      <c r="E361" s="209" t="s">
        <v>1106</v>
      </c>
      <c r="F361" s="210" t="s">
        <v>1734</v>
      </c>
      <c r="G361" s="211" t="s">
        <v>194</v>
      </c>
      <c r="H361" s="212">
        <v>5</v>
      </c>
      <c r="I361" s="213"/>
      <c r="J361" s="214">
        <f>ROUND(I361*H361,2)</f>
        <v>0</v>
      </c>
      <c r="K361" s="210" t="s">
        <v>41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295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2166</v>
      </c>
    </row>
    <row r="362" s="14" customFormat="1">
      <c r="A362" s="14"/>
      <c r="B362" s="237"/>
      <c r="C362" s="238"/>
      <c r="D362" s="228" t="s">
        <v>183</v>
      </c>
      <c r="E362" s="239" t="s">
        <v>41</v>
      </c>
      <c r="F362" s="240" t="s">
        <v>242</v>
      </c>
      <c r="G362" s="238"/>
      <c r="H362" s="241">
        <v>5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42</v>
      </c>
      <c r="AX362" s="14" t="s">
        <v>80</v>
      </c>
      <c r="AY362" s="247" t="s">
        <v>171</v>
      </c>
    </row>
    <row r="363" s="15" customFormat="1">
      <c r="A363" s="15"/>
      <c r="B363" s="248"/>
      <c r="C363" s="249"/>
      <c r="D363" s="228" t="s">
        <v>183</v>
      </c>
      <c r="E363" s="250" t="s">
        <v>41</v>
      </c>
      <c r="F363" s="251" t="s">
        <v>189</v>
      </c>
      <c r="G363" s="249"/>
      <c r="H363" s="252">
        <v>5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183</v>
      </c>
      <c r="AU363" s="258" t="s">
        <v>90</v>
      </c>
      <c r="AV363" s="15" t="s">
        <v>179</v>
      </c>
      <c r="AW363" s="15" t="s">
        <v>42</v>
      </c>
      <c r="AX363" s="15" t="s">
        <v>88</v>
      </c>
      <c r="AY363" s="258" t="s">
        <v>171</v>
      </c>
    </row>
    <row r="364" s="2" customFormat="1" ht="16.5" customHeight="1">
      <c r="A364" s="42"/>
      <c r="B364" s="43"/>
      <c r="C364" s="208" t="s">
        <v>949</v>
      </c>
      <c r="D364" s="208" t="s">
        <v>174</v>
      </c>
      <c r="E364" s="209" t="s">
        <v>1840</v>
      </c>
      <c r="F364" s="210" t="s">
        <v>1841</v>
      </c>
      <c r="G364" s="211" t="s">
        <v>194</v>
      </c>
      <c r="H364" s="212">
        <v>1</v>
      </c>
      <c r="I364" s="213"/>
      <c r="J364" s="214">
        <f>ROUND(I364*H364,2)</f>
        <v>0</v>
      </c>
      <c r="K364" s="210" t="s">
        <v>178</v>
      </c>
      <c r="L364" s="48"/>
      <c r="M364" s="215" t="s">
        <v>41</v>
      </c>
      <c r="N364" s="216" t="s">
        <v>51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295</v>
      </c>
      <c r="AT364" s="219" t="s">
        <v>174</v>
      </c>
      <c r="AU364" s="219" t="s">
        <v>90</v>
      </c>
      <c r="AY364" s="20" t="s">
        <v>171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88</v>
      </c>
      <c r="BK364" s="220">
        <f>ROUND(I364*H364,2)</f>
        <v>0</v>
      </c>
      <c r="BL364" s="20" t="s">
        <v>295</v>
      </c>
      <c r="BM364" s="219" t="s">
        <v>1937</v>
      </c>
    </row>
    <row r="365" s="2" customFormat="1">
      <c r="A365" s="42"/>
      <c r="B365" s="43"/>
      <c r="C365" s="44"/>
      <c r="D365" s="221" t="s">
        <v>181</v>
      </c>
      <c r="E365" s="44"/>
      <c r="F365" s="222" t="s">
        <v>1843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181</v>
      </c>
      <c r="AU365" s="20" t="s">
        <v>90</v>
      </c>
    </row>
    <row r="366" s="2" customFormat="1" ht="16.5" customHeight="1">
      <c r="A366" s="42"/>
      <c r="B366" s="43"/>
      <c r="C366" s="270" t="s">
        <v>954</v>
      </c>
      <c r="D366" s="270" t="s">
        <v>403</v>
      </c>
      <c r="E366" s="271" t="s">
        <v>1844</v>
      </c>
      <c r="F366" s="272" t="s">
        <v>1845</v>
      </c>
      <c r="G366" s="273" t="s">
        <v>194</v>
      </c>
      <c r="H366" s="274">
        <v>1</v>
      </c>
      <c r="I366" s="275"/>
      <c r="J366" s="276">
        <f>ROUND(I366*H366,2)</f>
        <v>0</v>
      </c>
      <c r="K366" s="272" t="s">
        <v>178</v>
      </c>
      <c r="L366" s="277"/>
      <c r="M366" s="278" t="s">
        <v>41</v>
      </c>
      <c r="N366" s="279" t="s">
        <v>51</v>
      </c>
      <c r="O366" s="88"/>
      <c r="P366" s="217">
        <f>O366*H366</f>
        <v>0</v>
      </c>
      <c r="Q366" s="217">
        <v>5.0000000000000002E-05</v>
      </c>
      <c r="R366" s="217">
        <f>Q366*H366</f>
        <v>5.0000000000000002E-05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406</v>
      </c>
      <c r="AT366" s="219" t="s">
        <v>403</v>
      </c>
      <c r="AU366" s="219" t="s">
        <v>90</v>
      </c>
      <c r="AY366" s="20" t="s">
        <v>171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88</v>
      </c>
      <c r="BK366" s="220">
        <f>ROUND(I366*H366,2)</f>
        <v>0</v>
      </c>
      <c r="BL366" s="20" t="s">
        <v>295</v>
      </c>
      <c r="BM366" s="219" t="s">
        <v>1938</v>
      </c>
    </row>
    <row r="367" s="2" customFormat="1" ht="24.15" customHeight="1">
      <c r="A367" s="42"/>
      <c r="B367" s="43"/>
      <c r="C367" s="208" t="s">
        <v>959</v>
      </c>
      <c r="D367" s="208" t="s">
        <v>174</v>
      </c>
      <c r="E367" s="209" t="s">
        <v>2430</v>
      </c>
      <c r="F367" s="210" t="s">
        <v>2032</v>
      </c>
      <c r="G367" s="211" t="s">
        <v>194</v>
      </c>
      <c r="H367" s="212">
        <v>1</v>
      </c>
      <c r="I367" s="213"/>
      <c r="J367" s="214">
        <f>ROUND(I367*H367,2)</f>
        <v>0</v>
      </c>
      <c r="K367" s="210" t="s">
        <v>41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2168</v>
      </c>
    </row>
    <row r="368" s="2" customFormat="1" ht="16.5" customHeight="1">
      <c r="A368" s="42"/>
      <c r="B368" s="43"/>
      <c r="C368" s="270" t="s">
        <v>964</v>
      </c>
      <c r="D368" s="270" t="s">
        <v>403</v>
      </c>
      <c r="E368" s="271" t="s">
        <v>797</v>
      </c>
      <c r="F368" s="272" t="s">
        <v>2169</v>
      </c>
      <c r="G368" s="273" t="s">
        <v>194</v>
      </c>
      <c r="H368" s="274">
        <v>1</v>
      </c>
      <c r="I368" s="275"/>
      <c r="J368" s="276">
        <f>ROUND(I368*H368,2)</f>
        <v>0</v>
      </c>
      <c r="K368" s="272" t="s">
        <v>41</v>
      </c>
      <c r="L368" s="277"/>
      <c r="M368" s="278" t="s">
        <v>41</v>
      </c>
      <c r="N368" s="279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406</v>
      </c>
      <c r="AT368" s="219" t="s">
        <v>403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295</v>
      </c>
      <c r="BM368" s="219" t="s">
        <v>2170</v>
      </c>
    </row>
    <row r="369" s="2" customFormat="1" ht="24.15" customHeight="1">
      <c r="A369" s="42"/>
      <c r="B369" s="43"/>
      <c r="C369" s="208" t="s">
        <v>971</v>
      </c>
      <c r="D369" s="208" t="s">
        <v>174</v>
      </c>
      <c r="E369" s="209" t="s">
        <v>1476</v>
      </c>
      <c r="F369" s="210" t="s">
        <v>1477</v>
      </c>
      <c r="G369" s="211" t="s">
        <v>194</v>
      </c>
      <c r="H369" s="212">
        <v>2</v>
      </c>
      <c r="I369" s="213"/>
      <c r="J369" s="214">
        <f>ROUND(I369*H369,2)</f>
        <v>0</v>
      </c>
      <c r="K369" s="210" t="s">
        <v>41</v>
      </c>
      <c r="L369" s="48"/>
      <c r="M369" s="215" t="s">
        <v>41</v>
      </c>
      <c r="N369" s="216" t="s">
        <v>51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295</v>
      </c>
      <c r="AT369" s="219" t="s">
        <v>174</v>
      </c>
      <c r="AU369" s="219" t="s">
        <v>90</v>
      </c>
      <c r="AY369" s="20" t="s">
        <v>171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88</v>
      </c>
      <c r="BK369" s="220">
        <f>ROUND(I369*H369,2)</f>
        <v>0</v>
      </c>
      <c r="BL369" s="20" t="s">
        <v>295</v>
      </c>
      <c r="BM369" s="219" t="s">
        <v>1478</v>
      </c>
    </row>
    <row r="370" s="13" customFormat="1">
      <c r="A370" s="13"/>
      <c r="B370" s="226"/>
      <c r="C370" s="227"/>
      <c r="D370" s="228" t="s">
        <v>183</v>
      </c>
      <c r="E370" s="229" t="s">
        <v>41</v>
      </c>
      <c r="F370" s="230" t="s">
        <v>1479</v>
      </c>
      <c r="G370" s="227"/>
      <c r="H370" s="229" t="s">
        <v>41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183</v>
      </c>
      <c r="AU370" s="236" t="s">
        <v>90</v>
      </c>
      <c r="AV370" s="13" t="s">
        <v>88</v>
      </c>
      <c r="AW370" s="13" t="s">
        <v>42</v>
      </c>
      <c r="AX370" s="13" t="s">
        <v>80</v>
      </c>
      <c r="AY370" s="236" t="s">
        <v>171</v>
      </c>
    </row>
    <row r="371" s="13" customFormat="1">
      <c r="A371" s="13"/>
      <c r="B371" s="226"/>
      <c r="C371" s="227"/>
      <c r="D371" s="228" t="s">
        <v>183</v>
      </c>
      <c r="E371" s="229" t="s">
        <v>41</v>
      </c>
      <c r="F371" s="230" t="s">
        <v>1480</v>
      </c>
      <c r="G371" s="227"/>
      <c r="H371" s="229" t="s">
        <v>41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183</v>
      </c>
      <c r="AU371" s="236" t="s">
        <v>90</v>
      </c>
      <c r="AV371" s="13" t="s">
        <v>88</v>
      </c>
      <c r="AW371" s="13" t="s">
        <v>42</v>
      </c>
      <c r="AX371" s="13" t="s">
        <v>80</v>
      </c>
      <c r="AY371" s="236" t="s">
        <v>171</v>
      </c>
    </row>
    <row r="372" s="14" customFormat="1">
      <c r="A372" s="14"/>
      <c r="B372" s="237"/>
      <c r="C372" s="238"/>
      <c r="D372" s="228" t="s">
        <v>183</v>
      </c>
      <c r="E372" s="239" t="s">
        <v>41</v>
      </c>
      <c r="F372" s="240" t="s">
        <v>90</v>
      </c>
      <c r="G372" s="238"/>
      <c r="H372" s="241">
        <v>2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42</v>
      </c>
      <c r="AX372" s="14" t="s">
        <v>80</v>
      </c>
      <c r="AY372" s="247" t="s">
        <v>171</v>
      </c>
    </row>
    <row r="373" s="15" customFormat="1">
      <c r="A373" s="15"/>
      <c r="B373" s="248"/>
      <c r="C373" s="249"/>
      <c r="D373" s="228" t="s">
        <v>183</v>
      </c>
      <c r="E373" s="250" t="s">
        <v>41</v>
      </c>
      <c r="F373" s="251" t="s">
        <v>189</v>
      </c>
      <c r="G373" s="249"/>
      <c r="H373" s="252">
        <v>2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8" t="s">
        <v>183</v>
      </c>
      <c r="AU373" s="258" t="s">
        <v>90</v>
      </c>
      <c r="AV373" s="15" t="s">
        <v>179</v>
      </c>
      <c r="AW373" s="15" t="s">
        <v>42</v>
      </c>
      <c r="AX373" s="15" t="s">
        <v>88</v>
      </c>
      <c r="AY373" s="258" t="s">
        <v>171</v>
      </c>
    </row>
    <row r="374" s="2" customFormat="1" ht="24.15" customHeight="1">
      <c r="A374" s="42"/>
      <c r="B374" s="43"/>
      <c r="C374" s="208" t="s">
        <v>1000</v>
      </c>
      <c r="D374" s="208" t="s">
        <v>174</v>
      </c>
      <c r="E374" s="209" t="s">
        <v>1481</v>
      </c>
      <c r="F374" s="210" t="s">
        <v>1477</v>
      </c>
      <c r="G374" s="211" t="s">
        <v>194</v>
      </c>
      <c r="H374" s="212">
        <v>8</v>
      </c>
      <c r="I374" s="213"/>
      <c r="J374" s="214">
        <f>ROUND(I374*H374,2)</f>
        <v>0</v>
      </c>
      <c r="K374" s="210" t="s">
        <v>41</v>
      </c>
      <c r="L374" s="48"/>
      <c r="M374" s="215" t="s">
        <v>41</v>
      </c>
      <c r="N374" s="216" t="s">
        <v>51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295</v>
      </c>
      <c r="AT374" s="219" t="s">
        <v>174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295</v>
      </c>
      <c r="BM374" s="219" t="s">
        <v>1482</v>
      </c>
    </row>
    <row r="375" s="13" customFormat="1">
      <c r="A375" s="13"/>
      <c r="B375" s="226"/>
      <c r="C375" s="227"/>
      <c r="D375" s="228" t="s">
        <v>183</v>
      </c>
      <c r="E375" s="229" t="s">
        <v>41</v>
      </c>
      <c r="F375" s="230" t="s">
        <v>1479</v>
      </c>
      <c r="G375" s="227"/>
      <c r="H375" s="229" t="s">
        <v>41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183</v>
      </c>
      <c r="AU375" s="236" t="s">
        <v>90</v>
      </c>
      <c r="AV375" s="13" t="s">
        <v>88</v>
      </c>
      <c r="AW375" s="13" t="s">
        <v>42</v>
      </c>
      <c r="AX375" s="13" t="s">
        <v>80</v>
      </c>
      <c r="AY375" s="236" t="s">
        <v>171</v>
      </c>
    </row>
    <row r="376" s="13" customFormat="1">
      <c r="A376" s="13"/>
      <c r="B376" s="226"/>
      <c r="C376" s="227"/>
      <c r="D376" s="228" t="s">
        <v>183</v>
      </c>
      <c r="E376" s="229" t="s">
        <v>41</v>
      </c>
      <c r="F376" s="230" t="s">
        <v>1483</v>
      </c>
      <c r="G376" s="227"/>
      <c r="H376" s="229" t="s">
        <v>41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183</v>
      </c>
      <c r="AU376" s="236" t="s">
        <v>90</v>
      </c>
      <c r="AV376" s="13" t="s">
        <v>88</v>
      </c>
      <c r="AW376" s="13" t="s">
        <v>42</v>
      </c>
      <c r="AX376" s="13" t="s">
        <v>80</v>
      </c>
      <c r="AY376" s="236" t="s">
        <v>171</v>
      </c>
    </row>
    <row r="377" s="14" customFormat="1">
      <c r="A377" s="14"/>
      <c r="B377" s="237"/>
      <c r="C377" s="238"/>
      <c r="D377" s="228" t="s">
        <v>183</v>
      </c>
      <c r="E377" s="239" t="s">
        <v>41</v>
      </c>
      <c r="F377" s="240" t="s">
        <v>259</v>
      </c>
      <c r="G377" s="238"/>
      <c r="H377" s="241">
        <v>8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183</v>
      </c>
      <c r="AU377" s="247" t="s">
        <v>90</v>
      </c>
      <c r="AV377" s="14" t="s">
        <v>90</v>
      </c>
      <c r="AW377" s="14" t="s">
        <v>42</v>
      </c>
      <c r="AX377" s="14" t="s">
        <v>80</v>
      </c>
      <c r="AY377" s="247" t="s">
        <v>171</v>
      </c>
    </row>
    <row r="378" s="15" customFormat="1">
      <c r="A378" s="15"/>
      <c r="B378" s="248"/>
      <c r="C378" s="249"/>
      <c r="D378" s="228" t="s">
        <v>183</v>
      </c>
      <c r="E378" s="250" t="s">
        <v>41</v>
      </c>
      <c r="F378" s="251" t="s">
        <v>189</v>
      </c>
      <c r="G378" s="249"/>
      <c r="H378" s="252">
        <v>8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183</v>
      </c>
      <c r="AU378" s="258" t="s">
        <v>90</v>
      </c>
      <c r="AV378" s="15" t="s">
        <v>179</v>
      </c>
      <c r="AW378" s="15" t="s">
        <v>42</v>
      </c>
      <c r="AX378" s="15" t="s">
        <v>88</v>
      </c>
      <c r="AY378" s="258" t="s">
        <v>171</v>
      </c>
    </row>
    <row r="379" s="2" customFormat="1" ht="24.15" customHeight="1">
      <c r="A379" s="42"/>
      <c r="B379" s="43"/>
      <c r="C379" s="208" t="s">
        <v>1005</v>
      </c>
      <c r="D379" s="208" t="s">
        <v>174</v>
      </c>
      <c r="E379" s="209" t="s">
        <v>1484</v>
      </c>
      <c r="F379" s="210" t="s">
        <v>1485</v>
      </c>
      <c r="G379" s="211" t="s">
        <v>194</v>
      </c>
      <c r="H379" s="212">
        <v>8</v>
      </c>
      <c r="I379" s="213"/>
      <c r="J379" s="214">
        <f>ROUND(I379*H379,2)</f>
        <v>0</v>
      </c>
      <c r="K379" s="210" t="s">
        <v>178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1486</v>
      </c>
    </row>
    <row r="380" s="2" customFormat="1">
      <c r="A380" s="42"/>
      <c r="B380" s="43"/>
      <c r="C380" s="44"/>
      <c r="D380" s="221" t="s">
        <v>181</v>
      </c>
      <c r="E380" s="44"/>
      <c r="F380" s="222" t="s">
        <v>1487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181</v>
      </c>
      <c r="AU380" s="20" t="s">
        <v>90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259</v>
      </c>
      <c r="G381" s="238"/>
      <c r="H381" s="241">
        <v>8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5" customFormat="1">
      <c r="A382" s="15"/>
      <c r="B382" s="248"/>
      <c r="C382" s="249"/>
      <c r="D382" s="228" t="s">
        <v>183</v>
      </c>
      <c r="E382" s="250" t="s">
        <v>41</v>
      </c>
      <c r="F382" s="251" t="s">
        <v>189</v>
      </c>
      <c r="G382" s="249"/>
      <c r="H382" s="252">
        <v>8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183</v>
      </c>
      <c r="AU382" s="258" t="s">
        <v>90</v>
      </c>
      <c r="AV382" s="15" t="s">
        <v>179</v>
      </c>
      <c r="AW382" s="15" t="s">
        <v>42</v>
      </c>
      <c r="AX382" s="15" t="s">
        <v>88</v>
      </c>
      <c r="AY382" s="258" t="s">
        <v>171</v>
      </c>
    </row>
    <row r="383" s="2" customFormat="1" ht="16.5" customHeight="1">
      <c r="A383" s="42"/>
      <c r="B383" s="43"/>
      <c r="C383" s="270" t="s">
        <v>1008</v>
      </c>
      <c r="D383" s="270" t="s">
        <v>403</v>
      </c>
      <c r="E383" s="271" t="s">
        <v>1488</v>
      </c>
      <c r="F383" s="272" t="s">
        <v>1489</v>
      </c>
      <c r="G383" s="273" t="s">
        <v>194</v>
      </c>
      <c r="H383" s="274">
        <v>8</v>
      </c>
      <c r="I383" s="275"/>
      <c r="J383" s="276">
        <f>ROUND(I383*H383,2)</f>
        <v>0</v>
      </c>
      <c r="K383" s="272" t="s">
        <v>178</v>
      </c>
      <c r="L383" s="277"/>
      <c r="M383" s="278" t="s">
        <v>41</v>
      </c>
      <c r="N383" s="279" t="s">
        <v>51</v>
      </c>
      <c r="O383" s="88"/>
      <c r="P383" s="217">
        <f>O383*H383</f>
        <v>0</v>
      </c>
      <c r="Q383" s="217">
        <v>2.0000000000000002E-05</v>
      </c>
      <c r="R383" s="217">
        <f>Q383*H383</f>
        <v>0.00016000000000000001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406</v>
      </c>
      <c r="AT383" s="219" t="s">
        <v>403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295</v>
      </c>
      <c r="BM383" s="219" t="s">
        <v>1490</v>
      </c>
    </row>
    <row r="384" s="2" customFormat="1" ht="24.15" customHeight="1">
      <c r="A384" s="42"/>
      <c r="B384" s="43"/>
      <c r="C384" s="208" t="s">
        <v>1013</v>
      </c>
      <c r="D384" s="208" t="s">
        <v>174</v>
      </c>
      <c r="E384" s="209" t="s">
        <v>1491</v>
      </c>
      <c r="F384" s="210" t="s">
        <v>1492</v>
      </c>
      <c r="G384" s="211" t="s">
        <v>194</v>
      </c>
      <c r="H384" s="212">
        <v>3</v>
      </c>
      <c r="I384" s="213"/>
      <c r="J384" s="214">
        <f>ROUND(I384*H384,2)</f>
        <v>0</v>
      </c>
      <c r="K384" s="210" t="s">
        <v>41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295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2171</v>
      </c>
    </row>
    <row r="385" s="14" customFormat="1">
      <c r="A385" s="14"/>
      <c r="B385" s="237"/>
      <c r="C385" s="238"/>
      <c r="D385" s="228" t="s">
        <v>183</v>
      </c>
      <c r="E385" s="239" t="s">
        <v>41</v>
      </c>
      <c r="F385" s="240" t="s">
        <v>199</v>
      </c>
      <c r="G385" s="238"/>
      <c r="H385" s="241">
        <v>3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183</v>
      </c>
      <c r="AU385" s="247" t="s">
        <v>90</v>
      </c>
      <c r="AV385" s="14" t="s">
        <v>90</v>
      </c>
      <c r="AW385" s="14" t="s">
        <v>42</v>
      </c>
      <c r="AX385" s="14" t="s">
        <v>88</v>
      </c>
      <c r="AY385" s="247" t="s">
        <v>171</v>
      </c>
    </row>
    <row r="386" s="2" customFormat="1" ht="24.15" customHeight="1">
      <c r="A386" s="42"/>
      <c r="B386" s="43"/>
      <c r="C386" s="208" t="s">
        <v>1018</v>
      </c>
      <c r="D386" s="208" t="s">
        <v>174</v>
      </c>
      <c r="E386" s="209" t="s">
        <v>1494</v>
      </c>
      <c r="F386" s="210" t="s">
        <v>1495</v>
      </c>
      <c r="G386" s="211" t="s">
        <v>194</v>
      </c>
      <c r="H386" s="212">
        <v>9</v>
      </c>
      <c r="I386" s="213"/>
      <c r="J386" s="214">
        <f>ROUND(I386*H386,2)</f>
        <v>0</v>
      </c>
      <c r="K386" s="210" t="s">
        <v>178</v>
      </c>
      <c r="L386" s="48"/>
      <c r="M386" s="215" t="s">
        <v>41</v>
      </c>
      <c r="N386" s="216" t="s">
        <v>51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295</v>
      </c>
      <c r="AT386" s="219" t="s">
        <v>174</v>
      </c>
      <c r="AU386" s="219" t="s">
        <v>90</v>
      </c>
      <c r="AY386" s="20" t="s">
        <v>171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88</v>
      </c>
      <c r="BK386" s="220">
        <f>ROUND(I386*H386,2)</f>
        <v>0</v>
      </c>
      <c r="BL386" s="20" t="s">
        <v>295</v>
      </c>
      <c r="BM386" s="219" t="s">
        <v>1496</v>
      </c>
    </row>
    <row r="387" s="2" customFormat="1">
      <c r="A387" s="42"/>
      <c r="B387" s="43"/>
      <c r="C387" s="44"/>
      <c r="D387" s="221" t="s">
        <v>181</v>
      </c>
      <c r="E387" s="44"/>
      <c r="F387" s="222" t="s">
        <v>1497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181</v>
      </c>
      <c r="AU387" s="20" t="s">
        <v>90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190</v>
      </c>
      <c r="G388" s="238"/>
      <c r="H388" s="241">
        <v>9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9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16.5" customHeight="1">
      <c r="A390" s="42"/>
      <c r="B390" s="43"/>
      <c r="C390" s="270" t="s">
        <v>1023</v>
      </c>
      <c r="D390" s="270" t="s">
        <v>403</v>
      </c>
      <c r="E390" s="271" t="s">
        <v>1498</v>
      </c>
      <c r="F390" s="272" t="s">
        <v>1499</v>
      </c>
      <c r="G390" s="273" t="s">
        <v>194</v>
      </c>
      <c r="H390" s="274">
        <v>9</v>
      </c>
      <c r="I390" s="275"/>
      <c r="J390" s="276">
        <f>ROUND(I390*H390,2)</f>
        <v>0</v>
      </c>
      <c r="K390" s="272" t="s">
        <v>178</v>
      </c>
      <c r="L390" s="277"/>
      <c r="M390" s="278" t="s">
        <v>41</v>
      </c>
      <c r="N390" s="279" t="s">
        <v>51</v>
      </c>
      <c r="O390" s="88"/>
      <c r="P390" s="217">
        <f>O390*H390</f>
        <v>0</v>
      </c>
      <c r="Q390" s="217">
        <v>3.0000000000000001E-05</v>
      </c>
      <c r="R390" s="217">
        <f>Q390*H390</f>
        <v>0.00027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406</v>
      </c>
      <c r="AT390" s="219" t="s">
        <v>403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1500</v>
      </c>
    </row>
    <row r="391" s="2" customFormat="1" ht="24.15" customHeight="1">
      <c r="A391" s="42"/>
      <c r="B391" s="43"/>
      <c r="C391" s="208" t="s">
        <v>1028</v>
      </c>
      <c r="D391" s="208" t="s">
        <v>174</v>
      </c>
      <c r="E391" s="209" t="s">
        <v>1501</v>
      </c>
      <c r="F391" s="210" t="s">
        <v>1110</v>
      </c>
      <c r="G391" s="211" t="s">
        <v>194</v>
      </c>
      <c r="H391" s="212">
        <v>3</v>
      </c>
      <c r="I391" s="213"/>
      <c r="J391" s="214">
        <f>ROUND(I391*H391,2)</f>
        <v>0</v>
      </c>
      <c r="K391" s="210" t="s">
        <v>41</v>
      </c>
      <c r="L391" s="48"/>
      <c r="M391" s="215" t="s">
        <v>41</v>
      </c>
      <c r="N391" s="216" t="s">
        <v>51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295</v>
      </c>
      <c r="AT391" s="219" t="s">
        <v>174</v>
      </c>
      <c r="AU391" s="219" t="s">
        <v>90</v>
      </c>
      <c r="AY391" s="20" t="s">
        <v>171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88</v>
      </c>
      <c r="BK391" s="220">
        <f>ROUND(I391*H391,2)</f>
        <v>0</v>
      </c>
      <c r="BL391" s="20" t="s">
        <v>295</v>
      </c>
      <c r="BM391" s="219" t="s">
        <v>2172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199</v>
      </c>
      <c r="G392" s="238"/>
      <c r="H392" s="241">
        <v>3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3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24.15" customHeight="1">
      <c r="A394" s="42"/>
      <c r="B394" s="43"/>
      <c r="C394" s="208" t="s">
        <v>1033</v>
      </c>
      <c r="D394" s="208" t="s">
        <v>174</v>
      </c>
      <c r="E394" s="209" t="s">
        <v>1503</v>
      </c>
      <c r="F394" s="210" t="s">
        <v>1504</v>
      </c>
      <c r="G394" s="211" t="s">
        <v>194</v>
      </c>
      <c r="H394" s="212">
        <v>1</v>
      </c>
      <c r="I394" s="213"/>
      <c r="J394" s="214">
        <f>ROUND(I394*H394,2)</f>
        <v>0</v>
      </c>
      <c r="K394" s="210" t="s">
        <v>178</v>
      </c>
      <c r="L394" s="48"/>
      <c r="M394" s="215" t="s">
        <v>41</v>
      </c>
      <c r="N394" s="216" t="s">
        <v>51</v>
      </c>
      <c r="O394" s="88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295</v>
      </c>
      <c r="AT394" s="219" t="s">
        <v>174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2179</v>
      </c>
    </row>
    <row r="395" s="2" customFormat="1">
      <c r="A395" s="42"/>
      <c r="B395" s="43"/>
      <c r="C395" s="44"/>
      <c r="D395" s="221" t="s">
        <v>181</v>
      </c>
      <c r="E395" s="44"/>
      <c r="F395" s="222" t="s">
        <v>1506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181</v>
      </c>
      <c r="AU395" s="20" t="s">
        <v>90</v>
      </c>
    </row>
    <row r="396" s="2" customFormat="1" ht="16.5" customHeight="1">
      <c r="A396" s="42"/>
      <c r="B396" s="43"/>
      <c r="C396" s="208" t="s">
        <v>1038</v>
      </c>
      <c r="D396" s="208" t="s">
        <v>174</v>
      </c>
      <c r="E396" s="209" t="s">
        <v>1507</v>
      </c>
      <c r="F396" s="210" t="s">
        <v>1508</v>
      </c>
      <c r="G396" s="211" t="s">
        <v>202</v>
      </c>
      <c r="H396" s="212">
        <v>9.5999999999999996</v>
      </c>
      <c r="I396" s="213"/>
      <c r="J396" s="214">
        <f>ROUND(I396*H396,2)</f>
        <v>0</v>
      </c>
      <c r="K396" s="210" t="s">
        <v>178</v>
      </c>
      <c r="L396" s="48"/>
      <c r="M396" s="215" t="s">
        <v>41</v>
      </c>
      <c r="N396" s="216" t="s">
        <v>51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295</v>
      </c>
      <c r="AT396" s="219" t="s">
        <v>174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295</v>
      </c>
      <c r="BM396" s="219" t="s">
        <v>1509</v>
      </c>
    </row>
    <row r="397" s="2" customFormat="1">
      <c r="A397" s="42"/>
      <c r="B397" s="43"/>
      <c r="C397" s="44"/>
      <c r="D397" s="221" t="s">
        <v>181</v>
      </c>
      <c r="E397" s="44"/>
      <c r="F397" s="222" t="s">
        <v>1510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181</v>
      </c>
      <c r="AU397" s="20" t="s">
        <v>90</v>
      </c>
    </row>
    <row r="398" s="13" customFormat="1">
      <c r="A398" s="13"/>
      <c r="B398" s="226"/>
      <c r="C398" s="227"/>
      <c r="D398" s="228" t="s">
        <v>183</v>
      </c>
      <c r="E398" s="229" t="s">
        <v>41</v>
      </c>
      <c r="F398" s="230" t="s">
        <v>1511</v>
      </c>
      <c r="G398" s="227"/>
      <c r="H398" s="229" t="s">
        <v>41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183</v>
      </c>
      <c r="AU398" s="236" t="s">
        <v>90</v>
      </c>
      <c r="AV398" s="13" t="s">
        <v>88</v>
      </c>
      <c r="AW398" s="13" t="s">
        <v>42</v>
      </c>
      <c r="AX398" s="13" t="s">
        <v>80</v>
      </c>
      <c r="AY398" s="236" t="s">
        <v>171</v>
      </c>
    </row>
    <row r="399" s="14" customFormat="1">
      <c r="A399" s="14"/>
      <c r="B399" s="237"/>
      <c r="C399" s="238"/>
      <c r="D399" s="228" t="s">
        <v>183</v>
      </c>
      <c r="E399" s="239" t="s">
        <v>41</v>
      </c>
      <c r="F399" s="240" t="s">
        <v>2431</v>
      </c>
      <c r="G399" s="238"/>
      <c r="H399" s="241">
        <v>9.5999999999999996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183</v>
      </c>
      <c r="AU399" s="247" t="s">
        <v>90</v>
      </c>
      <c r="AV399" s="14" t="s">
        <v>90</v>
      </c>
      <c r="AW399" s="14" t="s">
        <v>42</v>
      </c>
      <c r="AX399" s="14" t="s">
        <v>80</v>
      </c>
      <c r="AY399" s="247" t="s">
        <v>171</v>
      </c>
    </row>
    <row r="400" s="15" customFormat="1">
      <c r="A400" s="15"/>
      <c r="B400" s="248"/>
      <c r="C400" s="249"/>
      <c r="D400" s="228" t="s">
        <v>183</v>
      </c>
      <c r="E400" s="250" t="s">
        <v>41</v>
      </c>
      <c r="F400" s="251" t="s">
        <v>189</v>
      </c>
      <c r="G400" s="249"/>
      <c r="H400" s="252">
        <v>9.5999999999999996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8" t="s">
        <v>183</v>
      </c>
      <c r="AU400" s="258" t="s">
        <v>90</v>
      </c>
      <c r="AV400" s="15" t="s">
        <v>179</v>
      </c>
      <c r="AW400" s="15" t="s">
        <v>42</v>
      </c>
      <c r="AX400" s="15" t="s">
        <v>88</v>
      </c>
      <c r="AY400" s="258" t="s">
        <v>171</v>
      </c>
    </row>
    <row r="401" s="2" customFormat="1" ht="16.5" customHeight="1">
      <c r="A401" s="42"/>
      <c r="B401" s="43"/>
      <c r="C401" s="270" t="s">
        <v>1532</v>
      </c>
      <c r="D401" s="270" t="s">
        <v>403</v>
      </c>
      <c r="E401" s="271" t="s">
        <v>1513</v>
      </c>
      <c r="F401" s="272" t="s">
        <v>1514</v>
      </c>
      <c r="G401" s="273" t="s">
        <v>202</v>
      </c>
      <c r="H401" s="274">
        <v>9.5999999999999996</v>
      </c>
      <c r="I401" s="275"/>
      <c r="J401" s="276">
        <f>ROUND(I401*H401,2)</f>
        <v>0</v>
      </c>
      <c r="K401" s="272" t="s">
        <v>178</v>
      </c>
      <c r="L401" s="277"/>
      <c r="M401" s="278" t="s">
        <v>41</v>
      </c>
      <c r="N401" s="279" t="s">
        <v>51</v>
      </c>
      <c r="O401" s="88"/>
      <c r="P401" s="217">
        <f>O401*H401</f>
        <v>0</v>
      </c>
      <c r="Q401" s="217">
        <v>0.00020000000000000001</v>
      </c>
      <c r="R401" s="217">
        <f>Q401*H401</f>
        <v>0.0019200000000000001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406</v>
      </c>
      <c r="AT401" s="219" t="s">
        <v>403</v>
      </c>
      <c r="AU401" s="219" t="s">
        <v>90</v>
      </c>
      <c r="AY401" s="20" t="s">
        <v>171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88</v>
      </c>
      <c r="BK401" s="220">
        <f>ROUND(I401*H401,2)</f>
        <v>0</v>
      </c>
      <c r="BL401" s="20" t="s">
        <v>295</v>
      </c>
      <c r="BM401" s="219" t="s">
        <v>1515</v>
      </c>
    </row>
    <row r="402" s="2" customFormat="1" ht="16.5" customHeight="1">
      <c r="A402" s="42"/>
      <c r="B402" s="43"/>
      <c r="C402" s="208" t="s">
        <v>1534</v>
      </c>
      <c r="D402" s="208" t="s">
        <v>174</v>
      </c>
      <c r="E402" s="209" t="s">
        <v>1518</v>
      </c>
      <c r="F402" s="210" t="s">
        <v>1519</v>
      </c>
      <c r="G402" s="211" t="s">
        <v>194</v>
      </c>
      <c r="H402" s="212">
        <v>40</v>
      </c>
      <c r="I402" s="213"/>
      <c r="J402" s="214">
        <f>ROUND(I402*H402,2)</f>
        <v>0</v>
      </c>
      <c r="K402" s="210" t="s">
        <v>178</v>
      </c>
      <c r="L402" s="48"/>
      <c r="M402" s="215" t="s">
        <v>41</v>
      </c>
      <c r="N402" s="216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295</v>
      </c>
      <c r="AT402" s="219" t="s">
        <v>174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295</v>
      </c>
      <c r="BM402" s="219" t="s">
        <v>1520</v>
      </c>
    </row>
    <row r="403" s="2" customFormat="1">
      <c r="A403" s="42"/>
      <c r="B403" s="43"/>
      <c r="C403" s="44"/>
      <c r="D403" s="221" t="s">
        <v>181</v>
      </c>
      <c r="E403" s="44"/>
      <c r="F403" s="222" t="s">
        <v>1521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181</v>
      </c>
      <c r="AU403" s="20" t="s">
        <v>90</v>
      </c>
    </row>
    <row r="404" s="14" customFormat="1">
      <c r="A404" s="14"/>
      <c r="B404" s="237"/>
      <c r="C404" s="238"/>
      <c r="D404" s="228" t="s">
        <v>183</v>
      </c>
      <c r="E404" s="239" t="s">
        <v>41</v>
      </c>
      <c r="F404" s="240" t="s">
        <v>2432</v>
      </c>
      <c r="G404" s="238"/>
      <c r="H404" s="241">
        <v>40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183</v>
      </c>
      <c r="AU404" s="247" t="s">
        <v>90</v>
      </c>
      <c r="AV404" s="14" t="s">
        <v>90</v>
      </c>
      <c r="AW404" s="14" t="s">
        <v>42</v>
      </c>
      <c r="AX404" s="14" t="s">
        <v>80</v>
      </c>
      <c r="AY404" s="247" t="s">
        <v>171</v>
      </c>
    </row>
    <row r="405" s="15" customFormat="1">
      <c r="A405" s="15"/>
      <c r="B405" s="248"/>
      <c r="C405" s="249"/>
      <c r="D405" s="228" t="s">
        <v>183</v>
      </c>
      <c r="E405" s="250" t="s">
        <v>41</v>
      </c>
      <c r="F405" s="251" t="s">
        <v>189</v>
      </c>
      <c r="G405" s="249"/>
      <c r="H405" s="252">
        <v>40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8" t="s">
        <v>183</v>
      </c>
      <c r="AU405" s="258" t="s">
        <v>90</v>
      </c>
      <c r="AV405" s="15" t="s">
        <v>179</v>
      </c>
      <c r="AW405" s="15" t="s">
        <v>42</v>
      </c>
      <c r="AX405" s="15" t="s">
        <v>88</v>
      </c>
      <c r="AY405" s="258" t="s">
        <v>171</v>
      </c>
    </row>
    <row r="406" s="2" customFormat="1" ht="16.5" customHeight="1">
      <c r="A406" s="42"/>
      <c r="B406" s="43"/>
      <c r="C406" s="270" t="s">
        <v>1536</v>
      </c>
      <c r="D406" s="270" t="s">
        <v>403</v>
      </c>
      <c r="E406" s="271" t="s">
        <v>1523</v>
      </c>
      <c r="F406" s="272" t="s">
        <v>1524</v>
      </c>
      <c r="G406" s="273" t="s">
        <v>194</v>
      </c>
      <c r="H406" s="274">
        <v>8</v>
      </c>
      <c r="I406" s="275"/>
      <c r="J406" s="276">
        <f>ROUND(I406*H406,2)</f>
        <v>0</v>
      </c>
      <c r="K406" s="272" t="s">
        <v>178</v>
      </c>
      <c r="L406" s="277"/>
      <c r="M406" s="278" t="s">
        <v>41</v>
      </c>
      <c r="N406" s="279" t="s">
        <v>51</v>
      </c>
      <c r="O406" s="88"/>
      <c r="P406" s="217">
        <f>O406*H406</f>
        <v>0</v>
      </c>
      <c r="Q406" s="217">
        <v>5.0000000000000002E-05</v>
      </c>
      <c r="R406" s="217">
        <f>Q406*H406</f>
        <v>0.00040000000000000002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406</v>
      </c>
      <c r="AT406" s="219" t="s">
        <v>403</v>
      </c>
      <c r="AU406" s="219" t="s">
        <v>90</v>
      </c>
      <c r="AY406" s="20" t="s">
        <v>171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88</v>
      </c>
      <c r="BK406" s="220">
        <f>ROUND(I406*H406,2)</f>
        <v>0</v>
      </c>
      <c r="BL406" s="20" t="s">
        <v>295</v>
      </c>
      <c r="BM406" s="219" t="s">
        <v>1525</v>
      </c>
    </row>
    <row r="407" s="2" customFormat="1" ht="16.5" customHeight="1">
      <c r="A407" s="42"/>
      <c r="B407" s="43"/>
      <c r="C407" s="270" t="s">
        <v>1541</v>
      </c>
      <c r="D407" s="270" t="s">
        <v>403</v>
      </c>
      <c r="E407" s="271" t="s">
        <v>1526</v>
      </c>
      <c r="F407" s="272" t="s">
        <v>1527</v>
      </c>
      <c r="G407" s="273" t="s">
        <v>194</v>
      </c>
      <c r="H407" s="274">
        <v>8</v>
      </c>
      <c r="I407" s="275"/>
      <c r="J407" s="276">
        <f>ROUND(I407*H407,2)</f>
        <v>0</v>
      </c>
      <c r="K407" s="272" t="s">
        <v>178</v>
      </c>
      <c r="L407" s="277"/>
      <c r="M407" s="278" t="s">
        <v>41</v>
      </c>
      <c r="N407" s="279" t="s">
        <v>51</v>
      </c>
      <c r="O407" s="88"/>
      <c r="P407" s="217">
        <f>O407*H407</f>
        <v>0</v>
      </c>
      <c r="Q407" s="217">
        <v>5.0000000000000002E-05</v>
      </c>
      <c r="R407" s="217">
        <f>Q407*H407</f>
        <v>0.00040000000000000002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406</v>
      </c>
      <c r="AT407" s="219" t="s">
        <v>403</v>
      </c>
      <c r="AU407" s="219" t="s">
        <v>90</v>
      </c>
      <c r="AY407" s="20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88</v>
      </c>
      <c r="BK407" s="220">
        <f>ROUND(I407*H407,2)</f>
        <v>0</v>
      </c>
      <c r="BL407" s="20" t="s">
        <v>295</v>
      </c>
      <c r="BM407" s="219" t="s">
        <v>1528</v>
      </c>
    </row>
    <row r="408" s="2" customFormat="1" ht="16.5" customHeight="1">
      <c r="A408" s="42"/>
      <c r="B408" s="43"/>
      <c r="C408" s="270" t="s">
        <v>1546</v>
      </c>
      <c r="D408" s="270" t="s">
        <v>403</v>
      </c>
      <c r="E408" s="271" t="s">
        <v>1529</v>
      </c>
      <c r="F408" s="272" t="s">
        <v>1530</v>
      </c>
      <c r="G408" s="273" t="s">
        <v>194</v>
      </c>
      <c r="H408" s="274">
        <v>24</v>
      </c>
      <c r="I408" s="275"/>
      <c r="J408" s="276">
        <f>ROUND(I408*H408,2)</f>
        <v>0</v>
      </c>
      <c r="K408" s="272" t="s">
        <v>178</v>
      </c>
      <c r="L408" s="277"/>
      <c r="M408" s="278" t="s">
        <v>41</v>
      </c>
      <c r="N408" s="279" t="s">
        <v>51</v>
      </c>
      <c r="O408" s="88"/>
      <c r="P408" s="217">
        <f>O408*H408</f>
        <v>0</v>
      </c>
      <c r="Q408" s="217">
        <v>3.0000000000000001E-05</v>
      </c>
      <c r="R408" s="217">
        <f>Q408*H408</f>
        <v>0.00072000000000000005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406</v>
      </c>
      <c r="AT408" s="219" t="s">
        <v>403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295</v>
      </c>
      <c r="BM408" s="219" t="s">
        <v>1531</v>
      </c>
    </row>
    <row r="409" s="2" customFormat="1" ht="16.5" customHeight="1">
      <c r="A409" s="42"/>
      <c r="B409" s="43"/>
      <c r="C409" s="208" t="s">
        <v>1551</v>
      </c>
      <c r="D409" s="208" t="s">
        <v>174</v>
      </c>
      <c r="E409" s="209" t="s">
        <v>1167</v>
      </c>
      <c r="F409" s="210" t="s">
        <v>1168</v>
      </c>
      <c r="G409" s="211" t="s">
        <v>1169</v>
      </c>
      <c r="H409" s="212">
        <v>3</v>
      </c>
      <c r="I409" s="213"/>
      <c r="J409" s="214">
        <f>ROUND(I409*H409,2)</f>
        <v>0</v>
      </c>
      <c r="K409" s="210" t="s">
        <v>178</v>
      </c>
      <c r="L409" s="48"/>
      <c r="M409" s="215" t="s">
        <v>41</v>
      </c>
      <c r="N409" s="216" t="s">
        <v>51</v>
      </c>
      <c r="O409" s="88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295</v>
      </c>
      <c r="AT409" s="219" t="s">
        <v>174</v>
      </c>
      <c r="AU409" s="219" t="s">
        <v>90</v>
      </c>
      <c r="AY409" s="20" t="s">
        <v>171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88</v>
      </c>
      <c r="BK409" s="220">
        <f>ROUND(I409*H409,2)</f>
        <v>0</v>
      </c>
      <c r="BL409" s="20" t="s">
        <v>295</v>
      </c>
      <c r="BM409" s="219" t="s">
        <v>1533</v>
      </c>
    </row>
    <row r="410" s="2" customFormat="1">
      <c r="A410" s="42"/>
      <c r="B410" s="43"/>
      <c r="C410" s="44"/>
      <c r="D410" s="221" t="s">
        <v>181</v>
      </c>
      <c r="E410" s="44"/>
      <c r="F410" s="222" t="s">
        <v>1171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181</v>
      </c>
      <c r="AU410" s="20" t="s">
        <v>90</v>
      </c>
    </row>
    <row r="411" s="13" customFormat="1">
      <c r="A411" s="13"/>
      <c r="B411" s="226"/>
      <c r="C411" s="227"/>
      <c r="D411" s="228" t="s">
        <v>183</v>
      </c>
      <c r="E411" s="229" t="s">
        <v>41</v>
      </c>
      <c r="F411" s="230" t="s">
        <v>1172</v>
      </c>
      <c r="G411" s="227"/>
      <c r="H411" s="229" t="s">
        <v>41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183</v>
      </c>
      <c r="AU411" s="236" t="s">
        <v>90</v>
      </c>
      <c r="AV411" s="13" t="s">
        <v>88</v>
      </c>
      <c r="AW411" s="13" t="s">
        <v>42</v>
      </c>
      <c r="AX411" s="13" t="s">
        <v>80</v>
      </c>
      <c r="AY411" s="236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90</v>
      </c>
      <c r="G412" s="238"/>
      <c r="H412" s="241">
        <v>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3" customFormat="1">
      <c r="A413" s="13"/>
      <c r="B413" s="226"/>
      <c r="C413" s="227"/>
      <c r="D413" s="228" t="s">
        <v>183</v>
      </c>
      <c r="E413" s="229" t="s">
        <v>41</v>
      </c>
      <c r="F413" s="230" t="s">
        <v>1173</v>
      </c>
      <c r="G413" s="227"/>
      <c r="H413" s="229" t="s">
        <v>41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183</v>
      </c>
      <c r="AU413" s="236" t="s">
        <v>90</v>
      </c>
      <c r="AV413" s="13" t="s">
        <v>88</v>
      </c>
      <c r="AW413" s="13" t="s">
        <v>42</v>
      </c>
      <c r="AX413" s="13" t="s">
        <v>80</v>
      </c>
      <c r="AY413" s="236" t="s">
        <v>171</v>
      </c>
    </row>
    <row r="414" s="14" customFormat="1">
      <c r="A414" s="14"/>
      <c r="B414" s="237"/>
      <c r="C414" s="238"/>
      <c r="D414" s="228" t="s">
        <v>183</v>
      </c>
      <c r="E414" s="239" t="s">
        <v>41</v>
      </c>
      <c r="F414" s="240" t="s">
        <v>88</v>
      </c>
      <c r="G414" s="238"/>
      <c r="H414" s="241">
        <v>1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183</v>
      </c>
      <c r="AU414" s="247" t="s">
        <v>90</v>
      </c>
      <c r="AV414" s="14" t="s">
        <v>90</v>
      </c>
      <c r="AW414" s="14" t="s">
        <v>42</v>
      </c>
      <c r="AX414" s="14" t="s">
        <v>80</v>
      </c>
      <c r="AY414" s="247" t="s">
        <v>171</v>
      </c>
    </row>
    <row r="415" s="15" customFormat="1">
      <c r="A415" s="15"/>
      <c r="B415" s="248"/>
      <c r="C415" s="249"/>
      <c r="D415" s="228" t="s">
        <v>183</v>
      </c>
      <c r="E415" s="250" t="s">
        <v>41</v>
      </c>
      <c r="F415" s="251" t="s">
        <v>189</v>
      </c>
      <c r="G415" s="249"/>
      <c r="H415" s="252">
        <v>3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8" t="s">
        <v>183</v>
      </c>
      <c r="AU415" s="258" t="s">
        <v>90</v>
      </c>
      <c r="AV415" s="15" t="s">
        <v>179</v>
      </c>
      <c r="AW415" s="15" t="s">
        <v>42</v>
      </c>
      <c r="AX415" s="15" t="s">
        <v>88</v>
      </c>
      <c r="AY415" s="258" t="s">
        <v>171</v>
      </c>
    </row>
    <row r="416" s="2" customFormat="1" ht="16.5" customHeight="1">
      <c r="A416" s="42"/>
      <c r="B416" s="43"/>
      <c r="C416" s="208" t="s">
        <v>1555</v>
      </c>
      <c r="D416" s="208" t="s">
        <v>174</v>
      </c>
      <c r="E416" s="209" t="s">
        <v>1174</v>
      </c>
      <c r="F416" s="210" t="s">
        <v>1175</v>
      </c>
      <c r="G416" s="211" t="s">
        <v>1169</v>
      </c>
      <c r="H416" s="212">
        <v>4.5</v>
      </c>
      <c r="I416" s="213"/>
      <c r="J416" s="214">
        <f>ROUND(I416*H416,2)</f>
        <v>0</v>
      </c>
      <c r="K416" s="210" t="s">
        <v>178</v>
      </c>
      <c r="L416" s="48"/>
      <c r="M416" s="215" t="s">
        <v>41</v>
      </c>
      <c r="N416" s="216" t="s">
        <v>51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295</v>
      </c>
      <c r="AT416" s="219" t="s">
        <v>174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295</v>
      </c>
      <c r="BM416" s="219" t="s">
        <v>1535</v>
      </c>
    </row>
    <row r="417" s="2" customFormat="1">
      <c r="A417" s="42"/>
      <c r="B417" s="43"/>
      <c r="C417" s="44"/>
      <c r="D417" s="221" t="s">
        <v>181</v>
      </c>
      <c r="E417" s="44"/>
      <c r="F417" s="222" t="s">
        <v>1177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181</v>
      </c>
      <c r="AU417" s="20" t="s">
        <v>90</v>
      </c>
    </row>
    <row r="418" s="13" customFormat="1">
      <c r="A418" s="13"/>
      <c r="B418" s="226"/>
      <c r="C418" s="227"/>
      <c r="D418" s="228" t="s">
        <v>183</v>
      </c>
      <c r="E418" s="229" t="s">
        <v>41</v>
      </c>
      <c r="F418" s="230" t="s">
        <v>1178</v>
      </c>
      <c r="G418" s="227"/>
      <c r="H418" s="229" t="s">
        <v>41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183</v>
      </c>
      <c r="AU418" s="236" t="s">
        <v>90</v>
      </c>
      <c r="AV418" s="13" t="s">
        <v>88</v>
      </c>
      <c r="AW418" s="13" t="s">
        <v>42</v>
      </c>
      <c r="AX418" s="13" t="s">
        <v>80</v>
      </c>
      <c r="AY418" s="236" t="s">
        <v>171</v>
      </c>
    </row>
    <row r="419" s="14" customFormat="1">
      <c r="A419" s="14"/>
      <c r="B419" s="237"/>
      <c r="C419" s="238"/>
      <c r="D419" s="228" t="s">
        <v>183</v>
      </c>
      <c r="E419" s="239" t="s">
        <v>41</v>
      </c>
      <c r="F419" s="240" t="s">
        <v>90</v>
      </c>
      <c r="G419" s="238"/>
      <c r="H419" s="241">
        <v>2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183</v>
      </c>
      <c r="AU419" s="247" t="s">
        <v>90</v>
      </c>
      <c r="AV419" s="14" t="s">
        <v>90</v>
      </c>
      <c r="AW419" s="14" t="s">
        <v>42</v>
      </c>
      <c r="AX419" s="14" t="s">
        <v>80</v>
      </c>
      <c r="AY419" s="247" t="s">
        <v>171</v>
      </c>
    </row>
    <row r="420" s="13" customFormat="1">
      <c r="A420" s="13"/>
      <c r="B420" s="226"/>
      <c r="C420" s="227"/>
      <c r="D420" s="228" t="s">
        <v>183</v>
      </c>
      <c r="E420" s="229" t="s">
        <v>41</v>
      </c>
      <c r="F420" s="230" t="s">
        <v>1179</v>
      </c>
      <c r="G420" s="227"/>
      <c r="H420" s="229" t="s">
        <v>41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183</v>
      </c>
      <c r="AU420" s="236" t="s">
        <v>90</v>
      </c>
      <c r="AV420" s="13" t="s">
        <v>88</v>
      </c>
      <c r="AW420" s="13" t="s">
        <v>42</v>
      </c>
      <c r="AX420" s="13" t="s">
        <v>80</v>
      </c>
      <c r="AY420" s="236" t="s">
        <v>171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1180</v>
      </c>
      <c r="G421" s="238"/>
      <c r="H421" s="241">
        <v>2.5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4.5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08" t="s">
        <v>1560</v>
      </c>
      <c r="D423" s="208" t="s">
        <v>174</v>
      </c>
      <c r="E423" s="209" t="s">
        <v>1858</v>
      </c>
      <c r="F423" s="210" t="s">
        <v>1859</v>
      </c>
      <c r="G423" s="211" t="s">
        <v>194</v>
      </c>
      <c r="H423" s="212">
        <v>1</v>
      </c>
      <c r="I423" s="213"/>
      <c r="J423" s="214">
        <f>ROUND(I423*H423,2)</f>
        <v>0</v>
      </c>
      <c r="K423" s="210" t="s">
        <v>178</v>
      </c>
      <c r="L423" s="48"/>
      <c r="M423" s="215" t="s">
        <v>41</v>
      </c>
      <c r="N423" s="216" t="s">
        <v>51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295</v>
      </c>
      <c r="AT423" s="219" t="s">
        <v>174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1943</v>
      </c>
    </row>
    <row r="424" s="2" customFormat="1">
      <c r="A424" s="42"/>
      <c r="B424" s="43"/>
      <c r="C424" s="44"/>
      <c r="D424" s="221" t="s">
        <v>181</v>
      </c>
      <c r="E424" s="44"/>
      <c r="F424" s="222" t="s">
        <v>1861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181</v>
      </c>
      <c r="AU424" s="20" t="s">
        <v>90</v>
      </c>
    </row>
    <row r="425" s="2" customFormat="1" ht="16.5" customHeight="1">
      <c r="A425" s="42"/>
      <c r="B425" s="43"/>
      <c r="C425" s="270" t="s">
        <v>1564</v>
      </c>
      <c r="D425" s="270" t="s">
        <v>403</v>
      </c>
      <c r="E425" s="271" t="s">
        <v>888</v>
      </c>
      <c r="F425" s="272" t="s">
        <v>1862</v>
      </c>
      <c r="G425" s="273" t="s">
        <v>194</v>
      </c>
      <c r="H425" s="274">
        <v>1</v>
      </c>
      <c r="I425" s="275"/>
      <c r="J425" s="276">
        <f>ROUND(I425*H425,2)</f>
        <v>0</v>
      </c>
      <c r="K425" s="272" t="s">
        <v>41</v>
      </c>
      <c r="L425" s="277"/>
      <c r="M425" s="278" t="s">
        <v>41</v>
      </c>
      <c r="N425" s="279" t="s">
        <v>51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406</v>
      </c>
      <c r="AT425" s="219" t="s">
        <v>403</v>
      </c>
      <c r="AU425" s="219" t="s">
        <v>90</v>
      </c>
      <c r="AY425" s="20" t="s">
        <v>171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88</v>
      </c>
      <c r="BK425" s="220">
        <f>ROUND(I425*H425,2)</f>
        <v>0</v>
      </c>
      <c r="BL425" s="20" t="s">
        <v>295</v>
      </c>
      <c r="BM425" s="219" t="s">
        <v>1944</v>
      </c>
    </row>
    <row r="426" s="2" customFormat="1" ht="16.5" customHeight="1">
      <c r="A426" s="42"/>
      <c r="B426" s="43"/>
      <c r="C426" s="208" t="s">
        <v>1568</v>
      </c>
      <c r="D426" s="208" t="s">
        <v>174</v>
      </c>
      <c r="E426" s="209" t="s">
        <v>1547</v>
      </c>
      <c r="F426" s="210" t="s">
        <v>1548</v>
      </c>
      <c r="G426" s="211" t="s">
        <v>194</v>
      </c>
      <c r="H426" s="212">
        <v>8</v>
      </c>
      <c r="I426" s="213"/>
      <c r="J426" s="214">
        <f>ROUND(I426*H426,2)</f>
        <v>0</v>
      </c>
      <c r="K426" s="210" t="s">
        <v>178</v>
      </c>
      <c r="L426" s="48"/>
      <c r="M426" s="215" t="s">
        <v>41</v>
      </c>
      <c r="N426" s="216" t="s">
        <v>51</v>
      </c>
      <c r="O426" s="88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295</v>
      </c>
      <c r="AT426" s="219" t="s">
        <v>174</v>
      </c>
      <c r="AU426" s="219" t="s">
        <v>90</v>
      </c>
      <c r="AY426" s="20" t="s">
        <v>171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88</v>
      </c>
      <c r="BK426" s="220">
        <f>ROUND(I426*H426,2)</f>
        <v>0</v>
      </c>
      <c r="BL426" s="20" t="s">
        <v>295</v>
      </c>
      <c r="BM426" s="219" t="s">
        <v>1549</v>
      </c>
    </row>
    <row r="427" s="2" customFormat="1">
      <c r="A427" s="42"/>
      <c r="B427" s="43"/>
      <c r="C427" s="44"/>
      <c r="D427" s="221" t="s">
        <v>181</v>
      </c>
      <c r="E427" s="44"/>
      <c r="F427" s="222" t="s">
        <v>1550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181</v>
      </c>
      <c r="AU427" s="20" t="s">
        <v>90</v>
      </c>
    </row>
    <row r="428" s="14" customFormat="1">
      <c r="A428" s="14"/>
      <c r="B428" s="237"/>
      <c r="C428" s="238"/>
      <c r="D428" s="228" t="s">
        <v>183</v>
      </c>
      <c r="E428" s="239" t="s">
        <v>41</v>
      </c>
      <c r="F428" s="240" t="s">
        <v>259</v>
      </c>
      <c r="G428" s="238"/>
      <c r="H428" s="241">
        <v>8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183</v>
      </c>
      <c r="AU428" s="247" t="s">
        <v>90</v>
      </c>
      <c r="AV428" s="14" t="s">
        <v>90</v>
      </c>
      <c r="AW428" s="14" t="s">
        <v>42</v>
      </c>
      <c r="AX428" s="14" t="s">
        <v>80</v>
      </c>
      <c r="AY428" s="247" t="s">
        <v>171</v>
      </c>
    </row>
    <row r="429" s="15" customFormat="1">
      <c r="A429" s="15"/>
      <c r="B429" s="248"/>
      <c r="C429" s="249"/>
      <c r="D429" s="228" t="s">
        <v>183</v>
      </c>
      <c r="E429" s="250" t="s">
        <v>41</v>
      </c>
      <c r="F429" s="251" t="s">
        <v>189</v>
      </c>
      <c r="G429" s="249"/>
      <c r="H429" s="252">
        <v>8</v>
      </c>
      <c r="I429" s="253"/>
      <c r="J429" s="249"/>
      <c r="K429" s="249"/>
      <c r="L429" s="254"/>
      <c r="M429" s="255"/>
      <c r="N429" s="256"/>
      <c r="O429" s="256"/>
      <c r="P429" s="256"/>
      <c r="Q429" s="256"/>
      <c r="R429" s="256"/>
      <c r="S429" s="256"/>
      <c r="T429" s="257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8" t="s">
        <v>183</v>
      </c>
      <c r="AU429" s="258" t="s">
        <v>90</v>
      </c>
      <c r="AV429" s="15" t="s">
        <v>179</v>
      </c>
      <c r="AW429" s="15" t="s">
        <v>42</v>
      </c>
      <c r="AX429" s="15" t="s">
        <v>88</v>
      </c>
      <c r="AY429" s="258" t="s">
        <v>171</v>
      </c>
    </row>
    <row r="430" s="2" customFormat="1" ht="16.5" customHeight="1">
      <c r="A430" s="42"/>
      <c r="B430" s="43"/>
      <c r="C430" s="270" t="s">
        <v>1573</v>
      </c>
      <c r="D430" s="270" t="s">
        <v>403</v>
      </c>
      <c r="E430" s="271" t="s">
        <v>1552</v>
      </c>
      <c r="F430" s="272" t="s">
        <v>1553</v>
      </c>
      <c r="G430" s="273" t="s">
        <v>194</v>
      </c>
      <c r="H430" s="274">
        <v>8</v>
      </c>
      <c r="I430" s="275"/>
      <c r="J430" s="276">
        <f>ROUND(I430*H430,2)</f>
        <v>0</v>
      </c>
      <c r="K430" s="272" t="s">
        <v>178</v>
      </c>
      <c r="L430" s="277"/>
      <c r="M430" s="278" t="s">
        <v>41</v>
      </c>
      <c r="N430" s="279" t="s">
        <v>51</v>
      </c>
      <c r="O430" s="88"/>
      <c r="P430" s="217">
        <f>O430*H430</f>
        <v>0</v>
      </c>
      <c r="Q430" s="217">
        <v>0.001</v>
      </c>
      <c r="R430" s="217">
        <f>Q430*H430</f>
        <v>0.0080000000000000002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406</v>
      </c>
      <c r="AT430" s="219" t="s">
        <v>403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295</v>
      </c>
      <c r="BM430" s="219" t="s">
        <v>1554</v>
      </c>
    </row>
    <row r="431" s="2" customFormat="1" ht="16.5" customHeight="1">
      <c r="A431" s="42"/>
      <c r="B431" s="43"/>
      <c r="C431" s="208" t="s">
        <v>1584</v>
      </c>
      <c r="D431" s="208" t="s">
        <v>174</v>
      </c>
      <c r="E431" s="209" t="s">
        <v>1556</v>
      </c>
      <c r="F431" s="210" t="s">
        <v>1557</v>
      </c>
      <c r="G431" s="211" t="s">
        <v>194</v>
      </c>
      <c r="H431" s="212">
        <v>8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295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1558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1559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259</v>
      </c>
      <c r="G433" s="238"/>
      <c r="H433" s="241">
        <v>8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5" customFormat="1">
      <c r="A434" s="15"/>
      <c r="B434" s="248"/>
      <c r="C434" s="249"/>
      <c r="D434" s="228" t="s">
        <v>183</v>
      </c>
      <c r="E434" s="250" t="s">
        <v>41</v>
      </c>
      <c r="F434" s="251" t="s">
        <v>189</v>
      </c>
      <c r="G434" s="249"/>
      <c r="H434" s="252">
        <v>8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90</v>
      </c>
      <c r="AV434" s="15" t="s">
        <v>179</v>
      </c>
      <c r="AW434" s="15" t="s">
        <v>42</v>
      </c>
      <c r="AX434" s="15" t="s">
        <v>88</v>
      </c>
      <c r="AY434" s="258" t="s">
        <v>171</v>
      </c>
    </row>
    <row r="435" s="2" customFormat="1" ht="16.5" customHeight="1">
      <c r="A435" s="42"/>
      <c r="B435" s="43"/>
      <c r="C435" s="270" t="s">
        <v>1589</v>
      </c>
      <c r="D435" s="270" t="s">
        <v>403</v>
      </c>
      <c r="E435" s="271" t="s">
        <v>1561</v>
      </c>
      <c r="F435" s="272" t="s">
        <v>1562</v>
      </c>
      <c r="G435" s="273" t="s">
        <v>194</v>
      </c>
      <c r="H435" s="274">
        <v>8</v>
      </c>
      <c r="I435" s="275"/>
      <c r="J435" s="276">
        <f>ROUND(I435*H435,2)</f>
        <v>0</v>
      </c>
      <c r="K435" s="272" t="s">
        <v>178</v>
      </c>
      <c r="L435" s="277"/>
      <c r="M435" s="278" t="s">
        <v>41</v>
      </c>
      <c r="N435" s="279" t="s">
        <v>51</v>
      </c>
      <c r="O435" s="88"/>
      <c r="P435" s="217">
        <f>O435*H435</f>
        <v>0</v>
      </c>
      <c r="Q435" s="217">
        <v>0.00012</v>
      </c>
      <c r="R435" s="217">
        <f>Q435*H435</f>
        <v>0.00096000000000000002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406</v>
      </c>
      <c r="AT435" s="219" t="s">
        <v>403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1563</v>
      </c>
    </row>
    <row r="436" s="2" customFormat="1" ht="16.5" customHeight="1">
      <c r="A436" s="42"/>
      <c r="B436" s="43"/>
      <c r="C436" s="208" t="s">
        <v>1593</v>
      </c>
      <c r="D436" s="208" t="s">
        <v>174</v>
      </c>
      <c r="E436" s="209" t="s">
        <v>1569</v>
      </c>
      <c r="F436" s="210" t="s">
        <v>1570</v>
      </c>
      <c r="G436" s="211" t="s">
        <v>194</v>
      </c>
      <c r="H436" s="212">
        <v>11</v>
      </c>
      <c r="I436" s="213"/>
      <c r="J436" s="214">
        <f>ROUND(I436*H436,2)</f>
        <v>0</v>
      </c>
      <c r="K436" s="210" t="s">
        <v>178</v>
      </c>
      <c r="L436" s="48"/>
      <c r="M436" s="215" t="s">
        <v>41</v>
      </c>
      <c r="N436" s="216" t="s">
        <v>51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295</v>
      </c>
      <c r="AT436" s="219" t="s">
        <v>174</v>
      </c>
      <c r="AU436" s="219" t="s">
        <v>90</v>
      </c>
      <c r="AY436" s="20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88</v>
      </c>
      <c r="BK436" s="220">
        <f>ROUND(I436*H436,2)</f>
        <v>0</v>
      </c>
      <c r="BL436" s="20" t="s">
        <v>295</v>
      </c>
      <c r="BM436" s="219" t="s">
        <v>1571</v>
      </c>
    </row>
    <row r="437" s="2" customFormat="1">
      <c r="A437" s="42"/>
      <c r="B437" s="43"/>
      <c r="C437" s="44"/>
      <c r="D437" s="221" t="s">
        <v>181</v>
      </c>
      <c r="E437" s="44"/>
      <c r="F437" s="222" t="s">
        <v>1572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181</v>
      </c>
      <c r="AU437" s="20" t="s">
        <v>90</v>
      </c>
    </row>
    <row r="438" s="14" customFormat="1">
      <c r="A438" s="14"/>
      <c r="B438" s="237"/>
      <c r="C438" s="238"/>
      <c r="D438" s="228" t="s">
        <v>183</v>
      </c>
      <c r="E438" s="239" t="s">
        <v>41</v>
      </c>
      <c r="F438" s="240" t="s">
        <v>124</v>
      </c>
      <c r="G438" s="238"/>
      <c r="H438" s="241">
        <v>11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42</v>
      </c>
      <c r="AX438" s="14" t="s">
        <v>88</v>
      </c>
      <c r="AY438" s="247" t="s">
        <v>171</v>
      </c>
    </row>
    <row r="439" s="2" customFormat="1" ht="16.5" customHeight="1">
      <c r="A439" s="42"/>
      <c r="B439" s="43"/>
      <c r="C439" s="270" t="s">
        <v>1597</v>
      </c>
      <c r="D439" s="270" t="s">
        <v>403</v>
      </c>
      <c r="E439" s="271" t="s">
        <v>1574</v>
      </c>
      <c r="F439" s="272" t="s">
        <v>1575</v>
      </c>
      <c r="G439" s="273" t="s">
        <v>202</v>
      </c>
      <c r="H439" s="274">
        <v>50.505000000000003</v>
      </c>
      <c r="I439" s="275"/>
      <c r="J439" s="276">
        <f>ROUND(I439*H439,2)</f>
        <v>0</v>
      </c>
      <c r="K439" s="272" t="s">
        <v>178</v>
      </c>
      <c r="L439" s="277"/>
      <c r="M439" s="278" t="s">
        <v>41</v>
      </c>
      <c r="N439" s="279" t="s">
        <v>51</v>
      </c>
      <c r="O439" s="88"/>
      <c r="P439" s="217">
        <f>O439*H439</f>
        <v>0</v>
      </c>
      <c r="Q439" s="217">
        <v>0.00040999999999999999</v>
      </c>
      <c r="R439" s="217">
        <f>Q439*H439</f>
        <v>0.020707050000000001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406</v>
      </c>
      <c r="AT439" s="219" t="s">
        <v>403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295</v>
      </c>
      <c r="BM439" s="219" t="s">
        <v>1576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2433</v>
      </c>
      <c r="G440" s="238"/>
      <c r="H440" s="241">
        <v>31.600000000000001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4" customFormat="1">
      <c r="A441" s="14"/>
      <c r="B441" s="237"/>
      <c r="C441" s="238"/>
      <c r="D441" s="228" t="s">
        <v>183</v>
      </c>
      <c r="E441" s="239" t="s">
        <v>41</v>
      </c>
      <c r="F441" s="240" t="s">
        <v>2315</v>
      </c>
      <c r="G441" s="238"/>
      <c r="H441" s="241">
        <v>16.5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183</v>
      </c>
      <c r="AU441" s="247" t="s">
        <v>90</v>
      </c>
      <c r="AV441" s="14" t="s">
        <v>90</v>
      </c>
      <c r="AW441" s="14" t="s">
        <v>42</v>
      </c>
      <c r="AX441" s="14" t="s">
        <v>80</v>
      </c>
      <c r="AY441" s="247" t="s">
        <v>171</v>
      </c>
    </row>
    <row r="442" s="15" customFormat="1">
      <c r="A442" s="15"/>
      <c r="B442" s="248"/>
      <c r="C442" s="249"/>
      <c r="D442" s="228" t="s">
        <v>183</v>
      </c>
      <c r="E442" s="250" t="s">
        <v>41</v>
      </c>
      <c r="F442" s="251" t="s">
        <v>189</v>
      </c>
      <c r="G442" s="249"/>
      <c r="H442" s="252">
        <v>48.100000000000001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8" t="s">
        <v>183</v>
      </c>
      <c r="AU442" s="258" t="s">
        <v>90</v>
      </c>
      <c r="AV442" s="15" t="s">
        <v>179</v>
      </c>
      <c r="AW442" s="15" t="s">
        <v>42</v>
      </c>
      <c r="AX442" s="15" t="s">
        <v>88</v>
      </c>
      <c r="AY442" s="258" t="s">
        <v>171</v>
      </c>
    </row>
    <row r="443" s="14" customFormat="1">
      <c r="A443" s="14"/>
      <c r="B443" s="237"/>
      <c r="C443" s="238"/>
      <c r="D443" s="228" t="s">
        <v>183</v>
      </c>
      <c r="E443" s="238"/>
      <c r="F443" s="240" t="s">
        <v>2434</v>
      </c>
      <c r="G443" s="238"/>
      <c r="H443" s="241">
        <v>50.505000000000003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</v>
      </c>
      <c r="AX443" s="14" t="s">
        <v>88</v>
      </c>
      <c r="AY443" s="247" t="s">
        <v>171</v>
      </c>
    </row>
    <row r="444" s="2" customFormat="1" ht="16.5" customHeight="1">
      <c r="A444" s="42"/>
      <c r="B444" s="43"/>
      <c r="C444" s="208" t="s">
        <v>1599</v>
      </c>
      <c r="D444" s="208" t="s">
        <v>174</v>
      </c>
      <c r="E444" s="209" t="s">
        <v>1585</v>
      </c>
      <c r="F444" s="210" t="s">
        <v>1586</v>
      </c>
      <c r="G444" s="211" t="s">
        <v>416</v>
      </c>
      <c r="H444" s="212">
        <v>6.54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295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295</v>
      </c>
      <c r="BM444" s="219" t="s">
        <v>1587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1588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2" customFormat="1" ht="16.5" customHeight="1">
      <c r="A446" s="42"/>
      <c r="B446" s="43"/>
      <c r="C446" s="270" t="s">
        <v>1604</v>
      </c>
      <c r="D446" s="270" t="s">
        <v>403</v>
      </c>
      <c r="E446" s="271" t="s">
        <v>1590</v>
      </c>
      <c r="F446" s="272" t="s">
        <v>1591</v>
      </c>
      <c r="G446" s="273" t="s">
        <v>416</v>
      </c>
      <c r="H446" s="274">
        <v>6.54</v>
      </c>
      <c r="I446" s="275"/>
      <c r="J446" s="276">
        <f>ROUND(I446*H446,2)</f>
        <v>0</v>
      </c>
      <c r="K446" s="272" t="s">
        <v>178</v>
      </c>
      <c r="L446" s="277"/>
      <c r="M446" s="278" t="s">
        <v>41</v>
      </c>
      <c r="N446" s="279" t="s">
        <v>51</v>
      </c>
      <c r="O446" s="88"/>
      <c r="P446" s="217">
        <f>O446*H446</f>
        <v>0</v>
      </c>
      <c r="Q446" s="217">
        <v>0.001</v>
      </c>
      <c r="R446" s="217">
        <f>Q446*H446</f>
        <v>0.0065399999999999998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406</v>
      </c>
      <c r="AT446" s="219" t="s">
        <v>403</v>
      </c>
      <c r="AU446" s="219" t="s">
        <v>90</v>
      </c>
      <c r="AY446" s="20" t="s">
        <v>171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88</v>
      </c>
      <c r="BK446" s="220">
        <f>ROUND(I446*H446,2)</f>
        <v>0</v>
      </c>
      <c r="BL446" s="20" t="s">
        <v>295</v>
      </c>
      <c r="BM446" s="219" t="s">
        <v>1592</v>
      </c>
    </row>
    <row r="447" s="2" customFormat="1" ht="33" customHeight="1">
      <c r="A447" s="42"/>
      <c r="B447" s="43"/>
      <c r="C447" s="208" t="s">
        <v>1606</v>
      </c>
      <c r="D447" s="208" t="s">
        <v>174</v>
      </c>
      <c r="E447" s="209" t="s">
        <v>1195</v>
      </c>
      <c r="F447" s="210" t="s">
        <v>1196</v>
      </c>
      <c r="G447" s="211" t="s">
        <v>264</v>
      </c>
      <c r="H447" s="212">
        <v>0.54100000000000004</v>
      </c>
      <c r="I447" s="213"/>
      <c r="J447" s="214">
        <f>ROUND(I447*H447,2)</f>
        <v>0</v>
      </c>
      <c r="K447" s="210" t="s">
        <v>178</v>
      </c>
      <c r="L447" s="48"/>
      <c r="M447" s="215" t="s">
        <v>41</v>
      </c>
      <c r="N447" s="216" t="s">
        <v>51</v>
      </c>
      <c r="O447" s="88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19" t="s">
        <v>295</v>
      </c>
      <c r="AT447" s="219" t="s">
        <v>174</v>
      </c>
      <c r="AU447" s="219" t="s">
        <v>90</v>
      </c>
      <c r="AY447" s="20" t="s">
        <v>171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88</v>
      </c>
      <c r="BK447" s="220">
        <f>ROUND(I447*H447,2)</f>
        <v>0</v>
      </c>
      <c r="BL447" s="20" t="s">
        <v>295</v>
      </c>
      <c r="BM447" s="219" t="s">
        <v>2435</v>
      </c>
    </row>
    <row r="448" s="2" customFormat="1">
      <c r="A448" s="42"/>
      <c r="B448" s="43"/>
      <c r="C448" s="44"/>
      <c r="D448" s="221" t="s">
        <v>181</v>
      </c>
      <c r="E448" s="44"/>
      <c r="F448" s="222" t="s">
        <v>1198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181</v>
      </c>
      <c r="AU448" s="20" t="s">
        <v>90</v>
      </c>
    </row>
    <row r="449" s="2" customFormat="1" ht="37.8" customHeight="1">
      <c r="A449" s="42"/>
      <c r="B449" s="43"/>
      <c r="C449" s="208" t="s">
        <v>1608</v>
      </c>
      <c r="D449" s="208" t="s">
        <v>174</v>
      </c>
      <c r="E449" s="209" t="s">
        <v>1203</v>
      </c>
      <c r="F449" s="210" t="s">
        <v>1204</v>
      </c>
      <c r="G449" s="211" t="s">
        <v>264</v>
      </c>
      <c r="H449" s="212">
        <v>0.54100000000000004</v>
      </c>
      <c r="I449" s="213"/>
      <c r="J449" s="214">
        <f>ROUND(I449*H449,2)</f>
        <v>0</v>
      </c>
      <c r="K449" s="210" t="s">
        <v>178</v>
      </c>
      <c r="L449" s="48"/>
      <c r="M449" s="215" t="s">
        <v>41</v>
      </c>
      <c r="N449" s="216" t="s">
        <v>51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295</v>
      </c>
      <c r="AT449" s="219" t="s">
        <v>174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295</v>
      </c>
      <c r="BM449" s="219" t="s">
        <v>1605</v>
      </c>
    </row>
    <row r="450" s="2" customFormat="1">
      <c r="A450" s="42"/>
      <c r="B450" s="43"/>
      <c r="C450" s="44"/>
      <c r="D450" s="221" t="s">
        <v>181</v>
      </c>
      <c r="E450" s="44"/>
      <c r="F450" s="222" t="s">
        <v>1206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181</v>
      </c>
      <c r="AU450" s="20" t="s">
        <v>90</v>
      </c>
    </row>
    <row r="451" s="2" customFormat="1" ht="37.8" customHeight="1">
      <c r="A451" s="42"/>
      <c r="B451" s="43"/>
      <c r="C451" s="208" t="s">
        <v>1611</v>
      </c>
      <c r="D451" s="208" t="s">
        <v>174</v>
      </c>
      <c r="E451" s="209" t="s">
        <v>1207</v>
      </c>
      <c r="F451" s="210" t="s">
        <v>1208</v>
      </c>
      <c r="G451" s="211" t="s">
        <v>264</v>
      </c>
      <c r="H451" s="212">
        <v>0.54100000000000004</v>
      </c>
      <c r="I451" s="213"/>
      <c r="J451" s="214">
        <f>ROUND(I451*H451,2)</f>
        <v>0</v>
      </c>
      <c r="K451" s="210" t="s">
        <v>178</v>
      </c>
      <c r="L451" s="48"/>
      <c r="M451" s="215" t="s">
        <v>41</v>
      </c>
      <c r="N451" s="216" t="s">
        <v>51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295</v>
      </c>
      <c r="AT451" s="219" t="s">
        <v>174</v>
      </c>
      <c r="AU451" s="219" t="s">
        <v>90</v>
      </c>
      <c r="AY451" s="20" t="s">
        <v>171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88</v>
      </c>
      <c r="BK451" s="220">
        <f>ROUND(I451*H451,2)</f>
        <v>0</v>
      </c>
      <c r="BL451" s="20" t="s">
        <v>295</v>
      </c>
      <c r="BM451" s="219" t="s">
        <v>1607</v>
      </c>
    </row>
    <row r="452" s="2" customFormat="1">
      <c r="A452" s="42"/>
      <c r="B452" s="43"/>
      <c r="C452" s="44"/>
      <c r="D452" s="221" t="s">
        <v>181</v>
      </c>
      <c r="E452" s="44"/>
      <c r="F452" s="222" t="s">
        <v>1210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181</v>
      </c>
      <c r="AU452" s="20" t="s">
        <v>90</v>
      </c>
    </row>
    <row r="453" s="12" customFormat="1" ht="22.8" customHeight="1">
      <c r="A453" s="12"/>
      <c r="B453" s="192"/>
      <c r="C453" s="193"/>
      <c r="D453" s="194" t="s">
        <v>79</v>
      </c>
      <c r="E453" s="206" t="s">
        <v>291</v>
      </c>
      <c r="F453" s="206" t="s">
        <v>292</v>
      </c>
      <c r="G453" s="193"/>
      <c r="H453" s="193"/>
      <c r="I453" s="196"/>
      <c r="J453" s="207">
        <f>BK453</f>
        <v>0</v>
      </c>
      <c r="K453" s="193"/>
      <c r="L453" s="198"/>
      <c r="M453" s="199"/>
      <c r="N453" s="200"/>
      <c r="O453" s="200"/>
      <c r="P453" s="201">
        <f>SUM(P454:P511)</f>
        <v>0</v>
      </c>
      <c r="Q453" s="200"/>
      <c r="R453" s="201">
        <f>SUM(R454:R511)</f>
        <v>0.059175000000000005</v>
      </c>
      <c r="S453" s="200"/>
      <c r="T453" s="202">
        <f>SUM(T454:T511)</f>
        <v>0.057281400000000003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3" t="s">
        <v>90</v>
      </c>
      <c r="AT453" s="204" t="s">
        <v>79</v>
      </c>
      <c r="AU453" s="204" t="s">
        <v>88</v>
      </c>
      <c r="AY453" s="203" t="s">
        <v>171</v>
      </c>
      <c r="BK453" s="205">
        <f>SUM(BK454:BK511)</f>
        <v>0</v>
      </c>
    </row>
    <row r="454" s="2" customFormat="1" ht="24.15" customHeight="1">
      <c r="A454" s="42"/>
      <c r="B454" s="43"/>
      <c r="C454" s="208" t="s">
        <v>1613</v>
      </c>
      <c r="D454" s="208" t="s">
        <v>174</v>
      </c>
      <c r="E454" s="209" t="s">
        <v>354</v>
      </c>
      <c r="F454" s="210" t="s">
        <v>355</v>
      </c>
      <c r="G454" s="211" t="s">
        <v>177</v>
      </c>
      <c r="H454" s="212">
        <v>47.340000000000003</v>
      </c>
      <c r="I454" s="213"/>
      <c r="J454" s="214">
        <f>ROUND(I454*H454,2)</f>
        <v>0</v>
      </c>
      <c r="K454" s="210" t="s">
        <v>178</v>
      </c>
      <c r="L454" s="48"/>
      <c r="M454" s="215" t="s">
        <v>41</v>
      </c>
      <c r="N454" s="216" t="s">
        <v>51</v>
      </c>
      <c r="O454" s="88"/>
      <c r="P454" s="217">
        <f>O454*H454</f>
        <v>0</v>
      </c>
      <c r="Q454" s="217">
        <v>0.00125</v>
      </c>
      <c r="R454" s="217">
        <f>Q454*H454</f>
        <v>0.059175000000000005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295</v>
      </c>
      <c r="AT454" s="219" t="s">
        <v>174</v>
      </c>
      <c r="AU454" s="219" t="s">
        <v>90</v>
      </c>
      <c r="AY454" s="20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88</v>
      </c>
      <c r="BK454" s="220">
        <f>ROUND(I454*H454,2)</f>
        <v>0</v>
      </c>
      <c r="BL454" s="20" t="s">
        <v>295</v>
      </c>
      <c r="BM454" s="219" t="s">
        <v>1624</v>
      </c>
    </row>
    <row r="455" s="2" customFormat="1">
      <c r="A455" s="42"/>
      <c r="B455" s="43"/>
      <c r="C455" s="44"/>
      <c r="D455" s="221" t="s">
        <v>181</v>
      </c>
      <c r="E455" s="44"/>
      <c r="F455" s="222" t="s">
        <v>357</v>
      </c>
      <c r="G455" s="44"/>
      <c r="H455" s="44"/>
      <c r="I455" s="223"/>
      <c r="J455" s="44"/>
      <c r="K455" s="44"/>
      <c r="L455" s="48"/>
      <c r="M455" s="224"/>
      <c r="N455" s="22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0" t="s">
        <v>181</v>
      </c>
      <c r="AU455" s="20" t="s">
        <v>90</v>
      </c>
    </row>
    <row r="456" s="13" customFormat="1">
      <c r="A456" s="13"/>
      <c r="B456" s="226"/>
      <c r="C456" s="227"/>
      <c r="D456" s="228" t="s">
        <v>183</v>
      </c>
      <c r="E456" s="229" t="s">
        <v>41</v>
      </c>
      <c r="F456" s="230" t="s">
        <v>1625</v>
      </c>
      <c r="G456" s="227"/>
      <c r="H456" s="229" t="s">
        <v>41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183</v>
      </c>
      <c r="AU456" s="236" t="s">
        <v>90</v>
      </c>
      <c r="AV456" s="13" t="s">
        <v>88</v>
      </c>
      <c r="AW456" s="13" t="s">
        <v>42</v>
      </c>
      <c r="AX456" s="13" t="s">
        <v>80</v>
      </c>
      <c r="AY456" s="236" t="s">
        <v>171</v>
      </c>
    </row>
    <row r="457" s="13" customFormat="1">
      <c r="A457" s="13"/>
      <c r="B457" s="226"/>
      <c r="C457" s="227"/>
      <c r="D457" s="228" t="s">
        <v>183</v>
      </c>
      <c r="E457" s="229" t="s">
        <v>41</v>
      </c>
      <c r="F457" s="230" t="s">
        <v>359</v>
      </c>
      <c r="G457" s="227"/>
      <c r="H457" s="229" t="s">
        <v>41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183</v>
      </c>
      <c r="AU457" s="236" t="s">
        <v>90</v>
      </c>
      <c r="AV457" s="13" t="s">
        <v>88</v>
      </c>
      <c r="AW457" s="13" t="s">
        <v>42</v>
      </c>
      <c r="AX457" s="13" t="s">
        <v>80</v>
      </c>
      <c r="AY457" s="236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2436</v>
      </c>
      <c r="G458" s="238"/>
      <c r="H458" s="241">
        <v>0.47999999999999998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1950</v>
      </c>
      <c r="G459" s="238"/>
      <c r="H459" s="241">
        <v>0.59999999999999998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2376</v>
      </c>
      <c r="G460" s="238"/>
      <c r="H460" s="241">
        <v>1.8600000000000001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2376</v>
      </c>
      <c r="G461" s="238"/>
      <c r="H461" s="241">
        <v>1.8600000000000001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2437</v>
      </c>
      <c r="G462" s="238"/>
      <c r="H462" s="241">
        <v>4.0800000000000001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1631</v>
      </c>
      <c r="G463" s="238"/>
      <c r="H463" s="241">
        <v>2.8799999999999999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2438</v>
      </c>
      <c r="G464" s="238"/>
      <c r="H464" s="241">
        <v>11.1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1952</v>
      </c>
      <c r="G465" s="238"/>
      <c r="H465" s="241">
        <v>2.3999999999999999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1955</v>
      </c>
      <c r="G466" s="238"/>
      <c r="H466" s="241">
        <v>1.26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1954</v>
      </c>
      <c r="G467" s="238"/>
      <c r="H467" s="241">
        <v>2.2799999999999998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2049</v>
      </c>
      <c r="G468" s="238"/>
      <c r="H468" s="241">
        <v>1.5600000000000001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2043</v>
      </c>
      <c r="G469" s="238"/>
      <c r="H469" s="241">
        <v>0.78000000000000003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2043</v>
      </c>
      <c r="G470" s="238"/>
      <c r="H470" s="241">
        <v>0.78000000000000003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2194</v>
      </c>
      <c r="G471" s="238"/>
      <c r="H471" s="241">
        <v>1.6200000000000001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2117</v>
      </c>
      <c r="G472" s="238"/>
      <c r="H472" s="241">
        <v>2.6400000000000001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1949</v>
      </c>
      <c r="G473" s="238"/>
      <c r="H473" s="241">
        <v>1.9199999999999999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1949</v>
      </c>
      <c r="G474" s="238"/>
      <c r="H474" s="241">
        <v>1.9199999999999999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2439</v>
      </c>
      <c r="G475" s="238"/>
      <c r="H475" s="241">
        <v>4.8600000000000003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1871</v>
      </c>
      <c r="G476" s="238"/>
      <c r="H476" s="241">
        <v>1.74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1634</v>
      </c>
      <c r="G477" s="238"/>
      <c r="H477" s="241">
        <v>0.71999999999999997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5" customFormat="1">
      <c r="A478" s="15"/>
      <c r="B478" s="248"/>
      <c r="C478" s="249"/>
      <c r="D478" s="228" t="s">
        <v>183</v>
      </c>
      <c r="E478" s="250" t="s">
        <v>41</v>
      </c>
      <c r="F478" s="251" t="s">
        <v>189</v>
      </c>
      <c r="G478" s="249"/>
      <c r="H478" s="252">
        <v>47.340000000000003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8" t="s">
        <v>183</v>
      </c>
      <c r="AU478" s="258" t="s">
        <v>90</v>
      </c>
      <c r="AV478" s="15" t="s">
        <v>179</v>
      </c>
      <c r="AW478" s="15" t="s">
        <v>42</v>
      </c>
      <c r="AX478" s="15" t="s">
        <v>88</v>
      </c>
      <c r="AY478" s="258" t="s">
        <v>171</v>
      </c>
    </row>
    <row r="479" s="2" customFormat="1" ht="16.5" customHeight="1">
      <c r="A479" s="42"/>
      <c r="B479" s="43"/>
      <c r="C479" s="208" t="s">
        <v>1616</v>
      </c>
      <c r="D479" s="208" t="s">
        <v>174</v>
      </c>
      <c r="E479" s="209" t="s">
        <v>362</v>
      </c>
      <c r="F479" s="210" t="s">
        <v>363</v>
      </c>
      <c r="G479" s="211" t="s">
        <v>177</v>
      </c>
      <c r="H479" s="212">
        <v>47.340000000000003</v>
      </c>
      <c r="I479" s="213"/>
      <c r="J479" s="214">
        <f>ROUND(I479*H479,2)</f>
        <v>0</v>
      </c>
      <c r="K479" s="210" t="s">
        <v>178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0.0012099999999999999</v>
      </c>
      <c r="T479" s="218">
        <f>S479*H479</f>
        <v>0.057281400000000003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295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295</v>
      </c>
      <c r="BM479" s="219" t="s">
        <v>1640</v>
      </c>
    </row>
    <row r="480" s="2" customFormat="1">
      <c r="A480" s="42"/>
      <c r="B480" s="43"/>
      <c r="C480" s="44"/>
      <c r="D480" s="221" t="s">
        <v>181</v>
      </c>
      <c r="E480" s="44"/>
      <c r="F480" s="222" t="s">
        <v>365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181</v>
      </c>
      <c r="AU480" s="20" t="s">
        <v>90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1625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3" customFormat="1">
      <c r="A482" s="13"/>
      <c r="B482" s="226"/>
      <c r="C482" s="227"/>
      <c r="D482" s="228" t="s">
        <v>183</v>
      </c>
      <c r="E482" s="229" t="s">
        <v>41</v>
      </c>
      <c r="F482" s="230" t="s">
        <v>359</v>
      </c>
      <c r="G482" s="227"/>
      <c r="H482" s="229" t="s">
        <v>41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183</v>
      </c>
      <c r="AU482" s="236" t="s">
        <v>90</v>
      </c>
      <c r="AV482" s="13" t="s">
        <v>88</v>
      </c>
      <c r="AW482" s="13" t="s">
        <v>42</v>
      </c>
      <c r="AX482" s="13" t="s">
        <v>80</v>
      </c>
      <c r="AY482" s="236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2436</v>
      </c>
      <c r="G483" s="238"/>
      <c r="H483" s="241">
        <v>0.47999999999999998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1950</v>
      </c>
      <c r="G484" s="238"/>
      <c r="H484" s="241">
        <v>0.59999999999999998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2376</v>
      </c>
      <c r="G485" s="238"/>
      <c r="H485" s="241">
        <v>1.8600000000000001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2376</v>
      </c>
      <c r="G486" s="238"/>
      <c r="H486" s="241">
        <v>1.8600000000000001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2437</v>
      </c>
      <c r="G487" s="238"/>
      <c r="H487" s="241">
        <v>4.0800000000000001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1631</v>
      </c>
      <c r="G488" s="238"/>
      <c r="H488" s="241">
        <v>2.8799999999999999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2438</v>
      </c>
      <c r="G489" s="238"/>
      <c r="H489" s="241">
        <v>11.1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1952</v>
      </c>
      <c r="G490" s="238"/>
      <c r="H490" s="241">
        <v>2.3999999999999999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1955</v>
      </c>
      <c r="G491" s="238"/>
      <c r="H491" s="241">
        <v>1.26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1954</v>
      </c>
      <c r="G492" s="238"/>
      <c r="H492" s="241">
        <v>2.2799999999999998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2049</v>
      </c>
      <c r="G493" s="238"/>
      <c r="H493" s="241">
        <v>1.5600000000000001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2043</v>
      </c>
      <c r="G494" s="238"/>
      <c r="H494" s="241">
        <v>0.78000000000000003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2043</v>
      </c>
      <c r="G495" s="238"/>
      <c r="H495" s="241">
        <v>0.78000000000000003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2194</v>
      </c>
      <c r="G496" s="238"/>
      <c r="H496" s="241">
        <v>1.6200000000000001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2117</v>
      </c>
      <c r="G497" s="238"/>
      <c r="H497" s="241">
        <v>2.6400000000000001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1949</v>
      </c>
      <c r="G498" s="238"/>
      <c r="H498" s="241">
        <v>1.9199999999999999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1949</v>
      </c>
      <c r="G499" s="238"/>
      <c r="H499" s="241">
        <v>1.9199999999999999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2439</v>
      </c>
      <c r="G500" s="238"/>
      <c r="H500" s="241">
        <v>4.8600000000000003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1871</v>
      </c>
      <c r="G501" s="238"/>
      <c r="H501" s="241">
        <v>1.74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1634</v>
      </c>
      <c r="G502" s="238"/>
      <c r="H502" s="241">
        <v>0.71999999999999997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5" customFormat="1">
      <c r="A503" s="15"/>
      <c r="B503" s="248"/>
      <c r="C503" s="249"/>
      <c r="D503" s="228" t="s">
        <v>183</v>
      </c>
      <c r="E503" s="250" t="s">
        <v>41</v>
      </c>
      <c r="F503" s="251" t="s">
        <v>189</v>
      </c>
      <c r="G503" s="249"/>
      <c r="H503" s="252">
        <v>47.340000000000003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8" t="s">
        <v>183</v>
      </c>
      <c r="AU503" s="258" t="s">
        <v>90</v>
      </c>
      <c r="AV503" s="15" t="s">
        <v>179</v>
      </c>
      <c r="AW503" s="15" t="s">
        <v>42</v>
      </c>
      <c r="AX503" s="15" t="s">
        <v>88</v>
      </c>
      <c r="AY503" s="258" t="s">
        <v>171</v>
      </c>
    </row>
    <row r="504" s="2" customFormat="1" ht="37.8" customHeight="1">
      <c r="A504" s="42"/>
      <c r="B504" s="43"/>
      <c r="C504" s="208" t="s">
        <v>1619</v>
      </c>
      <c r="D504" s="208" t="s">
        <v>174</v>
      </c>
      <c r="E504" s="209" t="s">
        <v>367</v>
      </c>
      <c r="F504" s="210" t="s">
        <v>368</v>
      </c>
      <c r="G504" s="211" t="s">
        <v>264</v>
      </c>
      <c r="H504" s="212">
        <v>0.058999999999999997</v>
      </c>
      <c r="I504" s="213"/>
      <c r="J504" s="214">
        <f>ROUND(I504*H504,2)</f>
        <v>0</v>
      </c>
      <c r="K504" s="210" t="s">
        <v>178</v>
      </c>
      <c r="L504" s="48"/>
      <c r="M504" s="215" t="s">
        <v>41</v>
      </c>
      <c r="N504" s="216" t="s">
        <v>51</v>
      </c>
      <c r="O504" s="88"/>
      <c r="P504" s="217">
        <f>O504*H504</f>
        <v>0</v>
      </c>
      <c r="Q504" s="217">
        <v>0</v>
      </c>
      <c r="R504" s="217">
        <f>Q504*H504</f>
        <v>0</v>
      </c>
      <c r="S504" s="217">
        <v>0</v>
      </c>
      <c r="T504" s="21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19" t="s">
        <v>295</v>
      </c>
      <c r="AT504" s="219" t="s">
        <v>174</v>
      </c>
      <c r="AU504" s="219" t="s">
        <v>90</v>
      </c>
      <c r="AY504" s="20" t="s">
        <v>171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88</v>
      </c>
      <c r="BK504" s="220">
        <f>ROUND(I504*H504,2)</f>
        <v>0</v>
      </c>
      <c r="BL504" s="20" t="s">
        <v>295</v>
      </c>
      <c r="BM504" s="219" t="s">
        <v>2440</v>
      </c>
    </row>
    <row r="505" s="2" customFormat="1">
      <c r="A505" s="42"/>
      <c r="B505" s="43"/>
      <c r="C505" s="44"/>
      <c r="D505" s="221" t="s">
        <v>181</v>
      </c>
      <c r="E505" s="44"/>
      <c r="F505" s="222" t="s">
        <v>370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181</v>
      </c>
      <c r="AU505" s="20" t="s">
        <v>90</v>
      </c>
    </row>
    <row r="506" s="2" customFormat="1" ht="49.05" customHeight="1">
      <c r="A506" s="42"/>
      <c r="B506" s="43"/>
      <c r="C506" s="208" t="s">
        <v>1623</v>
      </c>
      <c r="D506" s="208" t="s">
        <v>174</v>
      </c>
      <c r="E506" s="209" t="s">
        <v>372</v>
      </c>
      <c r="F506" s="210" t="s">
        <v>373</v>
      </c>
      <c r="G506" s="211" t="s">
        <v>264</v>
      </c>
      <c r="H506" s="212">
        <v>0.058999999999999997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295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295</v>
      </c>
      <c r="BM506" s="219" t="s">
        <v>1648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375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2" customFormat="1" ht="44.25" customHeight="1">
      <c r="A508" s="42"/>
      <c r="B508" s="43"/>
      <c r="C508" s="208" t="s">
        <v>1639</v>
      </c>
      <c r="D508" s="208" t="s">
        <v>174</v>
      </c>
      <c r="E508" s="209" t="s">
        <v>377</v>
      </c>
      <c r="F508" s="210" t="s">
        <v>378</v>
      </c>
      <c r="G508" s="211" t="s">
        <v>264</v>
      </c>
      <c r="H508" s="212">
        <v>0.058999999999999997</v>
      </c>
      <c r="I508" s="213"/>
      <c r="J508" s="214">
        <f>ROUND(I508*H508,2)</f>
        <v>0</v>
      </c>
      <c r="K508" s="210" t="s">
        <v>178</v>
      </c>
      <c r="L508" s="48"/>
      <c r="M508" s="215" t="s">
        <v>41</v>
      </c>
      <c r="N508" s="216" t="s">
        <v>51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295</v>
      </c>
      <c r="AT508" s="219" t="s">
        <v>174</v>
      </c>
      <c r="AU508" s="219" t="s">
        <v>90</v>
      </c>
      <c r="AY508" s="20" t="s">
        <v>171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88</v>
      </c>
      <c r="BK508" s="220">
        <f>ROUND(I508*H508,2)</f>
        <v>0</v>
      </c>
      <c r="BL508" s="20" t="s">
        <v>295</v>
      </c>
      <c r="BM508" s="219" t="s">
        <v>1650</v>
      </c>
    </row>
    <row r="509" s="2" customFormat="1">
      <c r="A509" s="42"/>
      <c r="B509" s="43"/>
      <c r="C509" s="44"/>
      <c r="D509" s="221" t="s">
        <v>181</v>
      </c>
      <c r="E509" s="44"/>
      <c r="F509" s="222" t="s">
        <v>380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181</v>
      </c>
      <c r="AU509" s="20" t="s">
        <v>90</v>
      </c>
    </row>
    <row r="510" s="2" customFormat="1" ht="49.05" customHeight="1">
      <c r="A510" s="42"/>
      <c r="B510" s="43"/>
      <c r="C510" s="208" t="s">
        <v>1642</v>
      </c>
      <c r="D510" s="208" t="s">
        <v>174</v>
      </c>
      <c r="E510" s="209" t="s">
        <v>382</v>
      </c>
      <c r="F510" s="210" t="s">
        <v>383</v>
      </c>
      <c r="G510" s="211" t="s">
        <v>264</v>
      </c>
      <c r="H510" s="212">
        <v>0.058999999999999997</v>
      </c>
      <c r="I510" s="213"/>
      <c r="J510" s="214">
        <f>ROUND(I510*H510,2)</f>
        <v>0</v>
      </c>
      <c r="K510" s="210" t="s">
        <v>178</v>
      </c>
      <c r="L510" s="48"/>
      <c r="M510" s="215" t="s">
        <v>41</v>
      </c>
      <c r="N510" s="216" t="s">
        <v>51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295</v>
      </c>
      <c r="AT510" s="219" t="s">
        <v>174</v>
      </c>
      <c r="AU510" s="219" t="s">
        <v>90</v>
      </c>
      <c r="AY510" s="20" t="s">
        <v>171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88</v>
      </c>
      <c r="BK510" s="220">
        <f>ROUND(I510*H510,2)</f>
        <v>0</v>
      </c>
      <c r="BL510" s="20" t="s">
        <v>295</v>
      </c>
      <c r="BM510" s="219" t="s">
        <v>1652</v>
      </c>
    </row>
    <row r="511" s="2" customFormat="1">
      <c r="A511" s="42"/>
      <c r="B511" s="43"/>
      <c r="C511" s="44"/>
      <c r="D511" s="221" t="s">
        <v>181</v>
      </c>
      <c r="E511" s="44"/>
      <c r="F511" s="222" t="s">
        <v>385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181</v>
      </c>
      <c r="AU511" s="20" t="s">
        <v>90</v>
      </c>
    </row>
    <row r="512" s="12" customFormat="1" ht="22.8" customHeight="1">
      <c r="A512" s="12"/>
      <c r="B512" s="192"/>
      <c r="C512" s="193"/>
      <c r="D512" s="194" t="s">
        <v>79</v>
      </c>
      <c r="E512" s="206" t="s">
        <v>491</v>
      </c>
      <c r="F512" s="206" t="s">
        <v>492</v>
      </c>
      <c r="G512" s="193"/>
      <c r="H512" s="193"/>
      <c r="I512" s="196"/>
      <c r="J512" s="207">
        <f>BK512</f>
        <v>0</v>
      </c>
      <c r="K512" s="193"/>
      <c r="L512" s="198"/>
      <c r="M512" s="199"/>
      <c r="N512" s="200"/>
      <c r="O512" s="200"/>
      <c r="P512" s="201">
        <f>SUM(P513:P529)</f>
        <v>0</v>
      </c>
      <c r="Q512" s="200"/>
      <c r="R512" s="201">
        <f>SUM(R513:R529)</f>
        <v>0.0016300000000000002</v>
      </c>
      <c r="S512" s="200"/>
      <c r="T512" s="202">
        <f>SUM(T513:T529)</f>
        <v>9.0000000000000006E-05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3" t="s">
        <v>90</v>
      </c>
      <c r="AT512" s="204" t="s">
        <v>79</v>
      </c>
      <c r="AU512" s="204" t="s">
        <v>88</v>
      </c>
      <c r="AY512" s="203" t="s">
        <v>171</v>
      </c>
      <c r="BK512" s="205">
        <f>SUM(BK513:BK529)</f>
        <v>0</v>
      </c>
    </row>
    <row r="513" s="2" customFormat="1" ht="16.5" customHeight="1">
      <c r="A513" s="42"/>
      <c r="B513" s="43"/>
      <c r="C513" s="208" t="s">
        <v>1647</v>
      </c>
      <c r="D513" s="208" t="s">
        <v>174</v>
      </c>
      <c r="E513" s="209" t="s">
        <v>542</v>
      </c>
      <c r="F513" s="210" t="s">
        <v>543</v>
      </c>
      <c r="G513" s="211" t="s">
        <v>177</v>
      </c>
      <c r="H513" s="212">
        <v>3</v>
      </c>
      <c r="I513" s="213"/>
      <c r="J513" s="214">
        <f>ROUND(I513*H513,2)</f>
        <v>0</v>
      </c>
      <c r="K513" s="210" t="s">
        <v>178</v>
      </c>
      <c r="L513" s="48"/>
      <c r="M513" s="215" t="s">
        <v>41</v>
      </c>
      <c r="N513" s="216" t="s">
        <v>51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3.0000000000000001E-05</v>
      </c>
      <c r="T513" s="218">
        <f>S513*H513</f>
        <v>9.0000000000000006E-05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295</v>
      </c>
      <c r="AT513" s="219" t="s">
        <v>174</v>
      </c>
      <c r="AU513" s="219" t="s">
        <v>90</v>
      </c>
      <c r="AY513" s="20" t="s">
        <v>171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88</v>
      </c>
      <c r="BK513" s="220">
        <f>ROUND(I513*H513,2)</f>
        <v>0</v>
      </c>
      <c r="BL513" s="20" t="s">
        <v>295</v>
      </c>
      <c r="BM513" s="219" t="s">
        <v>1780</v>
      </c>
    </row>
    <row r="514" s="2" customFormat="1">
      <c r="A514" s="42"/>
      <c r="B514" s="43"/>
      <c r="C514" s="44"/>
      <c r="D514" s="221" t="s">
        <v>181</v>
      </c>
      <c r="E514" s="44"/>
      <c r="F514" s="222" t="s">
        <v>545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181</v>
      </c>
      <c r="AU514" s="20" t="s">
        <v>90</v>
      </c>
    </row>
    <row r="515" s="13" customFormat="1">
      <c r="A515" s="13"/>
      <c r="B515" s="226"/>
      <c r="C515" s="227"/>
      <c r="D515" s="228" t="s">
        <v>183</v>
      </c>
      <c r="E515" s="229" t="s">
        <v>41</v>
      </c>
      <c r="F515" s="230" t="s">
        <v>1786</v>
      </c>
      <c r="G515" s="227"/>
      <c r="H515" s="229" t="s">
        <v>41</v>
      </c>
      <c r="I515" s="231"/>
      <c r="J515" s="227"/>
      <c r="K515" s="227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183</v>
      </c>
      <c r="AU515" s="236" t="s">
        <v>90</v>
      </c>
      <c r="AV515" s="13" t="s">
        <v>88</v>
      </c>
      <c r="AW515" s="13" t="s">
        <v>42</v>
      </c>
      <c r="AX515" s="13" t="s">
        <v>80</v>
      </c>
      <c r="AY515" s="236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199</v>
      </c>
      <c r="G516" s="238"/>
      <c r="H516" s="241">
        <v>3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5" customFormat="1">
      <c r="A517" s="15"/>
      <c r="B517" s="248"/>
      <c r="C517" s="249"/>
      <c r="D517" s="228" t="s">
        <v>183</v>
      </c>
      <c r="E517" s="250" t="s">
        <v>41</v>
      </c>
      <c r="F517" s="251" t="s">
        <v>189</v>
      </c>
      <c r="G517" s="249"/>
      <c r="H517" s="252">
        <v>3</v>
      </c>
      <c r="I517" s="253"/>
      <c r="J517" s="249"/>
      <c r="K517" s="249"/>
      <c r="L517" s="254"/>
      <c r="M517" s="255"/>
      <c r="N517" s="256"/>
      <c r="O517" s="256"/>
      <c r="P517" s="256"/>
      <c r="Q517" s="256"/>
      <c r="R517" s="256"/>
      <c r="S517" s="256"/>
      <c r="T517" s="25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8" t="s">
        <v>183</v>
      </c>
      <c r="AU517" s="258" t="s">
        <v>90</v>
      </c>
      <c r="AV517" s="15" t="s">
        <v>179</v>
      </c>
      <c r="AW517" s="15" t="s">
        <v>42</v>
      </c>
      <c r="AX517" s="15" t="s">
        <v>88</v>
      </c>
      <c r="AY517" s="258" t="s">
        <v>171</v>
      </c>
    </row>
    <row r="518" s="2" customFormat="1" ht="16.5" customHeight="1">
      <c r="A518" s="42"/>
      <c r="B518" s="43"/>
      <c r="C518" s="270" t="s">
        <v>1649</v>
      </c>
      <c r="D518" s="270" t="s">
        <v>403</v>
      </c>
      <c r="E518" s="271" t="s">
        <v>561</v>
      </c>
      <c r="F518" s="272" t="s">
        <v>562</v>
      </c>
      <c r="G518" s="273" t="s">
        <v>177</v>
      </c>
      <c r="H518" s="274">
        <v>3.1499999999999999</v>
      </c>
      <c r="I518" s="275"/>
      <c r="J518" s="276">
        <f>ROUND(I518*H518,2)</f>
        <v>0</v>
      </c>
      <c r="K518" s="272" t="s">
        <v>178</v>
      </c>
      <c r="L518" s="277"/>
      <c r="M518" s="278" t="s">
        <v>41</v>
      </c>
      <c r="N518" s="279" t="s">
        <v>51</v>
      </c>
      <c r="O518" s="88"/>
      <c r="P518" s="217">
        <f>O518*H518</f>
        <v>0</v>
      </c>
      <c r="Q518" s="217">
        <v>0.00020000000000000001</v>
      </c>
      <c r="R518" s="217">
        <f>Q518*H518</f>
        <v>0.00063000000000000003</v>
      </c>
      <c r="S518" s="217">
        <v>0</v>
      </c>
      <c r="T518" s="218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406</v>
      </c>
      <c r="AT518" s="219" t="s">
        <v>403</v>
      </c>
      <c r="AU518" s="219" t="s">
        <v>90</v>
      </c>
      <c r="AY518" s="20" t="s">
        <v>171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88</v>
      </c>
      <c r="BK518" s="220">
        <f>ROUND(I518*H518,2)</f>
        <v>0</v>
      </c>
      <c r="BL518" s="20" t="s">
        <v>295</v>
      </c>
      <c r="BM518" s="219" t="s">
        <v>1787</v>
      </c>
    </row>
    <row r="519" s="14" customFormat="1">
      <c r="A519" s="14"/>
      <c r="B519" s="237"/>
      <c r="C519" s="238"/>
      <c r="D519" s="228" t="s">
        <v>183</v>
      </c>
      <c r="E519" s="238"/>
      <c r="F519" s="240" t="s">
        <v>1805</v>
      </c>
      <c r="G519" s="238"/>
      <c r="H519" s="241">
        <v>3.1499999999999999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</v>
      </c>
      <c r="AX519" s="14" t="s">
        <v>88</v>
      </c>
      <c r="AY519" s="247" t="s">
        <v>171</v>
      </c>
    </row>
    <row r="520" s="2" customFormat="1" ht="16.5" customHeight="1">
      <c r="A520" s="42"/>
      <c r="B520" s="43"/>
      <c r="C520" s="208" t="s">
        <v>1651</v>
      </c>
      <c r="D520" s="208" t="s">
        <v>174</v>
      </c>
      <c r="E520" s="209" t="s">
        <v>566</v>
      </c>
      <c r="F520" s="210" t="s">
        <v>567</v>
      </c>
      <c r="G520" s="211" t="s">
        <v>177</v>
      </c>
      <c r="H520" s="212">
        <v>2</v>
      </c>
      <c r="I520" s="213"/>
      <c r="J520" s="214">
        <f>ROUND(I520*H520,2)</f>
        <v>0</v>
      </c>
      <c r="K520" s="210" t="s">
        <v>178</v>
      </c>
      <c r="L520" s="48"/>
      <c r="M520" s="215" t="s">
        <v>41</v>
      </c>
      <c r="N520" s="216" t="s">
        <v>51</v>
      </c>
      <c r="O520" s="88"/>
      <c r="P520" s="217">
        <f>O520*H520</f>
        <v>0</v>
      </c>
      <c r="Q520" s="217">
        <v>0.00021000000000000001</v>
      </c>
      <c r="R520" s="217">
        <f>Q520*H520</f>
        <v>0.00042000000000000002</v>
      </c>
      <c r="S520" s="217">
        <v>0</v>
      </c>
      <c r="T520" s="218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19" t="s">
        <v>295</v>
      </c>
      <c r="AT520" s="219" t="s">
        <v>174</v>
      </c>
      <c r="AU520" s="219" t="s">
        <v>90</v>
      </c>
      <c r="AY520" s="20" t="s">
        <v>171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88</v>
      </c>
      <c r="BK520" s="220">
        <f>ROUND(I520*H520,2)</f>
        <v>0</v>
      </c>
      <c r="BL520" s="20" t="s">
        <v>295</v>
      </c>
      <c r="BM520" s="219" t="s">
        <v>1960</v>
      </c>
    </row>
    <row r="521" s="2" customFormat="1">
      <c r="A521" s="42"/>
      <c r="B521" s="43"/>
      <c r="C521" s="44"/>
      <c r="D521" s="221" t="s">
        <v>181</v>
      </c>
      <c r="E521" s="44"/>
      <c r="F521" s="222" t="s">
        <v>569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181</v>
      </c>
      <c r="AU521" s="20" t="s">
        <v>90</v>
      </c>
    </row>
    <row r="522" s="13" customFormat="1">
      <c r="A522" s="13"/>
      <c r="B522" s="226"/>
      <c r="C522" s="227"/>
      <c r="D522" s="228" t="s">
        <v>183</v>
      </c>
      <c r="E522" s="229" t="s">
        <v>41</v>
      </c>
      <c r="F522" s="230" t="s">
        <v>1786</v>
      </c>
      <c r="G522" s="227"/>
      <c r="H522" s="229" t="s">
        <v>41</v>
      </c>
      <c r="I522" s="231"/>
      <c r="J522" s="227"/>
      <c r="K522" s="227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183</v>
      </c>
      <c r="AU522" s="236" t="s">
        <v>90</v>
      </c>
      <c r="AV522" s="13" t="s">
        <v>88</v>
      </c>
      <c r="AW522" s="13" t="s">
        <v>42</v>
      </c>
      <c r="AX522" s="13" t="s">
        <v>80</v>
      </c>
      <c r="AY522" s="236" t="s">
        <v>171</v>
      </c>
    </row>
    <row r="523" s="14" customFormat="1">
      <c r="A523" s="14"/>
      <c r="B523" s="237"/>
      <c r="C523" s="238"/>
      <c r="D523" s="228" t="s">
        <v>183</v>
      </c>
      <c r="E523" s="239" t="s">
        <v>41</v>
      </c>
      <c r="F523" s="240" t="s">
        <v>90</v>
      </c>
      <c r="G523" s="238"/>
      <c r="H523" s="241">
        <v>2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183</v>
      </c>
      <c r="AU523" s="247" t="s">
        <v>90</v>
      </c>
      <c r="AV523" s="14" t="s">
        <v>90</v>
      </c>
      <c r="AW523" s="14" t="s">
        <v>42</v>
      </c>
      <c r="AX523" s="14" t="s">
        <v>80</v>
      </c>
      <c r="AY523" s="247" t="s">
        <v>171</v>
      </c>
    </row>
    <row r="524" s="15" customFormat="1">
      <c r="A524" s="15"/>
      <c r="B524" s="248"/>
      <c r="C524" s="249"/>
      <c r="D524" s="228" t="s">
        <v>183</v>
      </c>
      <c r="E524" s="250" t="s">
        <v>41</v>
      </c>
      <c r="F524" s="251" t="s">
        <v>189</v>
      </c>
      <c r="G524" s="249"/>
      <c r="H524" s="252">
        <v>2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8" t="s">
        <v>183</v>
      </c>
      <c r="AU524" s="258" t="s">
        <v>90</v>
      </c>
      <c r="AV524" s="15" t="s">
        <v>179</v>
      </c>
      <c r="AW524" s="15" t="s">
        <v>42</v>
      </c>
      <c r="AX524" s="15" t="s">
        <v>88</v>
      </c>
      <c r="AY524" s="258" t="s">
        <v>171</v>
      </c>
    </row>
    <row r="525" s="2" customFormat="1" ht="24.15" customHeight="1">
      <c r="A525" s="42"/>
      <c r="B525" s="43"/>
      <c r="C525" s="208" t="s">
        <v>1653</v>
      </c>
      <c r="D525" s="208" t="s">
        <v>174</v>
      </c>
      <c r="E525" s="209" t="s">
        <v>574</v>
      </c>
      <c r="F525" s="210" t="s">
        <v>1674</v>
      </c>
      <c r="G525" s="211" t="s">
        <v>177</v>
      </c>
      <c r="H525" s="212">
        <v>2</v>
      </c>
      <c r="I525" s="213"/>
      <c r="J525" s="214">
        <f>ROUND(I525*H525,2)</f>
        <v>0</v>
      </c>
      <c r="K525" s="210" t="s">
        <v>178</v>
      </c>
      <c r="L525" s="48"/>
      <c r="M525" s="215" t="s">
        <v>41</v>
      </c>
      <c r="N525" s="216" t="s">
        <v>51</v>
      </c>
      <c r="O525" s="88"/>
      <c r="P525" s="217">
        <f>O525*H525</f>
        <v>0</v>
      </c>
      <c r="Q525" s="217">
        <v>0.00029</v>
      </c>
      <c r="R525" s="217">
        <f>Q525*H525</f>
        <v>0.00058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295</v>
      </c>
      <c r="AT525" s="219" t="s">
        <v>174</v>
      </c>
      <c r="AU525" s="219" t="s">
        <v>90</v>
      </c>
      <c r="AY525" s="20" t="s">
        <v>171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88</v>
      </c>
      <c r="BK525" s="220">
        <f>ROUND(I525*H525,2)</f>
        <v>0</v>
      </c>
      <c r="BL525" s="20" t="s">
        <v>295</v>
      </c>
      <c r="BM525" s="219" t="s">
        <v>1961</v>
      </c>
    </row>
    <row r="526" s="2" customFormat="1">
      <c r="A526" s="42"/>
      <c r="B526" s="43"/>
      <c r="C526" s="44"/>
      <c r="D526" s="221" t="s">
        <v>181</v>
      </c>
      <c r="E526" s="44"/>
      <c r="F526" s="222" t="s">
        <v>577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181</v>
      </c>
      <c r="AU526" s="20" t="s">
        <v>90</v>
      </c>
    </row>
    <row r="527" s="13" customFormat="1">
      <c r="A527" s="13"/>
      <c r="B527" s="226"/>
      <c r="C527" s="227"/>
      <c r="D527" s="228" t="s">
        <v>183</v>
      </c>
      <c r="E527" s="229" t="s">
        <v>41</v>
      </c>
      <c r="F527" s="230" t="s">
        <v>1786</v>
      </c>
      <c r="G527" s="227"/>
      <c r="H527" s="229" t="s">
        <v>41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183</v>
      </c>
      <c r="AU527" s="236" t="s">
        <v>90</v>
      </c>
      <c r="AV527" s="13" t="s">
        <v>88</v>
      </c>
      <c r="AW527" s="13" t="s">
        <v>42</v>
      </c>
      <c r="AX527" s="13" t="s">
        <v>80</v>
      </c>
      <c r="AY527" s="236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90</v>
      </c>
      <c r="G528" s="238"/>
      <c r="H528" s="241">
        <v>2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5" customFormat="1">
      <c r="A529" s="15"/>
      <c r="B529" s="248"/>
      <c r="C529" s="249"/>
      <c r="D529" s="228" t="s">
        <v>183</v>
      </c>
      <c r="E529" s="250" t="s">
        <v>41</v>
      </c>
      <c r="F529" s="251" t="s">
        <v>189</v>
      </c>
      <c r="G529" s="249"/>
      <c r="H529" s="252">
        <v>2</v>
      </c>
      <c r="I529" s="253"/>
      <c r="J529" s="249"/>
      <c r="K529" s="249"/>
      <c r="L529" s="254"/>
      <c r="M529" s="288"/>
      <c r="N529" s="289"/>
      <c r="O529" s="289"/>
      <c r="P529" s="289"/>
      <c r="Q529" s="289"/>
      <c r="R529" s="289"/>
      <c r="S529" s="289"/>
      <c r="T529" s="290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8" t="s">
        <v>183</v>
      </c>
      <c r="AU529" s="258" t="s">
        <v>90</v>
      </c>
      <c r="AV529" s="15" t="s">
        <v>179</v>
      </c>
      <c r="AW529" s="15" t="s">
        <v>42</v>
      </c>
      <c r="AX529" s="15" t="s">
        <v>88</v>
      </c>
      <c r="AY529" s="258" t="s">
        <v>171</v>
      </c>
    </row>
    <row r="530" s="2" customFormat="1" ht="6.96" customHeight="1">
      <c r="A530" s="42"/>
      <c r="B530" s="63"/>
      <c r="C530" s="64"/>
      <c r="D530" s="64"/>
      <c r="E530" s="64"/>
      <c r="F530" s="64"/>
      <c r="G530" s="64"/>
      <c r="H530" s="64"/>
      <c r="I530" s="64"/>
      <c r="J530" s="64"/>
      <c r="K530" s="64"/>
      <c r="L530" s="48"/>
      <c r="M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</row>
  </sheetData>
  <sheetProtection sheet="1" autoFilter="0" formatColumns="0" formatRows="0" objects="1" scenarios="1" spinCount="100000" saltValue="0bCAZEsuuhSfzMBzqDOGixKZ3C1p+taAEizc1++YJZIDrlcBI287Ca1Ph8G2HLwuDf4iobZjzckikXNYF9X1Fg==" hashValue="5utAJq6tNckmf540Fx/gXF++NGNSe6vc3eycHfNIlvKKDvubTTgejpDXWMyxGOhTTiJ6fzXmnhQV1w3RdcFKIQ==" algorithmName="SHA-512" password="CC35"/>
  <autoFilter ref="C90:K52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4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3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3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3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95" r:id="rId37" display="https://podminky.urs.cz/item/CS_URS_2024_02/751711112"/>
    <hyperlink ref="F306" r:id="rId38" display="https://podminky.urs.cz/item/CS_URS_2024_02/751711909"/>
    <hyperlink ref="F310" r:id="rId39" display="https://podminky.urs.cz/item/CS_URS_2024_02/751711910"/>
    <hyperlink ref="F324" r:id="rId40" display="https://podminky.urs.cz/item/CS_URS_2024_02/751791111"/>
    <hyperlink ref="F330" r:id="rId41" display="https://podminky.urs.cz/item/CS_URS_2024_02/751791112"/>
    <hyperlink ref="F336" r:id="rId42" display="https://podminky.urs.cz/item/CS_URS_2024_02/751791113"/>
    <hyperlink ref="F342" r:id="rId43" display="https://podminky.urs.cz/item/CS_URS_2024_02/751791114"/>
    <hyperlink ref="F348" r:id="rId44" display="https://podminky.urs.cz/item/CS_URS_2024_02/751791116"/>
    <hyperlink ref="F354" r:id="rId45" display="https://podminky.urs.cz/item/CS_URS_2024_02/751791151"/>
    <hyperlink ref="F358" r:id="rId46" display="https://podminky.urs.cz/item/CS_URS_2024_02/751791153"/>
    <hyperlink ref="F365" r:id="rId47" display="https://podminky.urs.cz/item/CS_URS_2024_02/751791163"/>
    <hyperlink ref="F380" r:id="rId48" display="https://podminky.urs.cz/item/CS_URS_2024_02/751791171"/>
    <hyperlink ref="F387" r:id="rId49" display="https://podminky.urs.cz/item/CS_URS_2024_02/751791173"/>
    <hyperlink ref="F395" r:id="rId50" display="https://podminky.urs.cz/item/CS_URS_2024_02/751791177"/>
    <hyperlink ref="F397" r:id="rId51" display="https://podminky.urs.cz/item/CS_URS_2024_02/751791181"/>
    <hyperlink ref="F403" r:id="rId52" display="https://podminky.urs.cz/item/CS_URS_2024_02/751791183"/>
    <hyperlink ref="F410" r:id="rId53" display="https://podminky.urs.cz/item/CS_URS_2024_02/751791301"/>
    <hyperlink ref="F417" r:id="rId54" display="https://podminky.urs.cz/item/CS_URS_2024_02/751791401"/>
    <hyperlink ref="F424" r:id="rId55" display="https://podminky.urs.cz/item/CS_URS_2024_02/751792001"/>
    <hyperlink ref="F427" r:id="rId56" display="https://podminky.urs.cz/item/CS_URS_2024_02/751792006"/>
    <hyperlink ref="F432" r:id="rId57" display="https://podminky.urs.cz/item/CS_URS_2024_02/751792007"/>
    <hyperlink ref="F437" r:id="rId58" display="https://podminky.urs.cz/item/CS_URS_2024_02/751792008"/>
    <hyperlink ref="F445" r:id="rId59" display="https://podminky.urs.cz/item/CS_URS_2024_02/751793001"/>
    <hyperlink ref="F448" r:id="rId60" display="https://podminky.urs.cz/item/CS_URS_2024_02/998751122"/>
    <hyperlink ref="F450" r:id="rId61" display="https://podminky.urs.cz/item/CS_URS_2024_02/998751192"/>
    <hyperlink ref="F452" r:id="rId62" display="https://podminky.urs.cz/item/CS_URS_2024_02/998751199"/>
    <hyperlink ref="F455" r:id="rId63" display="https://podminky.urs.cz/item/CS_URS_2024_02/763135102"/>
    <hyperlink ref="F480" r:id="rId64" display="https://podminky.urs.cz/item/CS_URS_2024_02/763431871"/>
    <hyperlink ref="F505" r:id="rId65" display="https://podminky.urs.cz/item/CS_URS_2024_02/998763333"/>
    <hyperlink ref="F507" r:id="rId66" display="https://podminky.urs.cz/item/CS_URS_2024_02/998763339"/>
    <hyperlink ref="F509" r:id="rId67" display="https://podminky.urs.cz/item/CS_URS_2024_02/998763393"/>
    <hyperlink ref="F511" r:id="rId68" display="https://podminky.urs.cz/item/CS_URS_2024_02/998763399"/>
    <hyperlink ref="F514" r:id="rId69" display="https://podminky.urs.cz/item/CS_URS_2024_02/784171101"/>
    <hyperlink ref="F521" r:id="rId70" display="https://podminky.urs.cz/item/CS_URS_2024_02/784181101"/>
    <hyperlink ref="F526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2441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ROUND((SUM(BE91:BE515)),  2)</f>
        <v>0</v>
      </c>
      <c r="G33" s="42"/>
      <c r="H33" s="42"/>
      <c r="I33" s="152">
        <v>0.20999999999999999</v>
      </c>
      <c r="J33" s="151">
        <f>ROUND(((SUM(BE91:BE515))*I33),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ROUND((SUM(BF91:BF515)),  2)</f>
        <v>0</v>
      </c>
      <c r="G34" s="42"/>
      <c r="H34" s="42"/>
      <c r="I34" s="152">
        <v>0.12</v>
      </c>
      <c r="J34" s="151">
        <f>ROUND(((SUM(BF91:BF515))*I34),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ROUND((SUM(BG91:BG515)),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ROUND((SUM(BH91:BH515)),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ROUND((SUM(BI91:BI515)),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13 - ETAPA 13 - OKRUH 5.NP S VENKOVNÍ JEDNOTKOU VJ12-5.NP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J447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J498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13 - ETAPA 13 - OKRUH 5.NP S VENKOVNÍ JEDNOTKOU VJ12-5.NP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1.13840235</v>
      </c>
      <c r="S91" s="100"/>
      <c r="T91" s="190">
        <f>T92+T133</f>
        <v>0.083427200000000007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0.56078400000000006</v>
      </c>
      <c r="S92" s="200"/>
      <c r="T92" s="202">
        <f>T93+T99+T117+T128</f>
        <v>0.032735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0.55208000000000002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13.4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0.55208000000000002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1790</v>
      </c>
      <c r="G97" s="238"/>
      <c r="H97" s="241">
        <v>13.4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13.4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0.0087039999999999982</v>
      </c>
      <c r="S99" s="200"/>
      <c r="T99" s="202">
        <f>SUM(T100:T116)</f>
        <v>0.032735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8.1999999999999993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0.007461999999999999</v>
      </c>
      <c r="S100" s="217">
        <v>0.0028</v>
      </c>
      <c r="T100" s="218">
        <f>S100*H100</f>
        <v>0.022959999999999998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1685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2442</v>
      </c>
      <c r="G103" s="238"/>
      <c r="H103" s="241">
        <v>4.2000000000000002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2443</v>
      </c>
      <c r="G105" s="238"/>
      <c r="H105" s="241">
        <v>4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8.1999999999999993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1234</v>
      </c>
      <c r="F107" s="210" t="s">
        <v>1235</v>
      </c>
      <c r="G107" s="211" t="s">
        <v>202</v>
      </c>
      <c r="H107" s="212">
        <v>1.1499999999999999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0.0012419999999999998</v>
      </c>
      <c r="S107" s="217">
        <v>0.0085000000000000006</v>
      </c>
      <c r="T107" s="218">
        <f>S107*H107</f>
        <v>0.0097750000000000007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1236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2444</v>
      </c>
      <c r="G110" s="238"/>
      <c r="H110" s="241">
        <v>1.1499999999999999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1.1499999999999999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9.3499999999999996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1242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1243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2445</v>
      </c>
      <c r="G115" s="238"/>
      <c r="H115" s="241">
        <v>9.3499999999999996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9.3499999999999996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260</v>
      </c>
      <c r="F117" s="206" t="s">
        <v>261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2446</v>
      </c>
      <c r="F118" s="210" t="s">
        <v>2447</v>
      </c>
      <c r="G118" s="211" t="s">
        <v>264</v>
      </c>
      <c r="H118" s="212">
        <v>0.083000000000000004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2448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2449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1249</v>
      </c>
      <c r="F120" s="210" t="s">
        <v>1250</v>
      </c>
      <c r="G120" s="211" t="s">
        <v>264</v>
      </c>
      <c r="H120" s="212">
        <v>0.083000000000000004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1251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267</v>
      </c>
      <c r="F122" s="210" t="s">
        <v>268</v>
      </c>
      <c r="G122" s="211" t="s">
        <v>264</v>
      </c>
      <c r="H122" s="212">
        <v>0.083000000000000004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259</v>
      </c>
      <c r="D124" s="208" t="s">
        <v>174</v>
      </c>
      <c r="E124" s="209" t="s">
        <v>271</v>
      </c>
      <c r="F124" s="210" t="s">
        <v>272</v>
      </c>
      <c r="G124" s="211" t="s">
        <v>264</v>
      </c>
      <c r="H124" s="212">
        <v>0.083000000000000004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275</v>
      </c>
      <c r="F126" s="210" t="s">
        <v>276</v>
      </c>
      <c r="G126" s="211" t="s">
        <v>264</v>
      </c>
      <c r="H126" s="212">
        <v>0.083000000000000004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279</v>
      </c>
      <c r="F128" s="206" t="s">
        <v>280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1256</v>
      </c>
      <c r="F129" s="210" t="s">
        <v>1257</v>
      </c>
      <c r="G129" s="211" t="s">
        <v>264</v>
      </c>
      <c r="H129" s="212">
        <v>0.56100000000000005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1258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1259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1260</v>
      </c>
      <c r="F131" s="210" t="s">
        <v>1261</v>
      </c>
      <c r="G131" s="211" t="s">
        <v>264</v>
      </c>
      <c r="H131" s="212">
        <v>0.56100000000000005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1262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289</v>
      </c>
      <c r="F133" s="195" t="s">
        <v>290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P134+P150+P224+P258+P447+P498</f>
        <v>0</v>
      </c>
      <c r="Q133" s="200"/>
      <c r="R133" s="201">
        <f>R134+R150+R224+R258+R447+R498</f>
        <v>0.57761834999999995</v>
      </c>
      <c r="S133" s="200"/>
      <c r="T133" s="202">
        <f>T134+T150+T224+T258+T447+T498</f>
        <v>0.0506922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BK134+BK150+BK224+BK258+BK447+BK498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1264</v>
      </c>
      <c r="F134" s="206" t="s">
        <v>1265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1266</v>
      </c>
      <c r="F135" s="210" t="s">
        <v>1267</v>
      </c>
      <c r="G135" s="211" t="s">
        <v>194</v>
      </c>
      <c r="H135" s="212">
        <v>10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295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295</v>
      </c>
      <c r="BM135" s="219" t="s">
        <v>1268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1691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121</v>
      </c>
      <c r="G138" s="238"/>
      <c r="H138" s="241">
        <v>10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10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1271</v>
      </c>
      <c r="F140" s="210" t="s">
        <v>1272</v>
      </c>
      <c r="G140" s="211" t="s">
        <v>194</v>
      </c>
      <c r="H140" s="212">
        <v>10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295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295</v>
      </c>
      <c r="BM140" s="219" t="s">
        <v>1273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121</v>
      </c>
      <c r="G142" s="238"/>
      <c r="H142" s="241">
        <v>10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10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2386</v>
      </c>
      <c r="F144" s="210" t="s">
        <v>2387</v>
      </c>
      <c r="G144" s="211" t="s">
        <v>1277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295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295</v>
      </c>
      <c r="BM144" s="219" t="s">
        <v>2388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2389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1280</v>
      </c>
      <c r="F146" s="210" t="s">
        <v>1281</v>
      </c>
      <c r="G146" s="211" t="s">
        <v>1277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1282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295</v>
      </c>
      <c r="D148" s="208" t="s">
        <v>174</v>
      </c>
      <c r="E148" s="209" t="s">
        <v>1284</v>
      </c>
      <c r="F148" s="210" t="s">
        <v>1285</v>
      </c>
      <c r="G148" s="211" t="s">
        <v>1277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295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295</v>
      </c>
      <c r="BM148" s="219" t="s">
        <v>1286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601</v>
      </c>
      <c r="F150" s="206" t="s">
        <v>602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0.020181600000000001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309</v>
      </c>
      <c r="D151" s="208" t="s">
        <v>174</v>
      </c>
      <c r="E151" s="209" t="s">
        <v>1797</v>
      </c>
      <c r="F151" s="210" t="s">
        <v>1798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295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295</v>
      </c>
      <c r="BM151" s="219" t="s">
        <v>1896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1800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1801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336</v>
      </c>
      <c r="D156" s="270" t="s">
        <v>403</v>
      </c>
      <c r="E156" s="271" t="s">
        <v>1802</v>
      </c>
      <c r="F156" s="272" t="s">
        <v>1803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406</v>
      </c>
      <c r="AT156" s="219" t="s">
        <v>403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1897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1805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341</v>
      </c>
      <c r="D158" s="208" t="s">
        <v>174</v>
      </c>
      <c r="E158" s="209" t="s">
        <v>1288</v>
      </c>
      <c r="F158" s="210" t="s">
        <v>1289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298</v>
      </c>
      <c r="D163" s="270" t="s">
        <v>403</v>
      </c>
      <c r="E163" s="271" t="s">
        <v>1293</v>
      </c>
      <c r="F163" s="272" t="s">
        <v>1294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406</v>
      </c>
      <c r="AT163" s="219" t="s">
        <v>403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1295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1805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1297</v>
      </c>
      <c r="F165" s="210" t="s">
        <v>1298</v>
      </c>
      <c r="G165" s="211" t="s">
        <v>194</v>
      </c>
      <c r="H165" s="212">
        <v>12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295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295</v>
      </c>
      <c r="BM165" s="219" t="s">
        <v>1299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1301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8</v>
      </c>
      <c r="G168" s="238"/>
      <c r="H168" s="241">
        <v>12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12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361</v>
      </c>
      <c r="D170" s="270" t="s">
        <v>403</v>
      </c>
      <c r="E170" s="271" t="s">
        <v>1302</v>
      </c>
      <c r="F170" s="272" t="s">
        <v>1303</v>
      </c>
      <c r="G170" s="273" t="s">
        <v>194</v>
      </c>
      <c r="H170" s="274">
        <v>12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406</v>
      </c>
      <c r="AT170" s="219" t="s">
        <v>403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1304</v>
      </c>
    </row>
    <row r="171" s="2" customFormat="1" ht="24.15" customHeight="1">
      <c r="A171" s="42"/>
      <c r="B171" s="43"/>
      <c r="C171" s="208" t="s">
        <v>366</v>
      </c>
      <c r="D171" s="208" t="s">
        <v>174</v>
      </c>
      <c r="E171" s="209" t="s">
        <v>1305</v>
      </c>
      <c r="F171" s="210" t="s">
        <v>1306</v>
      </c>
      <c r="G171" s="211" t="s">
        <v>202</v>
      </c>
      <c r="H171" s="212">
        <v>112.2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1307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1309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2450</v>
      </c>
      <c r="G174" s="238"/>
      <c r="H174" s="241">
        <v>60.600000000000001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60.600000000000001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1693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1694</v>
      </c>
      <c r="G177" s="238"/>
      <c r="H177" s="241">
        <v>15.6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1332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1695</v>
      </c>
      <c r="G179" s="238"/>
      <c r="H179" s="241">
        <v>36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112.2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371</v>
      </c>
      <c r="D181" s="270" t="s">
        <v>403</v>
      </c>
      <c r="E181" s="271" t="s">
        <v>684</v>
      </c>
      <c r="F181" s="272" t="s">
        <v>685</v>
      </c>
      <c r="G181" s="273" t="s">
        <v>202</v>
      </c>
      <c r="H181" s="274">
        <v>129.03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0.0154836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406</v>
      </c>
      <c r="AT181" s="219" t="s">
        <v>403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1334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2451</v>
      </c>
      <c r="G182" s="238"/>
      <c r="H182" s="241">
        <v>129.03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376</v>
      </c>
      <c r="D183" s="208" t="s">
        <v>174</v>
      </c>
      <c r="E183" s="209" t="s">
        <v>1336</v>
      </c>
      <c r="F183" s="210" t="s">
        <v>1337</v>
      </c>
      <c r="G183" s="211" t="s">
        <v>194</v>
      </c>
      <c r="H183" s="212">
        <v>210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295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295</v>
      </c>
      <c r="BM183" s="219" t="s">
        <v>1338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1340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1341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1697</v>
      </c>
      <c r="G188" s="238"/>
      <c r="H188" s="241">
        <v>144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1698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2135</v>
      </c>
      <c r="G190" s="238"/>
      <c r="H190" s="241">
        <v>42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1332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2136</v>
      </c>
      <c r="G192" s="238"/>
      <c r="H192" s="241">
        <v>21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210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381</v>
      </c>
      <c r="D194" s="208" t="s">
        <v>174</v>
      </c>
      <c r="E194" s="209" t="s">
        <v>1346</v>
      </c>
      <c r="F194" s="210" t="s">
        <v>1347</v>
      </c>
      <c r="G194" s="211" t="s">
        <v>194</v>
      </c>
      <c r="H194" s="212">
        <v>42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295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295</v>
      </c>
      <c r="BM194" s="219" t="s">
        <v>1348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1349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1904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2136</v>
      </c>
      <c r="G197" s="238"/>
      <c r="H197" s="241">
        <v>21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1332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2136</v>
      </c>
      <c r="G199" s="238"/>
      <c r="H199" s="241">
        <v>21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42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388</v>
      </c>
      <c r="D201" s="208" t="s">
        <v>174</v>
      </c>
      <c r="E201" s="209" t="s">
        <v>739</v>
      </c>
      <c r="F201" s="210" t="s">
        <v>740</v>
      </c>
      <c r="G201" s="211" t="s">
        <v>194</v>
      </c>
      <c r="H201" s="212">
        <v>15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295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295</v>
      </c>
      <c r="BM201" s="219" t="s">
        <v>2137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742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1353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242</v>
      </c>
      <c r="G204" s="238"/>
      <c r="H204" s="241">
        <v>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1354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609</v>
      </c>
      <c r="G206" s="238"/>
      <c r="H206" s="241">
        <v>10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15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395</v>
      </c>
      <c r="D208" s="270" t="s">
        <v>403</v>
      </c>
      <c r="E208" s="271" t="s">
        <v>421</v>
      </c>
      <c r="F208" s="272" t="s">
        <v>1811</v>
      </c>
      <c r="G208" s="273" t="s">
        <v>194</v>
      </c>
      <c r="H208" s="274">
        <v>5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406</v>
      </c>
      <c r="AT208" s="219" t="s">
        <v>403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295</v>
      </c>
      <c r="BM208" s="219" t="s">
        <v>2138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242</v>
      </c>
      <c r="G209" s="238"/>
      <c r="H209" s="241">
        <v>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402</v>
      </c>
      <c r="D210" s="270" t="s">
        <v>403</v>
      </c>
      <c r="E210" s="271" t="s">
        <v>747</v>
      </c>
      <c r="F210" s="272" t="s">
        <v>748</v>
      </c>
      <c r="G210" s="273" t="s">
        <v>194</v>
      </c>
      <c r="H210" s="274">
        <v>10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406</v>
      </c>
      <c r="AT210" s="219" t="s">
        <v>403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2139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609</v>
      </c>
      <c r="G211" s="238"/>
      <c r="H211" s="241">
        <v>10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10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1357</v>
      </c>
      <c r="F213" s="210" t="s">
        <v>1358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1359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413</v>
      </c>
      <c r="D215" s="208" t="s">
        <v>174</v>
      </c>
      <c r="E215" s="209" t="s">
        <v>1361</v>
      </c>
      <c r="F215" s="210" t="s">
        <v>879</v>
      </c>
      <c r="G215" s="211" t="s">
        <v>764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295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295</v>
      </c>
      <c r="BM215" s="219" t="s">
        <v>1701</v>
      </c>
    </row>
    <row r="216" s="2" customFormat="1" ht="24.15" customHeight="1">
      <c r="A216" s="42"/>
      <c r="B216" s="43"/>
      <c r="C216" s="208" t="s">
        <v>406</v>
      </c>
      <c r="D216" s="208" t="s">
        <v>174</v>
      </c>
      <c r="E216" s="209" t="s">
        <v>950</v>
      </c>
      <c r="F216" s="210" t="s">
        <v>951</v>
      </c>
      <c r="G216" s="211" t="s">
        <v>264</v>
      </c>
      <c r="H216" s="212">
        <v>0.02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2393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953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424</v>
      </c>
      <c r="D218" s="208" t="s">
        <v>174</v>
      </c>
      <c r="E218" s="209" t="s">
        <v>955</v>
      </c>
      <c r="F218" s="210" t="s">
        <v>956</v>
      </c>
      <c r="G218" s="211" t="s">
        <v>264</v>
      </c>
      <c r="H218" s="212">
        <v>0.02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1371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958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433</v>
      </c>
      <c r="D220" s="208" t="s">
        <v>174</v>
      </c>
      <c r="E220" s="209" t="s">
        <v>960</v>
      </c>
      <c r="F220" s="210" t="s">
        <v>961</v>
      </c>
      <c r="G220" s="211" t="s">
        <v>264</v>
      </c>
      <c r="H220" s="212">
        <v>0.02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1372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438</v>
      </c>
      <c r="D222" s="208" t="s">
        <v>174</v>
      </c>
      <c r="E222" s="209" t="s">
        <v>965</v>
      </c>
      <c r="F222" s="210" t="s">
        <v>966</v>
      </c>
      <c r="G222" s="211" t="s">
        <v>264</v>
      </c>
      <c r="H222" s="212">
        <v>0.02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1373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969</v>
      </c>
      <c r="F224" s="206" t="s">
        <v>970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0.013578750000000001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443</v>
      </c>
      <c r="D225" s="208" t="s">
        <v>174</v>
      </c>
      <c r="E225" s="209" t="s">
        <v>972</v>
      </c>
      <c r="F225" s="210" t="s">
        <v>973</v>
      </c>
      <c r="G225" s="211" t="s">
        <v>202</v>
      </c>
      <c r="H225" s="212">
        <v>106.5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1374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1375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2452</v>
      </c>
      <c r="G228" s="238"/>
      <c r="H228" s="241">
        <v>90.900000000000006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90.900000000000006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1711</v>
      </c>
      <c r="G231" s="238"/>
      <c r="H231" s="241">
        <v>15.6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106.5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448</v>
      </c>
      <c r="D233" s="270" t="s">
        <v>403</v>
      </c>
      <c r="E233" s="271" t="s">
        <v>1001</v>
      </c>
      <c r="F233" s="272" t="s">
        <v>1002</v>
      </c>
      <c r="G233" s="273" t="s">
        <v>202</v>
      </c>
      <c r="H233" s="274">
        <v>111.825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0.0033547500000000001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1380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2453</v>
      </c>
      <c r="G234" s="238"/>
      <c r="H234" s="241">
        <v>111.825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453</v>
      </c>
      <c r="D235" s="208" t="s">
        <v>174</v>
      </c>
      <c r="E235" s="209" t="s">
        <v>1907</v>
      </c>
      <c r="F235" s="210" t="s">
        <v>879</v>
      </c>
      <c r="G235" s="211" t="s">
        <v>764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1714</v>
      </c>
    </row>
    <row r="236" s="2" customFormat="1" ht="16.5" customHeight="1">
      <c r="A236" s="42"/>
      <c r="B236" s="43"/>
      <c r="C236" s="208" t="s">
        <v>460</v>
      </c>
      <c r="D236" s="208" t="s">
        <v>174</v>
      </c>
      <c r="E236" s="209" t="s">
        <v>1009</v>
      </c>
      <c r="F236" s="210" t="s">
        <v>1383</v>
      </c>
      <c r="G236" s="211" t="s">
        <v>202</v>
      </c>
      <c r="H236" s="212">
        <v>106.5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1384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1375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2452</v>
      </c>
      <c r="G239" s="238"/>
      <c r="H239" s="241">
        <v>90.900000000000006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90.900000000000006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1710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1711</v>
      </c>
      <c r="G242" s="238"/>
      <c r="H242" s="241">
        <v>15.6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106.5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467</v>
      </c>
      <c r="D244" s="270" t="s">
        <v>403</v>
      </c>
      <c r="E244" s="271" t="s">
        <v>1014</v>
      </c>
      <c r="F244" s="272" t="s">
        <v>1015</v>
      </c>
      <c r="G244" s="273" t="s">
        <v>202</v>
      </c>
      <c r="H244" s="274">
        <v>127.8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0.010224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406</v>
      </c>
      <c r="AT244" s="219" t="s">
        <v>403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1385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2454</v>
      </c>
      <c r="G245" s="238"/>
      <c r="H245" s="241">
        <v>127.8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1019</v>
      </c>
      <c r="F246" s="210" t="s">
        <v>1020</v>
      </c>
      <c r="G246" s="211" t="s">
        <v>202</v>
      </c>
      <c r="H246" s="212">
        <v>106.5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1387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2455</v>
      </c>
      <c r="G248" s="238"/>
      <c r="H248" s="241">
        <v>106.5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106.5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476</v>
      </c>
      <c r="D250" s="208" t="s">
        <v>174</v>
      </c>
      <c r="E250" s="209" t="s">
        <v>1024</v>
      </c>
      <c r="F250" s="210" t="s">
        <v>1025</v>
      </c>
      <c r="G250" s="211" t="s">
        <v>264</v>
      </c>
      <c r="H250" s="212">
        <v>0.014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2397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1027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481</v>
      </c>
      <c r="D252" s="208" t="s">
        <v>174</v>
      </c>
      <c r="E252" s="209" t="s">
        <v>1029</v>
      </c>
      <c r="F252" s="210" t="s">
        <v>1030</v>
      </c>
      <c r="G252" s="211" t="s">
        <v>264</v>
      </c>
      <c r="H252" s="212">
        <v>0.014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1392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486</v>
      </c>
      <c r="D254" s="208" t="s">
        <v>174</v>
      </c>
      <c r="E254" s="209" t="s">
        <v>1034</v>
      </c>
      <c r="F254" s="210" t="s">
        <v>1035</v>
      </c>
      <c r="G254" s="211" t="s">
        <v>264</v>
      </c>
      <c r="H254" s="212">
        <v>0.014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493</v>
      </c>
      <c r="D256" s="208" t="s">
        <v>174</v>
      </c>
      <c r="E256" s="209" t="s">
        <v>1039</v>
      </c>
      <c r="F256" s="210" t="s">
        <v>1040</v>
      </c>
      <c r="G256" s="211" t="s">
        <v>264</v>
      </c>
      <c r="H256" s="212">
        <v>0.014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1394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1045</v>
      </c>
      <c r="F258" s="206" t="s">
        <v>1046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SUM(P259:P446)</f>
        <v>0</v>
      </c>
      <c r="Q258" s="200"/>
      <c r="R258" s="201">
        <f>SUM(R259:R446)</f>
        <v>0.48995299999999997</v>
      </c>
      <c r="S258" s="200"/>
      <c r="T258" s="202">
        <f>SUM(T259:T446)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SUM(BK259:BK446)</f>
        <v>0</v>
      </c>
    </row>
    <row r="259" s="2" customFormat="1" ht="33" customHeight="1">
      <c r="A259" s="42"/>
      <c r="B259" s="43"/>
      <c r="C259" s="208" t="s">
        <v>503</v>
      </c>
      <c r="D259" s="208" t="s">
        <v>174</v>
      </c>
      <c r="E259" s="209" t="s">
        <v>1395</v>
      </c>
      <c r="F259" s="210" t="s">
        <v>1396</v>
      </c>
      <c r="G259" s="211" t="s">
        <v>194</v>
      </c>
      <c r="H259" s="212">
        <v>7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1397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1399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2456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2457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2458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2459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2460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2461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2462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5" customFormat="1">
      <c r="A276" s="15"/>
      <c r="B276" s="248"/>
      <c r="C276" s="249"/>
      <c r="D276" s="228" t="s">
        <v>183</v>
      </c>
      <c r="E276" s="250" t="s">
        <v>41</v>
      </c>
      <c r="F276" s="251" t="s">
        <v>189</v>
      </c>
      <c r="G276" s="249"/>
      <c r="H276" s="252">
        <v>7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183</v>
      </c>
      <c r="AU276" s="258" t="s">
        <v>90</v>
      </c>
      <c r="AV276" s="15" t="s">
        <v>179</v>
      </c>
      <c r="AW276" s="15" t="s">
        <v>42</v>
      </c>
      <c r="AX276" s="15" t="s">
        <v>88</v>
      </c>
      <c r="AY276" s="258" t="s">
        <v>171</v>
      </c>
    </row>
    <row r="277" s="2" customFormat="1" ht="24.15" customHeight="1">
      <c r="A277" s="42"/>
      <c r="B277" s="43"/>
      <c r="C277" s="270" t="s">
        <v>520</v>
      </c>
      <c r="D277" s="270" t="s">
        <v>403</v>
      </c>
      <c r="E277" s="271" t="s">
        <v>1406</v>
      </c>
      <c r="F277" s="272" t="s">
        <v>1407</v>
      </c>
      <c r="G277" s="273" t="s">
        <v>194</v>
      </c>
      <c r="H277" s="274">
        <v>7</v>
      </c>
      <c r="I277" s="275"/>
      <c r="J277" s="276">
        <f>ROUND(I277*H277,2)</f>
        <v>0</v>
      </c>
      <c r="K277" s="272" t="s">
        <v>178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0.029000000000000001</v>
      </c>
      <c r="R277" s="217">
        <f>Q277*H277</f>
        <v>0.20300000000000001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406</v>
      </c>
      <c r="AT277" s="219" t="s">
        <v>403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295</v>
      </c>
      <c r="BM277" s="219" t="s">
        <v>1408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1409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2463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2464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88</v>
      </c>
      <c r="G282" s="238"/>
      <c r="H282" s="241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3" customFormat="1">
      <c r="A283" s="13"/>
      <c r="B283" s="226"/>
      <c r="C283" s="227"/>
      <c r="D283" s="228" t="s">
        <v>183</v>
      </c>
      <c r="E283" s="229" t="s">
        <v>41</v>
      </c>
      <c r="F283" s="230" t="s">
        <v>2465</v>
      </c>
      <c r="G283" s="227"/>
      <c r="H283" s="229" t="s">
        <v>41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183</v>
      </c>
      <c r="AU283" s="236" t="s">
        <v>90</v>
      </c>
      <c r="AV283" s="13" t="s">
        <v>88</v>
      </c>
      <c r="AW283" s="13" t="s">
        <v>42</v>
      </c>
      <c r="AX283" s="13" t="s">
        <v>80</v>
      </c>
      <c r="AY283" s="236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88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2466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2467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2468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2469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5" customFormat="1">
      <c r="A293" s="15"/>
      <c r="B293" s="248"/>
      <c r="C293" s="249"/>
      <c r="D293" s="228" t="s">
        <v>183</v>
      </c>
      <c r="E293" s="250" t="s">
        <v>41</v>
      </c>
      <c r="F293" s="251" t="s">
        <v>189</v>
      </c>
      <c r="G293" s="249"/>
      <c r="H293" s="252">
        <v>7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90</v>
      </c>
      <c r="AV293" s="15" t="s">
        <v>179</v>
      </c>
      <c r="AW293" s="15" t="s">
        <v>42</v>
      </c>
      <c r="AX293" s="15" t="s">
        <v>88</v>
      </c>
      <c r="AY293" s="258" t="s">
        <v>171</v>
      </c>
    </row>
    <row r="294" s="2" customFormat="1" ht="16.5" customHeight="1">
      <c r="A294" s="42"/>
      <c r="B294" s="43"/>
      <c r="C294" s="208" t="s">
        <v>536</v>
      </c>
      <c r="D294" s="208" t="s">
        <v>174</v>
      </c>
      <c r="E294" s="209" t="s">
        <v>1416</v>
      </c>
      <c r="F294" s="210" t="s">
        <v>1417</v>
      </c>
      <c r="G294" s="211" t="s">
        <v>194</v>
      </c>
      <c r="H294" s="212">
        <v>7</v>
      </c>
      <c r="I294" s="213"/>
      <c r="J294" s="214">
        <f>ROUND(I294*H294,2)</f>
        <v>0</v>
      </c>
      <c r="K294" s="210" t="s">
        <v>178</v>
      </c>
      <c r="L294" s="48"/>
      <c r="M294" s="215" t="s">
        <v>41</v>
      </c>
      <c r="N294" s="216" t="s">
        <v>51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295</v>
      </c>
      <c r="AT294" s="219" t="s">
        <v>174</v>
      </c>
      <c r="AU294" s="219" t="s">
        <v>90</v>
      </c>
      <c r="AY294" s="20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88</v>
      </c>
      <c r="BK294" s="220">
        <f>ROUND(I294*H294,2)</f>
        <v>0</v>
      </c>
      <c r="BL294" s="20" t="s">
        <v>295</v>
      </c>
      <c r="BM294" s="219" t="s">
        <v>1418</v>
      </c>
    </row>
    <row r="295" s="2" customFormat="1">
      <c r="A295" s="42"/>
      <c r="B295" s="43"/>
      <c r="C295" s="44"/>
      <c r="D295" s="221" t="s">
        <v>181</v>
      </c>
      <c r="E295" s="44"/>
      <c r="F295" s="222" t="s">
        <v>1419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181</v>
      </c>
      <c r="AU295" s="20" t="s">
        <v>90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253</v>
      </c>
      <c r="G296" s="238"/>
      <c r="H296" s="241">
        <v>7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5" customFormat="1">
      <c r="A297" s="15"/>
      <c r="B297" s="248"/>
      <c r="C297" s="249"/>
      <c r="D297" s="228" t="s">
        <v>183</v>
      </c>
      <c r="E297" s="250" t="s">
        <v>41</v>
      </c>
      <c r="F297" s="251" t="s">
        <v>189</v>
      </c>
      <c r="G297" s="249"/>
      <c r="H297" s="252">
        <v>7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8" t="s">
        <v>183</v>
      </c>
      <c r="AU297" s="258" t="s">
        <v>90</v>
      </c>
      <c r="AV297" s="15" t="s">
        <v>179</v>
      </c>
      <c r="AW297" s="15" t="s">
        <v>42</v>
      </c>
      <c r="AX297" s="15" t="s">
        <v>88</v>
      </c>
      <c r="AY297" s="258" t="s">
        <v>171</v>
      </c>
    </row>
    <row r="298" s="2" customFormat="1" ht="16.5" customHeight="1">
      <c r="A298" s="42"/>
      <c r="B298" s="43"/>
      <c r="C298" s="208" t="s">
        <v>541</v>
      </c>
      <c r="D298" s="208" t="s">
        <v>174</v>
      </c>
      <c r="E298" s="209" t="s">
        <v>1420</v>
      </c>
      <c r="F298" s="210" t="s">
        <v>1421</v>
      </c>
      <c r="G298" s="211" t="s">
        <v>194</v>
      </c>
      <c r="H298" s="212">
        <v>7</v>
      </c>
      <c r="I298" s="213"/>
      <c r="J298" s="214">
        <f>ROUND(I298*H298,2)</f>
        <v>0</v>
      </c>
      <c r="K298" s="210" t="s">
        <v>178</v>
      </c>
      <c r="L298" s="48"/>
      <c r="M298" s="215" t="s">
        <v>41</v>
      </c>
      <c r="N298" s="216" t="s">
        <v>51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295</v>
      </c>
      <c r="AT298" s="219" t="s">
        <v>174</v>
      </c>
      <c r="AU298" s="219" t="s">
        <v>90</v>
      </c>
      <c r="AY298" s="20" t="s">
        <v>171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88</v>
      </c>
      <c r="BK298" s="220">
        <f>ROUND(I298*H298,2)</f>
        <v>0</v>
      </c>
      <c r="BL298" s="20" t="s">
        <v>295</v>
      </c>
      <c r="BM298" s="219" t="s">
        <v>1422</v>
      </c>
    </row>
    <row r="299" s="2" customFormat="1">
      <c r="A299" s="42"/>
      <c r="B299" s="43"/>
      <c r="C299" s="44"/>
      <c r="D299" s="221" t="s">
        <v>181</v>
      </c>
      <c r="E299" s="44"/>
      <c r="F299" s="222" t="s">
        <v>1423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181</v>
      </c>
      <c r="AU299" s="20" t="s">
        <v>90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253</v>
      </c>
      <c r="G300" s="238"/>
      <c r="H300" s="241">
        <v>7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5" customFormat="1">
      <c r="A301" s="15"/>
      <c r="B301" s="248"/>
      <c r="C301" s="249"/>
      <c r="D301" s="228" t="s">
        <v>183</v>
      </c>
      <c r="E301" s="250" t="s">
        <v>41</v>
      </c>
      <c r="F301" s="251" t="s">
        <v>189</v>
      </c>
      <c r="G301" s="249"/>
      <c r="H301" s="252">
        <v>7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183</v>
      </c>
      <c r="AU301" s="258" t="s">
        <v>90</v>
      </c>
      <c r="AV301" s="15" t="s">
        <v>179</v>
      </c>
      <c r="AW301" s="15" t="s">
        <v>42</v>
      </c>
      <c r="AX301" s="15" t="s">
        <v>88</v>
      </c>
      <c r="AY301" s="258" t="s">
        <v>171</v>
      </c>
    </row>
    <row r="302" s="2" customFormat="1" ht="24.15" customHeight="1">
      <c r="A302" s="42"/>
      <c r="B302" s="43"/>
      <c r="C302" s="208" t="s">
        <v>560</v>
      </c>
      <c r="D302" s="208" t="s">
        <v>174</v>
      </c>
      <c r="E302" s="209" t="s">
        <v>1424</v>
      </c>
      <c r="F302" s="210" t="s">
        <v>1425</v>
      </c>
      <c r="G302" s="211" t="s">
        <v>194</v>
      </c>
      <c r="H302" s="212">
        <v>1</v>
      </c>
      <c r="I302" s="213"/>
      <c r="J302" s="214">
        <f>ROUND(I302*H302,2)</f>
        <v>0</v>
      </c>
      <c r="K302" s="210" t="s">
        <v>41</v>
      </c>
      <c r="L302" s="48"/>
      <c r="M302" s="215" t="s">
        <v>41</v>
      </c>
      <c r="N302" s="216" t="s">
        <v>51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295</v>
      </c>
      <c r="AT302" s="219" t="s">
        <v>174</v>
      </c>
      <c r="AU302" s="219" t="s">
        <v>90</v>
      </c>
      <c r="AY302" s="20" t="s">
        <v>171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88</v>
      </c>
      <c r="BK302" s="220">
        <f>ROUND(I302*H302,2)</f>
        <v>0</v>
      </c>
      <c r="BL302" s="20" t="s">
        <v>295</v>
      </c>
      <c r="BM302" s="219" t="s">
        <v>1426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1427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3" customFormat="1">
      <c r="A304" s="13"/>
      <c r="B304" s="226"/>
      <c r="C304" s="227"/>
      <c r="D304" s="228" t="s">
        <v>183</v>
      </c>
      <c r="E304" s="229" t="s">
        <v>41</v>
      </c>
      <c r="F304" s="230" t="s">
        <v>2470</v>
      </c>
      <c r="G304" s="227"/>
      <c r="H304" s="229" t="s">
        <v>41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183</v>
      </c>
      <c r="AU304" s="236" t="s">
        <v>90</v>
      </c>
      <c r="AV304" s="13" t="s">
        <v>88</v>
      </c>
      <c r="AW304" s="13" t="s">
        <v>42</v>
      </c>
      <c r="AX304" s="13" t="s">
        <v>80</v>
      </c>
      <c r="AY304" s="236" t="s">
        <v>171</v>
      </c>
    </row>
    <row r="305" s="14" customFormat="1">
      <c r="A305" s="14"/>
      <c r="B305" s="237"/>
      <c r="C305" s="238"/>
      <c r="D305" s="228" t="s">
        <v>183</v>
      </c>
      <c r="E305" s="239" t="s">
        <v>41</v>
      </c>
      <c r="F305" s="240" t="s">
        <v>88</v>
      </c>
      <c r="G305" s="238"/>
      <c r="H305" s="241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183</v>
      </c>
      <c r="AU305" s="247" t="s">
        <v>90</v>
      </c>
      <c r="AV305" s="14" t="s">
        <v>90</v>
      </c>
      <c r="AW305" s="14" t="s">
        <v>42</v>
      </c>
      <c r="AX305" s="14" t="s">
        <v>80</v>
      </c>
      <c r="AY305" s="247" t="s">
        <v>171</v>
      </c>
    </row>
    <row r="306" s="15" customFormat="1">
      <c r="A306" s="15"/>
      <c r="B306" s="248"/>
      <c r="C306" s="249"/>
      <c r="D306" s="228" t="s">
        <v>183</v>
      </c>
      <c r="E306" s="250" t="s">
        <v>41</v>
      </c>
      <c r="F306" s="251" t="s">
        <v>189</v>
      </c>
      <c r="G306" s="249"/>
      <c r="H306" s="252">
        <v>1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183</v>
      </c>
      <c r="AU306" s="258" t="s">
        <v>90</v>
      </c>
      <c r="AV306" s="15" t="s">
        <v>179</v>
      </c>
      <c r="AW306" s="15" t="s">
        <v>42</v>
      </c>
      <c r="AX306" s="15" t="s">
        <v>88</v>
      </c>
      <c r="AY306" s="258" t="s">
        <v>171</v>
      </c>
    </row>
    <row r="307" s="2" customFormat="1" ht="24.15" customHeight="1">
      <c r="A307" s="42"/>
      <c r="B307" s="43"/>
      <c r="C307" s="270" t="s">
        <v>565</v>
      </c>
      <c r="D307" s="270" t="s">
        <v>403</v>
      </c>
      <c r="E307" s="271" t="s">
        <v>1429</v>
      </c>
      <c r="F307" s="272" t="s">
        <v>1430</v>
      </c>
      <c r="G307" s="273" t="s">
        <v>194</v>
      </c>
      <c r="H307" s="274">
        <v>1</v>
      </c>
      <c r="I307" s="275"/>
      <c r="J307" s="276">
        <f>ROUND(I307*H307,2)</f>
        <v>0</v>
      </c>
      <c r="K307" s="272" t="s">
        <v>41</v>
      </c>
      <c r="L307" s="277"/>
      <c r="M307" s="278" t="s">
        <v>41</v>
      </c>
      <c r="N307" s="279" t="s">
        <v>51</v>
      </c>
      <c r="O307" s="88"/>
      <c r="P307" s="217">
        <f>O307*H307</f>
        <v>0</v>
      </c>
      <c r="Q307" s="217">
        <v>0.14699999999999999</v>
      </c>
      <c r="R307" s="217">
        <f>Q307*H307</f>
        <v>0.14699999999999999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406</v>
      </c>
      <c r="AT307" s="219" t="s">
        <v>403</v>
      </c>
      <c r="AU307" s="219" t="s">
        <v>90</v>
      </c>
      <c r="AY307" s="20" t="s">
        <v>171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88</v>
      </c>
      <c r="BK307" s="220">
        <f>ROUND(I307*H307,2)</f>
        <v>0</v>
      </c>
      <c r="BL307" s="20" t="s">
        <v>295</v>
      </c>
      <c r="BM307" s="219" t="s">
        <v>1431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1409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2471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5" customFormat="1">
      <c r="A311" s="15"/>
      <c r="B311" s="248"/>
      <c r="C311" s="249"/>
      <c r="D311" s="228" t="s">
        <v>183</v>
      </c>
      <c r="E311" s="250" t="s">
        <v>41</v>
      </c>
      <c r="F311" s="251" t="s">
        <v>189</v>
      </c>
      <c r="G311" s="249"/>
      <c r="H311" s="252">
        <v>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183</v>
      </c>
      <c r="AU311" s="258" t="s">
        <v>90</v>
      </c>
      <c r="AV311" s="15" t="s">
        <v>179</v>
      </c>
      <c r="AW311" s="15" t="s">
        <v>42</v>
      </c>
      <c r="AX311" s="15" t="s">
        <v>88</v>
      </c>
      <c r="AY311" s="258" t="s">
        <v>171</v>
      </c>
    </row>
    <row r="312" s="2" customFormat="1" ht="16.5" customHeight="1">
      <c r="A312" s="42"/>
      <c r="B312" s="43"/>
      <c r="C312" s="208" t="s">
        <v>573</v>
      </c>
      <c r="D312" s="208" t="s">
        <v>174</v>
      </c>
      <c r="E312" s="209" t="s">
        <v>1433</v>
      </c>
      <c r="F312" s="210" t="s">
        <v>1434</v>
      </c>
      <c r="G312" s="211" t="s">
        <v>202</v>
      </c>
      <c r="H312" s="212">
        <v>38.960000000000001</v>
      </c>
      <c r="I312" s="213"/>
      <c r="J312" s="214">
        <f>ROUND(I312*H312,2)</f>
        <v>0</v>
      </c>
      <c r="K312" s="210" t="s">
        <v>178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295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295</v>
      </c>
      <c r="BM312" s="219" t="s">
        <v>1435</v>
      </c>
    </row>
    <row r="313" s="2" customFormat="1">
      <c r="A313" s="42"/>
      <c r="B313" s="43"/>
      <c r="C313" s="44"/>
      <c r="D313" s="221" t="s">
        <v>181</v>
      </c>
      <c r="E313" s="44"/>
      <c r="F313" s="222" t="s">
        <v>1436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181</v>
      </c>
      <c r="AU313" s="20" t="s">
        <v>90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2472</v>
      </c>
      <c r="G314" s="238"/>
      <c r="H314" s="241">
        <v>38.960000000000001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38.960000000000001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70" t="s">
        <v>582</v>
      </c>
      <c r="D316" s="270" t="s">
        <v>403</v>
      </c>
      <c r="E316" s="271" t="s">
        <v>1438</v>
      </c>
      <c r="F316" s="272" t="s">
        <v>1439</v>
      </c>
      <c r="G316" s="273" t="s">
        <v>202</v>
      </c>
      <c r="H316" s="274">
        <v>40.128999999999998</v>
      </c>
      <c r="I316" s="275"/>
      <c r="J316" s="276">
        <f>ROUND(I316*H316,2)</f>
        <v>0</v>
      </c>
      <c r="K316" s="272" t="s">
        <v>178</v>
      </c>
      <c r="L316" s="277"/>
      <c r="M316" s="278" t="s">
        <v>41</v>
      </c>
      <c r="N316" s="279" t="s">
        <v>51</v>
      </c>
      <c r="O316" s="88"/>
      <c r="P316" s="217">
        <f>O316*H316</f>
        <v>0</v>
      </c>
      <c r="Q316" s="217">
        <v>0.00040000000000000002</v>
      </c>
      <c r="R316" s="217">
        <f>Q316*H316</f>
        <v>0.016051599999999999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406</v>
      </c>
      <c r="AT316" s="219" t="s">
        <v>403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1440</v>
      </c>
    </row>
    <row r="317" s="14" customFormat="1">
      <c r="A317" s="14"/>
      <c r="B317" s="237"/>
      <c r="C317" s="238"/>
      <c r="D317" s="228" t="s">
        <v>183</v>
      </c>
      <c r="E317" s="238"/>
      <c r="F317" s="240" t="s">
        <v>2473</v>
      </c>
      <c r="G317" s="238"/>
      <c r="H317" s="241">
        <v>40.128999999999998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183</v>
      </c>
      <c r="AU317" s="247" t="s">
        <v>90</v>
      </c>
      <c r="AV317" s="14" t="s">
        <v>90</v>
      </c>
      <c r="AW317" s="14" t="s">
        <v>4</v>
      </c>
      <c r="AX317" s="14" t="s">
        <v>88</v>
      </c>
      <c r="AY317" s="247" t="s">
        <v>171</v>
      </c>
    </row>
    <row r="318" s="2" customFormat="1" ht="16.5" customHeight="1">
      <c r="A318" s="42"/>
      <c r="B318" s="43"/>
      <c r="C318" s="208" t="s">
        <v>593</v>
      </c>
      <c r="D318" s="208" t="s">
        <v>174</v>
      </c>
      <c r="E318" s="209" t="s">
        <v>1047</v>
      </c>
      <c r="F318" s="210" t="s">
        <v>1048</v>
      </c>
      <c r="G318" s="211" t="s">
        <v>202</v>
      </c>
      <c r="H318" s="212">
        <v>71.939999999999998</v>
      </c>
      <c r="I318" s="213"/>
      <c r="J318" s="214">
        <f>ROUND(I318*H318,2)</f>
        <v>0</v>
      </c>
      <c r="K318" s="210" t="s">
        <v>178</v>
      </c>
      <c r="L318" s="48"/>
      <c r="M318" s="215" t="s">
        <v>41</v>
      </c>
      <c r="N318" s="216" t="s">
        <v>51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295</v>
      </c>
      <c r="AT318" s="219" t="s">
        <v>174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295</v>
      </c>
      <c r="BM318" s="219" t="s">
        <v>1442</v>
      </c>
    </row>
    <row r="319" s="2" customFormat="1">
      <c r="A319" s="42"/>
      <c r="B319" s="43"/>
      <c r="C319" s="44"/>
      <c r="D319" s="221" t="s">
        <v>181</v>
      </c>
      <c r="E319" s="44"/>
      <c r="F319" s="222" t="s">
        <v>1050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181</v>
      </c>
      <c r="AU319" s="20" t="s">
        <v>90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2474</v>
      </c>
      <c r="G320" s="238"/>
      <c r="H320" s="241">
        <v>71.939999999999998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5" customFormat="1">
      <c r="A321" s="15"/>
      <c r="B321" s="248"/>
      <c r="C321" s="249"/>
      <c r="D321" s="228" t="s">
        <v>183</v>
      </c>
      <c r="E321" s="250" t="s">
        <v>41</v>
      </c>
      <c r="F321" s="251" t="s">
        <v>189</v>
      </c>
      <c r="G321" s="249"/>
      <c r="H321" s="252">
        <v>71.939999999999998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183</v>
      </c>
      <c r="AU321" s="258" t="s">
        <v>90</v>
      </c>
      <c r="AV321" s="15" t="s">
        <v>179</v>
      </c>
      <c r="AW321" s="15" t="s">
        <v>42</v>
      </c>
      <c r="AX321" s="15" t="s">
        <v>88</v>
      </c>
      <c r="AY321" s="258" t="s">
        <v>171</v>
      </c>
    </row>
    <row r="322" s="2" customFormat="1" ht="16.5" customHeight="1">
      <c r="A322" s="42"/>
      <c r="B322" s="43"/>
      <c r="C322" s="270" t="s">
        <v>891</v>
      </c>
      <c r="D322" s="270" t="s">
        <v>403</v>
      </c>
      <c r="E322" s="271" t="s">
        <v>1075</v>
      </c>
      <c r="F322" s="272" t="s">
        <v>1076</v>
      </c>
      <c r="G322" s="273" t="s">
        <v>202</v>
      </c>
      <c r="H322" s="274">
        <v>74.097999999999999</v>
      </c>
      <c r="I322" s="275"/>
      <c r="J322" s="276">
        <f>ROUND(I322*H322,2)</f>
        <v>0</v>
      </c>
      <c r="K322" s="272" t="s">
        <v>178</v>
      </c>
      <c r="L322" s="277"/>
      <c r="M322" s="278" t="s">
        <v>41</v>
      </c>
      <c r="N322" s="279" t="s">
        <v>51</v>
      </c>
      <c r="O322" s="88"/>
      <c r="P322" s="217">
        <f>O322*H322</f>
        <v>0</v>
      </c>
      <c r="Q322" s="217">
        <v>0.00069999999999999999</v>
      </c>
      <c r="R322" s="217">
        <f>Q322*H322</f>
        <v>0.051868600000000001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406</v>
      </c>
      <c r="AT322" s="219" t="s">
        <v>403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295</v>
      </c>
      <c r="BM322" s="219" t="s">
        <v>1444</v>
      </c>
    </row>
    <row r="323" s="14" customFormat="1">
      <c r="A323" s="14"/>
      <c r="B323" s="237"/>
      <c r="C323" s="238"/>
      <c r="D323" s="228" t="s">
        <v>183</v>
      </c>
      <c r="E323" s="238"/>
      <c r="F323" s="240" t="s">
        <v>2475</v>
      </c>
      <c r="G323" s="238"/>
      <c r="H323" s="241">
        <v>74.097999999999999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</v>
      </c>
      <c r="AX323" s="14" t="s">
        <v>88</v>
      </c>
      <c r="AY323" s="247" t="s">
        <v>171</v>
      </c>
    </row>
    <row r="324" s="2" customFormat="1" ht="16.5" customHeight="1">
      <c r="A324" s="42"/>
      <c r="B324" s="43"/>
      <c r="C324" s="208" t="s">
        <v>897</v>
      </c>
      <c r="D324" s="208" t="s">
        <v>174</v>
      </c>
      <c r="E324" s="209" t="s">
        <v>1446</v>
      </c>
      <c r="F324" s="210" t="s">
        <v>1447</v>
      </c>
      <c r="G324" s="211" t="s">
        <v>202</v>
      </c>
      <c r="H324" s="212">
        <v>6.4100000000000001</v>
      </c>
      <c r="I324" s="213"/>
      <c r="J324" s="214">
        <f>ROUND(I324*H324,2)</f>
        <v>0</v>
      </c>
      <c r="K324" s="210" t="s">
        <v>178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295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1448</v>
      </c>
    </row>
    <row r="325" s="2" customFormat="1">
      <c r="A325" s="42"/>
      <c r="B325" s="43"/>
      <c r="C325" s="44"/>
      <c r="D325" s="221" t="s">
        <v>181</v>
      </c>
      <c r="E325" s="44"/>
      <c r="F325" s="222" t="s">
        <v>1449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181</v>
      </c>
      <c r="AU325" s="20" t="s">
        <v>90</v>
      </c>
    </row>
    <row r="326" s="14" customFormat="1">
      <c r="A326" s="14"/>
      <c r="B326" s="237"/>
      <c r="C326" s="238"/>
      <c r="D326" s="228" t="s">
        <v>183</v>
      </c>
      <c r="E326" s="239" t="s">
        <v>41</v>
      </c>
      <c r="F326" s="240" t="s">
        <v>2476</v>
      </c>
      <c r="G326" s="238"/>
      <c r="H326" s="241">
        <v>6.4100000000000001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183</v>
      </c>
      <c r="AU326" s="247" t="s">
        <v>90</v>
      </c>
      <c r="AV326" s="14" t="s">
        <v>90</v>
      </c>
      <c r="AW326" s="14" t="s">
        <v>42</v>
      </c>
      <c r="AX326" s="14" t="s">
        <v>80</v>
      </c>
      <c r="AY326" s="247" t="s">
        <v>171</v>
      </c>
    </row>
    <row r="327" s="15" customFormat="1">
      <c r="A327" s="15"/>
      <c r="B327" s="248"/>
      <c r="C327" s="249"/>
      <c r="D327" s="228" t="s">
        <v>183</v>
      </c>
      <c r="E327" s="250" t="s">
        <v>41</v>
      </c>
      <c r="F327" s="251" t="s">
        <v>189</v>
      </c>
      <c r="G327" s="249"/>
      <c r="H327" s="252">
        <v>6.4100000000000001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183</v>
      </c>
      <c r="AU327" s="258" t="s">
        <v>90</v>
      </c>
      <c r="AV327" s="15" t="s">
        <v>179</v>
      </c>
      <c r="AW327" s="15" t="s">
        <v>42</v>
      </c>
      <c r="AX327" s="15" t="s">
        <v>88</v>
      </c>
      <c r="AY327" s="258" t="s">
        <v>171</v>
      </c>
    </row>
    <row r="328" s="2" customFormat="1" ht="16.5" customHeight="1">
      <c r="A328" s="42"/>
      <c r="B328" s="43"/>
      <c r="C328" s="270" t="s">
        <v>901</v>
      </c>
      <c r="D328" s="270" t="s">
        <v>403</v>
      </c>
      <c r="E328" s="271" t="s">
        <v>1450</v>
      </c>
      <c r="F328" s="272" t="s">
        <v>1451</v>
      </c>
      <c r="G328" s="273" t="s">
        <v>202</v>
      </c>
      <c r="H328" s="274">
        <v>6.6020000000000003</v>
      </c>
      <c r="I328" s="275"/>
      <c r="J328" s="276">
        <f>ROUND(I328*H328,2)</f>
        <v>0</v>
      </c>
      <c r="K328" s="272" t="s">
        <v>178</v>
      </c>
      <c r="L328" s="277"/>
      <c r="M328" s="278" t="s">
        <v>41</v>
      </c>
      <c r="N328" s="279" t="s">
        <v>51</v>
      </c>
      <c r="O328" s="88"/>
      <c r="P328" s="217">
        <f>O328*H328</f>
        <v>0</v>
      </c>
      <c r="Q328" s="217">
        <v>0.001</v>
      </c>
      <c r="R328" s="217">
        <f>Q328*H328</f>
        <v>0.0066020000000000002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406</v>
      </c>
      <c r="AT328" s="219" t="s">
        <v>403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295</v>
      </c>
      <c r="BM328" s="219" t="s">
        <v>1452</v>
      </c>
    </row>
    <row r="329" s="14" customFormat="1">
      <c r="A329" s="14"/>
      <c r="B329" s="237"/>
      <c r="C329" s="238"/>
      <c r="D329" s="228" t="s">
        <v>183</v>
      </c>
      <c r="E329" s="238"/>
      <c r="F329" s="240" t="s">
        <v>2477</v>
      </c>
      <c r="G329" s="238"/>
      <c r="H329" s="241">
        <v>6.6020000000000003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</v>
      </c>
      <c r="AX329" s="14" t="s">
        <v>88</v>
      </c>
      <c r="AY329" s="247" t="s">
        <v>171</v>
      </c>
    </row>
    <row r="330" s="2" customFormat="1" ht="16.5" customHeight="1">
      <c r="A330" s="42"/>
      <c r="B330" s="43"/>
      <c r="C330" s="208" t="s">
        <v>906</v>
      </c>
      <c r="D330" s="208" t="s">
        <v>174</v>
      </c>
      <c r="E330" s="209" t="s">
        <v>1454</v>
      </c>
      <c r="F330" s="210" t="s">
        <v>1455</v>
      </c>
      <c r="G330" s="211" t="s">
        <v>202</v>
      </c>
      <c r="H330" s="212">
        <v>22.739999999999998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295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295</v>
      </c>
      <c r="BM330" s="219" t="s">
        <v>1456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1457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2478</v>
      </c>
      <c r="G332" s="238"/>
      <c r="H332" s="241">
        <v>22.739999999999998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22.739999999999998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70" t="s">
        <v>912</v>
      </c>
      <c r="D334" s="270" t="s">
        <v>403</v>
      </c>
      <c r="E334" s="271" t="s">
        <v>1458</v>
      </c>
      <c r="F334" s="272" t="s">
        <v>1459</v>
      </c>
      <c r="G334" s="273" t="s">
        <v>202</v>
      </c>
      <c r="H334" s="274">
        <v>23.422000000000001</v>
      </c>
      <c r="I334" s="275"/>
      <c r="J334" s="276">
        <f>ROUND(I334*H334,2)</f>
        <v>0</v>
      </c>
      <c r="K334" s="272" t="s">
        <v>178</v>
      </c>
      <c r="L334" s="277"/>
      <c r="M334" s="278" t="s">
        <v>41</v>
      </c>
      <c r="N334" s="279" t="s">
        <v>51</v>
      </c>
      <c r="O334" s="88"/>
      <c r="P334" s="217">
        <f>O334*H334</f>
        <v>0</v>
      </c>
      <c r="Q334" s="217">
        <v>0.0014</v>
      </c>
      <c r="R334" s="217">
        <f>Q334*H334</f>
        <v>0.032790800000000002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406</v>
      </c>
      <c r="AT334" s="219" t="s">
        <v>403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1460</v>
      </c>
    </row>
    <row r="335" s="14" customFormat="1">
      <c r="A335" s="14"/>
      <c r="B335" s="237"/>
      <c r="C335" s="238"/>
      <c r="D335" s="228" t="s">
        <v>183</v>
      </c>
      <c r="E335" s="238"/>
      <c r="F335" s="240" t="s">
        <v>2479</v>
      </c>
      <c r="G335" s="238"/>
      <c r="H335" s="241">
        <v>23.422000000000001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</v>
      </c>
      <c r="AX335" s="14" t="s">
        <v>88</v>
      </c>
      <c r="AY335" s="247" t="s">
        <v>171</v>
      </c>
    </row>
    <row r="336" s="2" customFormat="1" ht="16.5" customHeight="1">
      <c r="A336" s="42"/>
      <c r="B336" s="43"/>
      <c r="C336" s="208" t="s">
        <v>918</v>
      </c>
      <c r="D336" s="208" t="s">
        <v>174</v>
      </c>
      <c r="E336" s="209" t="s">
        <v>1088</v>
      </c>
      <c r="F336" s="210" t="s">
        <v>1089</v>
      </c>
      <c r="G336" s="211" t="s">
        <v>202</v>
      </c>
      <c r="H336" s="212">
        <v>3.6699999999999999</v>
      </c>
      <c r="I336" s="213"/>
      <c r="J336" s="214">
        <f>ROUND(I336*H336,2)</f>
        <v>0</v>
      </c>
      <c r="K336" s="210" t="s">
        <v>178</v>
      </c>
      <c r="L336" s="48"/>
      <c r="M336" s="215" t="s">
        <v>41</v>
      </c>
      <c r="N336" s="216" t="s">
        <v>51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295</v>
      </c>
      <c r="AT336" s="219" t="s">
        <v>174</v>
      </c>
      <c r="AU336" s="219" t="s">
        <v>90</v>
      </c>
      <c r="AY336" s="20" t="s">
        <v>171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88</v>
      </c>
      <c r="BK336" s="220">
        <f>ROUND(I336*H336,2)</f>
        <v>0</v>
      </c>
      <c r="BL336" s="20" t="s">
        <v>295</v>
      </c>
      <c r="BM336" s="219" t="s">
        <v>2161</v>
      </c>
    </row>
    <row r="337" s="2" customFormat="1">
      <c r="A337" s="42"/>
      <c r="B337" s="43"/>
      <c r="C337" s="44"/>
      <c r="D337" s="221" t="s">
        <v>181</v>
      </c>
      <c r="E337" s="44"/>
      <c r="F337" s="222" t="s">
        <v>1091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181</v>
      </c>
      <c r="AU337" s="20" t="s">
        <v>90</v>
      </c>
    </row>
    <row r="338" s="14" customFormat="1">
      <c r="A338" s="14"/>
      <c r="B338" s="237"/>
      <c r="C338" s="238"/>
      <c r="D338" s="228" t="s">
        <v>183</v>
      </c>
      <c r="E338" s="239" t="s">
        <v>41</v>
      </c>
      <c r="F338" s="240" t="s">
        <v>2480</v>
      </c>
      <c r="G338" s="238"/>
      <c r="H338" s="241">
        <v>3.6699999999999999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183</v>
      </c>
      <c r="AU338" s="247" t="s">
        <v>90</v>
      </c>
      <c r="AV338" s="14" t="s">
        <v>90</v>
      </c>
      <c r="AW338" s="14" t="s">
        <v>42</v>
      </c>
      <c r="AX338" s="14" t="s">
        <v>80</v>
      </c>
      <c r="AY338" s="247" t="s">
        <v>171</v>
      </c>
    </row>
    <row r="339" s="15" customFormat="1">
      <c r="A339" s="15"/>
      <c r="B339" s="248"/>
      <c r="C339" s="249"/>
      <c r="D339" s="228" t="s">
        <v>183</v>
      </c>
      <c r="E339" s="250" t="s">
        <v>41</v>
      </c>
      <c r="F339" s="251" t="s">
        <v>189</v>
      </c>
      <c r="G339" s="249"/>
      <c r="H339" s="252">
        <v>3.6699999999999999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183</v>
      </c>
      <c r="AU339" s="258" t="s">
        <v>90</v>
      </c>
      <c r="AV339" s="15" t="s">
        <v>179</v>
      </c>
      <c r="AW339" s="15" t="s">
        <v>42</v>
      </c>
      <c r="AX339" s="15" t="s">
        <v>88</v>
      </c>
      <c r="AY339" s="258" t="s">
        <v>171</v>
      </c>
    </row>
    <row r="340" s="2" customFormat="1" ht="16.5" customHeight="1">
      <c r="A340" s="42"/>
      <c r="B340" s="43"/>
      <c r="C340" s="270" t="s">
        <v>924</v>
      </c>
      <c r="D340" s="270" t="s">
        <v>403</v>
      </c>
      <c r="E340" s="271" t="s">
        <v>1093</v>
      </c>
      <c r="F340" s="272" t="s">
        <v>1094</v>
      </c>
      <c r="G340" s="273" t="s">
        <v>202</v>
      </c>
      <c r="H340" s="274">
        <v>3.7799999999999998</v>
      </c>
      <c r="I340" s="275"/>
      <c r="J340" s="276">
        <f>ROUND(I340*H340,2)</f>
        <v>0</v>
      </c>
      <c r="K340" s="272" t="s">
        <v>178</v>
      </c>
      <c r="L340" s="277"/>
      <c r="M340" s="278" t="s">
        <v>41</v>
      </c>
      <c r="N340" s="279" t="s">
        <v>51</v>
      </c>
      <c r="O340" s="88"/>
      <c r="P340" s="217">
        <f>O340*H340</f>
        <v>0</v>
      </c>
      <c r="Q340" s="217">
        <v>0.0020999999999999999</v>
      </c>
      <c r="R340" s="217">
        <f>Q340*H340</f>
        <v>0.0079379999999999989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406</v>
      </c>
      <c r="AT340" s="219" t="s">
        <v>403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295</v>
      </c>
      <c r="BM340" s="219" t="s">
        <v>2163</v>
      </c>
    </row>
    <row r="341" s="14" customFormat="1">
      <c r="A341" s="14"/>
      <c r="B341" s="237"/>
      <c r="C341" s="238"/>
      <c r="D341" s="228" t="s">
        <v>183</v>
      </c>
      <c r="E341" s="238"/>
      <c r="F341" s="240" t="s">
        <v>2481</v>
      </c>
      <c r="G341" s="238"/>
      <c r="H341" s="241">
        <v>3.7799999999999998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183</v>
      </c>
      <c r="AU341" s="247" t="s">
        <v>90</v>
      </c>
      <c r="AV341" s="14" t="s">
        <v>90</v>
      </c>
      <c r="AW341" s="14" t="s">
        <v>4</v>
      </c>
      <c r="AX341" s="14" t="s">
        <v>88</v>
      </c>
      <c r="AY341" s="247" t="s">
        <v>171</v>
      </c>
    </row>
    <row r="342" s="2" customFormat="1" ht="16.5" customHeight="1">
      <c r="A342" s="42"/>
      <c r="B342" s="43"/>
      <c r="C342" s="208" t="s">
        <v>929</v>
      </c>
      <c r="D342" s="208" t="s">
        <v>174</v>
      </c>
      <c r="E342" s="209" t="s">
        <v>1466</v>
      </c>
      <c r="F342" s="210" t="s">
        <v>1467</v>
      </c>
      <c r="G342" s="211" t="s">
        <v>194</v>
      </c>
      <c r="H342" s="212">
        <v>21</v>
      </c>
      <c r="I342" s="213"/>
      <c r="J342" s="214">
        <f>ROUND(I342*H342,2)</f>
        <v>0</v>
      </c>
      <c r="K342" s="210" t="s">
        <v>178</v>
      </c>
      <c r="L342" s="48"/>
      <c r="M342" s="215" t="s">
        <v>41</v>
      </c>
      <c r="N342" s="216" t="s">
        <v>51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295</v>
      </c>
      <c r="AT342" s="219" t="s">
        <v>174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295</v>
      </c>
      <c r="BM342" s="219" t="s">
        <v>1468</v>
      </c>
    </row>
    <row r="343" s="2" customFormat="1">
      <c r="A343" s="42"/>
      <c r="B343" s="43"/>
      <c r="C343" s="44"/>
      <c r="D343" s="221" t="s">
        <v>181</v>
      </c>
      <c r="E343" s="44"/>
      <c r="F343" s="222" t="s">
        <v>1469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181</v>
      </c>
      <c r="AU343" s="20" t="s">
        <v>90</v>
      </c>
    </row>
    <row r="344" s="14" customFormat="1">
      <c r="A344" s="14"/>
      <c r="B344" s="237"/>
      <c r="C344" s="238"/>
      <c r="D344" s="228" t="s">
        <v>183</v>
      </c>
      <c r="E344" s="239" t="s">
        <v>41</v>
      </c>
      <c r="F344" s="240" t="s">
        <v>2482</v>
      </c>
      <c r="G344" s="238"/>
      <c r="H344" s="241">
        <v>21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183</v>
      </c>
      <c r="AU344" s="247" t="s">
        <v>90</v>
      </c>
      <c r="AV344" s="14" t="s">
        <v>90</v>
      </c>
      <c r="AW344" s="14" t="s">
        <v>42</v>
      </c>
      <c r="AX344" s="14" t="s">
        <v>80</v>
      </c>
      <c r="AY344" s="247" t="s">
        <v>171</v>
      </c>
    </row>
    <row r="345" s="15" customFormat="1">
      <c r="A345" s="15"/>
      <c r="B345" s="248"/>
      <c r="C345" s="249"/>
      <c r="D345" s="228" t="s">
        <v>183</v>
      </c>
      <c r="E345" s="250" t="s">
        <v>41</v>
      </c>
      <c r="F345" s="251" t="s">
        <v>189</v>
      </c>
      <c r="G345" s="249"/>
      <c r="H345" s="252">
        <v>21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183</v>
      </c>
      <c r="AU345" s="258" t="s">
        <v>90</v>
      </c>
      <c r="AV345" s="15" t="s">
        <v>179</v>
      </c>
      <c r="AW345" s="15" t="s">
        <v>42</v>
      </c>
      <c r="AX345" s="15" t="s">
        <v>88</v>
      </c>
      <c r="AY345" s="258" t="s">
        <v>171</v>
      </c>
    </row>
    <row r="346" s="2" customFormat="1" ht="16.5" customHeight="1">
      <c r="A346" s="42"/>
      <c r="B346" s="43"/>
      <c r="C346" s="208" t="s">
        <v>933</v>
      </c>
      <c r="D346" s="208" t="s">
        <v>174</v>
      </c>
      <c r="E346" s="209" t="s">
        <v>1097</v>
      </c>
      <c r="F346" s="210" t="s">
        <v>1470</v>
      </c>
      <c r="G346" s="211" t="s">
        <v>194</v>
      </c>
      <c r="H346" s="212">
        <v>24</v>
      </c>
      <c r="I346" s="213"/>
      <c r="J346" s="214">
        <f>ROUND(I346*H346,2)</f>
        <v>0</v>
      </c>
      <c r="K346" s="210" t="s">
        <v>178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295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295</v>
      </c>
      <c r="BM346" s="219" t="s">
        <v>1471</v>
      </c>
    </row>
    <row r="347" s="2" customFormat="1">
      <c r="A347" s="42"/>
      <c r="B347" s="43"/>
      <c r="C347" s="44"/>
      <c r="D347" s="221" t="s">
        <v>181</v>
      </c>
      <c r="E347" s="44"/>
      <c r="F347" s="222" t="s">
        <v>1100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181</v>
      </c>
      <c r="AU347" s="20" t="s">
        <v>90</v>
      </c>
    </row>
    <row r="348" s="14" customFormat="1">
      <c r="A348" s="14"/>
      <c r="B348" s="237"/>
      <c r="C348" s="238"/>
      <c r="D348" s="228" t="s">
        <v>183</v>
      </c>
      <c r="E348" s="239" t="s">
        <v>41</v>
      </c>
      <c r="F348" s="240" t="s">
        <v>2370</v>
      </c>
      <c r="G348" s="238"/>
      <c r="H348" s="241">
        <v>24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183</v>
      </c>
      <c r="AU348" s="247" t="s">
        <v>90</v>
      </c>
      <c r="AV348" s="14" t="s">
        <v>90</v>
      </c>
      <c r="AW348" s="14" t="s">
        <v>42</v>
      </c>
      <c r="AX348" s="14" t="s">
        <v>80</v>
      </c>
      <c r="AY348" s="247" t="s">
        <v>171</v>
      </c>
    </row>
    <row r="349" s="15" customFormat="1">
      <c r="A349" s="15"/>
      <c r="B349" s="248"/>
      <c r="C349" s="249"/>
      <c r="D349" s="228" t="s">
        <v>183</v>
      </c>
      <c r="E349" s="250" t="s">
        <v>41</v>
      </c>
      <c r="F349" s="251" t="s">
        <v>189</v>
      </c>
      <c r="G349" s="249"/>
      <c r="H349" s="252">
        <v>24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183</v>
      </c>
      <c r="AU349" s="258" t="s">
        <v>90</v>
      </c>
      <c r="AV349" s="15" t="s">
        <v>179</v>
      </c>
      <c r="AW349" s="15" t="s">
        <v>42</v>
      </c>
      <c r="AX349" s="15" t="s">
        <v>88</v>
      </c>
      <c r="AY349" s="258" t="s">
        <v>171</v>
      </c>
    </row>
    <row r="350" s="2" customFormat="1" ht="16.5" customHeight="1">
      <c r="A350" s="42"/>
      <c r="B350" s="43"/>
      <c r="C350" s="208" t="s">
        <v>936</v>
      </c>
      <c r="D350" s="208" t="s">
        <v>174</v>
      </c>
      <c r="E350" s="209" t="s">
        <v>1472</v>
      </c>
      <c r="F350" s="210" t="s">
        <v>1473</v>
      </c>
      <c r="G350" s="211" t="s">
        <v>194</v>
      </c>
      <c r="H350" s="212">
        <v>1</v>
      </c>
      <c r="I350" s="213"/>
      <c r="J350" s="214">
        <f>ROUND(I350*H350,2)</f>
        <v>0</v>
      </c>
      <c r="K350" s="210" t="s">
        <v>178</v>
      </c>
      <c r="L350" s="48"/>
      <c r="M350" s="215" t="s">
        <v>41</v>
      </c>
      <c r="N350" s="216" t="s">
        <v>51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295</v>
      </c>
      <c r="AT350" s="219" t="s">
        <v>174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295</v>
      </c>
      <c r="BM350" s="219" t="s">
        <v>2483</v>
      </c>
    </row>
    <row r="351" s="2" customFormat="1">
      <c r="A351" s="42"/>
      <c r="B351" s="43"/>
      <c r="C351" s="44"/>
      <c r="D351" s="221" t="s">
        <v>181</v>
      </c>
      <c r="E351" s="44"/>
      <c r="F351" s="222" t="s">
        <v>1475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181</v>
      </c>
      <c r="AU351" s="20" t="s">
        <v>90</v>
      </c>
    </row>
    <row r="352" s="2" customFormat="1" ht="24.15" customHeight="1">
      <c r="A352" s="42"/>
      <c r="B352" s="43"/>
      <c r="C352" s="208" t="s">
        <v>940</v>
      </c>
      <c r="D352" s="208" t="s">
        <v>174</v>
      </c>
      <c r="E352" s="209" t="s">
        <v>2029</v>
      </c>
      <c r="F352" s="210" t="s">
        <v>1734</v>
      </c>
      <c r="G352" s="211" t="s">
        <v>194</v>
      </c>
      <c r="H352" s="212">
        <v>3</v>
      </c>
      <c r="I352" s="213"/>
      <c r="J352" s="214">
        <f>ROUND(I352*H352,2)</f>
        <v>0</v>
      </c>
      <c r="K352" s="210" t="s">
        <v>41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295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2166</v>
      </c>
    </row>
    <row r="353" s="14" customFormat="1">
      <c r="A353" s="14"/>
      <c r="B353" s="237"/>
      <c r="C353" s="238"/>
      <c r="D353" s="228" t="s">
        <v>183</v>
      </c>
      <c r="E353" s="239" t="s">
        <v>41</v>
      </c>
      <c r="F353" s="240" t="s">
        <v>199</v>
      </c>
      <c r="G353" s="238"/>
      <c r="H353" s="241">
        <v>3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183</v>
      </c>
      <c r="AU353" s="247" t="s">
        <v>90</v>
      </c>
      <c r="AV353" s="14" t="s">
        <v>90</v>
      </c>
      <c r="AW353" s="14" t="s">
        <v>42</v>
      </c>
      <c r="AX353" s="14" t="s">
        <v>80</v>
      </c>
      <c r="AY353" s="247" t="s">
        <v>171</v>
      </c>
    </row>
    <row r="354" s="15" customFormat="1">
      <c r="A354" s="15"/>
      <c r="B354" s="248"/>
      <c r="C354" s="249"/>
      <c r="D354" s="228" t="s">
        <v>183</v>
      </c>
      <c r="E354" s="250" t="s">
        <v>41</v>
      </c>
      <c r="F354" s="251" t="s">
        <v>189</v>
      </c>
      <c r="G354" s="249"/>
      <c r="H354" s="252">
        <v>3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183</v>
      </c>
      <c r="AU354" s="258" t="s">
        <v>90</v>
      </c>
      <c r="AV354" s="15" t="s">
        <v>179</v>
      </c>
      <c r="AW354" s="15" t="s">
        <v>42</v>
      </c>
      <c r="AX354" s="15" t="s">
        <v>88</v>
      </c>
      <c r="AY354" s="258" t="s">
        <v>171</v>
      </c>
    </row>
    <row r="355" s="2" customFormat="1" ht="16.5" customHeight="1">
      <c r="A355" s="42"/>
      <c r="B355" s="43"/>
      <c r="C355" s="208" t="s">
        <v>945</v>
      </c>
      <c r="D355" s="208" t="s">
        <v>174</v>
      </c>
      <c r="E355" s="209" t="s">
        <v>1840</v>
      </c>
      <c r="F355" s="210" t="s">
        <v>1841</v>
      </c>
      <c r="G355" s="211" t="s">
        <v>194</v>
      </c>
      <c r="H355" s="212">
        <v>1</v>
      </c>
      <c r="I355" s="213"/>
      <c r="J355" s="214">
        <f>ROUND(I355*H355,2)</f>
        <v>0</v>
      </c>
      <c r="K355" s="210" t="s">
        <v>178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1937</v>
      </c>
    </row>
    <row r="356" s="2" customFormat="1">
      <c r="A356" s="42"/>
      <c r="B356" s="43"/>
      <c r="C356" s="44"/>
      <c r="D356" s="221" t="s">
        <v>181</v>
      </c>
      <c r="E356" s="44"/>
      <c r="F356" s="222" t="s">
        <v>1843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181</v>
      </c>
      <c r="AU356" s="20" t="s">
        <v>90</v>
      </c>
    </row>
    <row r="357" s="2" customFormat="1" ht="16.5" customHeight="1">
      <c r="A357" s="42"/>
      <c r="B357" s="43"/>
      <c r="C357" s="270" t="s">
        <v>949</v>
      </c>
      <c r="D357" s="270" t="s">
        <v>403</v>
      </c>
      <c r="E357" s="271" t="s">
        <v>1844</v>
      </c>
      <c r="F357" s="272" t="s">
        <v>1845</v>
      </c>
      <c r="G357" s="273" t="s">
        <v>194</v>
      </c>
      <c r="H357" s="274">
        <v>1</v>
      </c>
      <c r="I357" s="275"/>
      <c r="J357" s="276">
        <f>ROUND(I357*H357,2)</f>
        <v>0</v>
      </c>
      <c r="K357" s="272" t="s">
        <v>178</v>
      </c>
      <c r="L357" s="277"/>
      <c r="M357" s="278" t="s">
        <v>41</v>
      </c>
      <c r="N357" s="279" t="s">
        <v>51</v>
      </c>
      <c r="O357" s="88"/>
      <c r="P357" s="217">
        <f>O357*H357</f>
        <v>0</v>
      </c>
      <c r="Q357" s="217">
        <v>5.0000000000000002E-05</v>
      </c>
      <c r="R357" s="217">
        <f>Q357*H357</f>
        <v>5.0000000000000002E-05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406</v>
      </c>
      <c r="AT357" s="219" t="s">
        <v>403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1938</v>
      </c>
    </row>
    <row r="358" s="2" customFormat="1" ht="24.15" customHeight="1">
      <c r="A358" s="42"/>
      <c r="B358" s="43"/>
      <c r="C358" s="208" t="s">
        <v>954</v>
      </c>
      <c r="D358" s="208" t="s">
        <v>174</v>
      </c>
      <c r="E358" s="209" t="s">
        <v>1847</v>
      </c>
      <c r="F358" s="210" t="s">
        <v>2032</v>
      </c>
      <c r="G358" s="211" t="s">
        <v>194</v>
      </c>
      <c r="H358" s="212">
        <v>1</v>
      </c>
      <c r="I358" s="213"/>
      <c r="J358" s="214">
        <f>ROUND(I358*H358,2)</f>
        <v>0</v>
      </c>
      <c r="K358" s="210" t="s">
        <v>41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295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295</v>
      </c>
      <c r="BM358" s="219" t="s">
        <v>2168</v>
      </c>
    </row>
    <row r="359" s="2" customFormat="1" ht="16.5" customHeight="1">
      <c r="A359" s="42"/>
      <c r="B359" s="43"/>
      <c r="C359" s="270" t="s">
        <v>959</v>
      </c>
      <c r="D359" s="270" t="s">
        <v>403</v>
      </c>
      <c r="E359" s="271" t="s">
        <v>797</v>
      </c>
      <c r="F359" s="272" t="s">
        <v>2169</v>
      </c>
      <c r="G359" s="273" t="s">
        <v>194</v>
      </c>
      <c r="H359" s="274">
        <v>1</v>
      </c>
      <c r="I359" s="275"/>
      <c r="J359" s="276">
        <f>ROUND(I359*H359,2)</f>
        <v>0</v>
      </c>
      <c r="K359" s="272" t="s">
        <v>41</v>
      </c>
      <c r="L359" s="277"/>
      <c r="M359" s="278" t="s">
        <v>41</v>
      </c>
      <c r="N359" s="279" t="s">
        <v>51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406</v>
      </c>
      <c r="AT359" s="219" t="s">
        <v>403</v>
      </c>
      <c r="AU359" s="219" t="s">
        <v>90</v>
      </c>
      <c r="AY359" s="20" t="s">
        <v>171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88</v>
      </c>
      <c r="BK359" s="220">
        <f>ROUND(I359*H359,2)</f>
        <v>0</v>
      </c>
      <c r="BL359" s="20" t="s">
        <v>295</v>
      </c>
      <c r="BM359" s="219" t="s">
        <v>2170</v>
      </c>
    </row>
    <row r="360" s="2" customFormat="1" ht="24.15" customHeight="1">
      <c r="A360" s="42"/>
      <c r="B360" s="43"/>
      <c r="C360" s="208" t="s">
        <v>964</v>
      </c>
      <c r="D360" s="208" t="s">
        <v>174</v>
      </c>
      <c r="E360" s="209" t="s">
        <v>1476</v>
      </c>
      <c r="F360" s="210" t="s">
        <v>1477</v>
      </c>
      <c r="G360" s="211" t="s">
        <v>194</v>
      </c>
      <c r="H360" s="212">
        <v>1</v>
      </c>
      <c r="I360" s="213"/>
      <c r="J360" s="214">
        <f>ROUND(I360*H360,2)</f>
        <v>0</v>
      </c>
      <c r="K360" s="210" t="s">
        <v>41</v>
      </c>
      <c r="L360" s="48"/>
      <c r="M360" s="215" t="s">
        <v>41</v>
      </c>
      <c r="N360" s="216" t="s">
        <v>51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295</v>
      </c>
      <c r="AT360" s="219" t="s">
        <v>174</v>
      </c>
      <c r="AU360" s="219" t="s">
        <v>90</v>
      </c>
      <c r="AY360" s="20" t="s">
        <v>171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88</v>
      </c>
      <c r="BK360" s="220">
        <f>ROUND(I360*H360,2)</f>
        <v>0</v>
      </c>
      <c r="BL360" s="20" t="s">
        <v>295</v>
      </c>
      <c r="BM360" s="219" t="s">
        <v>1478</v>
      </c>
    </row>
    <row r="361" s="13" customFormat="1">
      <c r="A361" s="13"/>
      <c r="B361" s="226"/>
      <c r="C361" s="227"/>
      <c r="D361" s="228" t="s">
        <v>183</v>
      </c>
      <c r="E361" s="229" t="s">
        <v>41</v>
      </c>
      <c r="F361" s="230" t="s">
        <v>1479</v>
      </c>
      <c r="G361" s="227"/>
      <c r="H361" s="229" t="s">
        <v>41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183</v>
      </c>
      <c r="AU361" s="236" t="s">
        <v>90</v>
      </c>
      <c r="AV361" s="13" t="s">
        <v>88</v>
      </c>
      <c r="AW361" s="13" t="s">
        <v>42</v>
      </c>
      <c r="AX361" s="13" t="s">
        <v>80</v>
      </c>
      <c r="AY361" s="236" t="s">
        <v>171</v>
      </c>
    </row>
    <row r="362" s="13" customFormat="1">
      <c r="A362" s="13"/>
      <c r="B362" s="226"/>
      <c r="C362" s="227"/>
      <c r="D362" s="228" t="s">
        <v>183</v>
      </c>
      <c r="E362" s="229" t="s">
        <v>41</v>
      </c>
      <c r="F362" s="230" t="s">
        <v>1480</v>
      </c>
      <c r="G362" s="227"/>
      <c r="H362" s="229" t="s">
        <v>41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183</v>
      </c>
      <c r="AU362" s="236" t="s">
        <v>90</v>
      </c>
      <c r="AV362" s="13" t="s">
        <v>88</v>
      </c>
      <c r="AW362" s="13" t="s">
        <v>42</v>
      </c>
      <c r="AX362" s="13" t="s">
        <v>80</v>
      </c>
      <c r="AY362" s="236" t="s">
        <v>171</v>
      </c>
    </row>
    <row r="363" s="14" customFormat="1">
      <c r="A363" s="14"/>
      <c r="B363" s="237"/>
      <c r="C363" s="238"/>
      <c r="D363" s="228" t="s">
        <v>183</v>
      </c>
      <c r="E363" s="239" t="s">
        <v>41</v>
      </c>
      <c r="F363" s="240" t="s">
        <v>88</v>
      </c>
      <c r="G363" s="238"/>
      <c r="H363" s="241">
        <v>1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90</v>
      </c>
      <c r="AV363" s="14" t="s">
        <v>90</v>
      </c>
      <c r="AW363" s="14" t="s">
        <v>42</v>
      </c>
      <c r="AX363" s="14" t="s">
        <v>80</v>
      </c>
      <c r="AY363" s="247" t="s">
        <v>171</v>
      </c>
    </row>
    <row r="364" s="15" customFormat="1">
      <c r="A364" s="15"/>
      <c r="B364" s="248"/>
      <c r="C364" s="249"/>
      <c r="D364" s="228" t="s">
        <v>183</v>
      </c>
      <c r="E364" s="250" t="s">
        <v>41</v>
      </c>
      <c r="F364" s="251" t="s">
        <v>189</v>
      </c>
      <c r="G364" s="249"/>
      <c r="H364" s="252">
        <v>1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8" t="s">
        <v>183</v>
      </c>
      <c r="AU364" s="258" t="s">
        <v>90</v>
      </c>
      <c r="AV364" s="15" t="s">
        <v>179</v>
      </c>
      <c r="AW364" s="15" t="s">
        <v>42</v>
      </c>
      <c r="AX364" s="15" t="s">
        <v>88</v>
      </c>
      <c r="AY364" s="258" t="s">
        <v>171</v>
      </c>
    </row>
    <row r="365" s="2" customFormat="1" ht="24.15" customHeight="1">
      <c r="A365" s="42"/>
      <c r="B365" s="43"/>
      <c r="C365" s="208" t="s">
        <v>971</v>
      </c>
      <c r="D365" s="208" t="s">
        <v>174</v>
      </c>
      <c r="E365" s="209" t="s">
        <v>1481</v>
      </c>
      <c r="F365" s="210" t="s">
        <v>1477</v>
      </c>
      <c r="G365" s="211" t="s">
        <v>194</v>
      </c>
      <c r="H365" s="212">
        <v>10</v>
      </c>
      <c r="I365" s="213"/>
      <c r="J365" s="214">
        <f>ROUND(I365*H365,2)</f>
        <v>0</v>
      </c>
      <c r="K365" s="210" t="s">
        <v>41</v>
      </c>
      <c r="L365" s="48"/>
      <c r="M365" s="215" t="s">
        <v>41</v>
      </c>
      <c r="N365" s="216" t="s">
        <v>51</v>
      </c>
      <c r="O365" s="88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295</v>
      </c>
      <c r="AT365" s="219" t="s">
        <v>174</v>
      </c>
      <c r="AU365" s="219" t="s">
        <v>90</v>
      </c>
      <c r="AY365" s="20" t="s">
        <v>171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88</v>
      </c>
      <c r="BK365" s="220">
        <f>ROUND(I365*H365,2)</f>
        <v>0</v>
      </c>
      <c r="BL365" s="20" t="s">
        <v>295</v>
      </c>
      <c r="BM365" s="219" t="s">
        <v>1482</v>
      </c>
    </row>
    <row r="366" s="13" customFormat="1">
      <c r="A366" s="13"/>
      <c r="B366" s="226"/>
      <c r="C366" s="227"/>
      <c r="D366" s="228" t="s">
        <v>183</v>
      </c>
      <c r="E366" s="229" t="s">
        <v>41</v>
      </c>
      <c r="F366" s="230" t="s">
        <v>1479</v>
      </c>
      <c r="G366" s="227"/>
      <c r="H366" s="229" t="s">
        <v>41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183</v>
      </c>
      <c r="AU366" s="236" t="s">
        <v>90</v>
      </c>
      <c r="AV366" s="13" t="s">
        <v>88</v>
      </c>
      <c r="AW366" s="13" t="s">
        <v>42</v>
      </c>
      <c r="AX366" s="13" t="s">
        <v>80</v>
      </c>
      <c r="AY366" s="236" t="s">
        <v>171</v>
      </c>
    </row>
    <row r="367" s="13" customFormat="1">
      <c r="A367" s="13"/>
      <c r="B367" s="226"/>
      <c r="C367" s="227"/>
      <c r="D367" s="228" t="s">
        <v>183</v>
      </c>
      <c r="E367" s="229" t="s">
        <v>41</v>
      </c>
      <c r="F367" s="230" t="s">
        <v>1483</v>
      </c>
      <c r="G367" s="227"/>
      <c r="H367" s="229" t="s">
        <v>41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183</v>
      </c>
      <c r="AU367" s="236" t="s">
        <v>90</v>
      </c>
      <c r="AV367" s="13" t="s">
        <v>88</v>
      </c>
      <c r="AW367" s="13" t="s">
        <v>42</v>
      </c>
      <c r="AX367" s="13" t="s">
        <v>80</v>
      </c>
      <c r="AY367" s="236" t="s">
        <v>171</v>
      </c>
    </row>
    <row r="368" s="14" customFormat="1">
      <c r="A368" s="14"/>
      <c r="B368" s="237"/>
      <c r="C368" s="238"/>
      <c r="D368" s="228" t="s">
        <v>183</v>
      </c>
      <c r="E368" s="239" t="s">
        <v>41</v>
      </c>
      <c r="F368" s="240" t="s">
        <v>121</v>
      </c>
      <c r="G368" s="238"/>
      <c r="H368" s="241">
        <v>10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183</v>
      </c>
      <c r="AU368" s="247" t="s">
        <v>90</v>
      </c>
      <c r="AV368" s="14" t="s">
        <v>90</v>
      </c>
      <c r="AW368" s="14" t="s">
        <v>42</v>
      </c>
      <c r="AX368" s="14" t="s">
        <v>80</v>
      </c>
      <c r="AY368" s="247" t="s">
        <v>171</v>
      </c>
    </row>
    <row r="369" s="15" customFormat="1">
      <c r="A369" s="15"/>
      <c r="B369" s="248"/>
      <c r="C369" s="249"/>
      <c r="D369" s="228" t="s">
        <v>183</v>
      </c>
      <c r="E369" s="250" t="s">
        <v>41</v>
      </c>
      <c r="F369" s="251" t="s">
        <v>189</v>
      </c>
      <c r="G369" s="249"/>
      <c r="H369" s="252">
        <v>10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8" t="s">
        <v>183</v>
      </c>
      <c r="AU369" s="258" t="s">
        <v>90</v>
      </c>
      <c r="AV369" s="15" t="s">
        <v>179</v>
      </c>
      <c r="AW369" s="15" t="s">
        <v>42</v>
      </c>
      <c r="AX369" s="15" t="s">
        <v>88</v>
      </c>
      <c r="AY369" s="258" t="s">
        <v>171</v>
      </c>
    </row>
    <row r="370" s="2" customFormat="1" ht="24.15" customHeight="1">
      <c r="A370" s="42"/>
      <c r="B370" s="43"/>
      <c r="C370" s="208" t="s">
        <v>1000</v>
      </c>
      <c r="D370" s="208" t="s">
        <v>174</v>
      </c>
      <c r="E370" s="209" t="s">
        <v>1484</v>
      </c>
      <c r="F370" s="210" t="s">
        <v>1485</v>
      </c>
      <c r="G370" s="211" t="s">
        <v>194</v>
      </c>
      <c r="H370" s="212">
        <v>7</v>
      </c>
      <c r="I370" s="213"/>
      <c r="J370" s="214">
        <f>ROUND(I370*H370,2)</f>
        <v>0</v>
      </c>
      <c r="K370" s="210" t="s">
        <v>178</v>
      </c>
      <c r="L370" s="48"/>
      <c r="M370" s="215" t="s">
        <v>41</v>
      </c>
      <c r="N370" s="216" t="s">
        <v>51</v>
      </c>
      <c r="O370" s="88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295</v>
      </c>
      <c r="AT370" s="219" t="s">
        <v>174</v>
      </c>
      <c r="AU370" s="219" t="s">
        <v>90</v>
      </c>
      <c r="AY370" s="20" t="s">
        <v>171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88</v>
      </c>
      <c r="BK370" s="220">
        <f>ROUND(I370*H370,2)</f>
        <v>0</v>
      </c>
      <c r="BL370" s="20" t="s">
        <v>295</v>
      </c>
      <c r="BM370" s="219" t="s">
        <v>1486</v>
      </c>
    </row>
    <row r="371" s="2" customFormat="1">
      <c r="A371" s="42"/>
      <c r="B371" s="43"/>
      <c r="C371" s="44"/>
      <c r="D371" s="221" t="s">
        <v>181</v>
      </c>
      <c r="E371" s="44"/>
      <c r="F371" s="222" t="s">
        <v>1487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181</v>
      </c>
      <c r="AU371" s="20" t="s">
        <v>90</v>
      </c>
    </row>
    <row r="372" s="14" customFormat="1">
      <c r="A372" s="14"/>
      <c r="B372" s="237"/>
      <c r="C372" s="238"/>
      <c r="D372" s="228" t="s">
        <v>183</v>
      </c>
      <c r="E372" s="239" t="s">
        <v>41</v>
      </c>
      <c r="F372" s="240" t="s">
        <v>253</v>
      </c>
      <c r="G372" s="238"/>
      <c r="H372" s="241">
        <v>7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42</v>
      </c>
      <c r="AX372" s="14" t="s">
        <v>80</v>
      </c>
      <c r="AY372" s="247" t="s">
        <v>171</v>
      </c>
    </row>
    <row r="373" s="15" customFormat="1">
      <c r="A373" s="15"/>
      <c r="B373" s="248"/>
      <c r="C373" s="249"/>
      <c r="D373" s="228" t="s">
        <v>183</v>
      </c>
      <c r="E373" s="250" t="s">
        <v>41</v>
      </c>
      <c r="F373" s="251" t="s">
        <v>189</v>
      </c>
      <c r="G373" s="249"/>
      <c r="H373" s="252">
        <v>7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8" t="s">
        <v>183</v>
      </c>
      <c r="AU373" s="258" t="s">
        <v>90</v>
      </c>
      <c r="AV373" s="15" t="s">
        <v>179</v>
      </c>
      <c r="AW373" s="15" t="s">
        <v>42</v>
      </c>
      <c r="AX373" s="15" t="s">
        <v>88</v>
      </c>
      <c r="AY373" s="258" t="s">
        <v>171</v>
      </c>
    </row>
    <row r="374" s="2" customFormat="1" ht="16.5" customHeight="1">
      <c r="A374" s="42"/>
      <c r="B374" s="43"/>
      <c r="C374" s="270" t="s">
        <v>1005</v>
      </c>
      <c r="D374" s="270" t="s">
        <v>403</v>
      </c>
      <c r="E374" s="271" t="s">
        <v>1488</v>
      </c>
      <c r="F374" s="272" t="s">
        <v>1489</v>
      </c>
      <c r="G374" s="273" t="s">
        <v>194</v>
      </c>
      <c r="H374" s="274">
        <v>7</v>
      </c>
      <c r="I374" s="275"/>
      <c r="J374" s="276">
        <f>ROUND(I374*H374,2)</f>
        <v>0</v>
      </c>
      <c r="K374" s="272" t="s">
        <v>178</v>
      </c>
      <c r="L374" s="277"/>
      <c r="M374" s="278" t="s">
        <v>41</v>
      </c>
      <c r="N374" s="279" t="s">
        <v>51</v>
      </c>
      <c r="O374" s="88"/>
      <c r="P374" s="217">
        <f>O374*H374</f>
        <v>0</v>
      </c>
      <c r="Q374" s="217">
        <v>2.0000000000000002E-05</v>
      </c>
      <c r="R374" s="217">
        <f>Q374*H374</f>
        <v>0.00014000000000000002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406</v>
      </c>
      <c r="AT374" s="219" t="s">
        <v>403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295</v>
      </c>
      <c r="BM374" s="219" t="s">
        <v>1490</v>
      </c>
    </row>
    <row r="375" s="2" customFormat="1" ht="24.15" customHeight="1">
      <c r="A375" s="42"/>
      <c r="B375" s="43"/>
      <c r="C375" s="208" t="s">
        <v>1008</v>
      </c>
      <c r="D375" s="208" t="s">
        <v>174</v>
      </c>
      <c r="E375" s="209" t="s">
        <v>1491</v>
      </c>
      <c r="F375" s="210" t="s">
        <v>1492</v>
      </c>
      <c r="G375" s="211" t="s">
        <v>194</v>
      </c>
      <c r="H375" s="212">
        <v>5</v>
      </c>
      <c r="I375" s="213"/>
      <c r="J375" s="214">
        <f>ROUND(I375*H375,2)</f>
        <v>0</v>
      </c>
      <c r="K375" s="210" t="s">
        <v>41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2171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242</v>
      </c>
      <c r="G376" s="238"/>
      <c r="H376" s="241">
        <v>5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88</v>
      </c>
      <c r="AY376" s="247" t="s">
        <v>171</v>
      </c>
    </row>
    <row r="377" s="2" customFormat="1" ht="24.15" customHeight="1">
      <c r="A377" s="42"/>
      <c r="B377" s="43"/>
      <c r="C377" s="208" t="s">
        <v>1013</v>
      </c>
      <c r="D377" s="208" t="s">
        <v>174</v>
      </c>
      <c r="E377" s="209" t="s">
        <v>1494</v>
      </c>
      <c r="F377" s="210" t="s">
        <v>1495</v>
      </c>
      <c r="G377" s="211" t="s">
        <v>194</v>
      </c>
      <c r="H377" s="212">
        <v>8</v>
      </c>
      <c r="I377" s="213"/>
      <c r="J377" s="214">
        <f>ROUND(I377*H377,2)</f>
        <v>0</v>
      </c>
      <c r="K377" s="210" t="s">
        <v>178</v>
      </c>
      <c r="L377" s="48"/>
      <c r="M377" s="215" t="s">
        <v>41</v>
      </c>
      <c r="N377" s="216" t="s">
        <v>51</v>
      </c>
      <c r="O377" s="88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295</v>
      </c>
      <c r="AT377" s="219" t="s">
        <v>174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295</v>
      </c>
      <c r="BM377" s="219" t="s">
        <v>1496</v>
      </c>
    </row>
    <row r="378" s="2" customFormat="1">
      <c r="A378" s="42"/>
      <c r="B378" s="43"/>
      <c r="C378" s="44"/>
      <c r="D378" s="221" t="s">
        <v>181</v>
      </c>
      <c r="E378" s="44"/>
      <c r="F378" s="222" t="s">
        <v>1497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181</v>
      </c>
      <c r="AU378" s="20" t="s">
        <v>90</v>
      </c>
    </row>
    <row r="379" s="14" customFormat="1">
      <c r="A379" s="14"/>
      <c r="B379" s="237"/>
      <c r="C379" s="238"/>
      <c r="D379" s="228" t="s">
        <v>183</v>
      </c>
      <c r="E379" s="239" t="s">
        <v>41</v>
      </c>
      <c r="F379" s="240" t="s">
        <v>259</v>
      </c>
      <c r="G379" s="238"/>
      <c r="H379" s="241">
        <v>8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183</v>
      </c>
      <c r="AU379" s="247" t="s">
        <v>90</v>
      </c>
      <c r="AV379" s="14" t="s">
        <v>90</v>
      </c>
      <c r="AW379" s="14" t="s">
        <v>42</v>
      </c>
      <c r="AX379" s="14" t="s">
        <v>80</v>
      </c>
      <c r="AY379" s="247" t="s">
        <v>171</v>
      </c>
    </row>
    <row r="380" s="15" customFormat="1">
      <c r="A380" s="15"/>
      <c r="B380" s="248"/>
      <c r="C380" s="249"/>
      <c r="D380" s="228" t="s">
        <v>183</v>
      </c>
      <c r="E380" s="250" t="s">
        <v>41</v>
      </c>
      <c r="F380" s="251" t="s">
        <v>189</v>
      </c>
      <c r="G380" s="249"/>
      <c r="H380" s="252">
        <v>8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8" t="s">
        <v>183</v>
      </c>
      <c r="AU380" s="258" t="s">
        <v>90</v>
      </c>
      <c r="AV380" s="15" t="s">
        <v>179</v>
      </c>
      <c r="AW380" s="15" t="s">
        <v>42</v>
      </c>
      <c r="AX380" s="15" t="s">
        <v>88</v>
      </c>
      <c r="AY380" s="258" t="s">
        <v>171</v>
      </c>
    </row>
    <row r="381" s="2" customFormat="1" ht="16.5" customHeight="1">
      <c r="A381" s="42"/>
      <c r="B381" s="43"/>
      <c r="C381" s="270" t="s">
        <v>1018</v>
      </c>
      <c r="D381" s="270" t="s">
        <v>403</v>
      </c>
      <c r="E381" s="271" t="s">
        <v>1498</v>
      </c>
      <c r="F381" s="272" t="s">
        <v>1499</v>
      </c>
      <c r="G381" s="273" t="s">
        <v>194</v>
      </c>
      <c r="H381" s="274">
        <v>8</v>
      </c>
      <c r="I381" s="275"/>
      <c r="J381" s="276">
        <f>ROUND(I381*H381,2)</f>
        <v>0</v>
      </c>
      <c r="K381" s="272" t="s">
        <v>178</v>
      </c>
      <c r="L381" s="277"/>
      <c r="M381" s="278" t="s">
        <v>41</v>
      </c>
      <c r="N381" s="279" t="s">
        <v>51</v>
      </c>
      <c r="O381" s="88"/>
      <c r="P381" s="217">
        <f>O381*H381</f>
        <v>0</v>
      </c>
      <c r="Q381" s="217">
        <v>3.0000000000000001E-05</v>
      </c>
      <c r="R381" s="217">
        <f>Q381*H381</f>
        <v>0.00024000000000000001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406</v>
      </c>
      <c r="AT381" s="219" t="s">
        <v>403</v>
      </c>
      <c r="AU381" s="219" t="s">
        <v>90</v>
      </c>
      <c r="AY381" s="20" t="s">
        <v>171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88</v>
      </c>
      <c r="BK381" s="220">
        <f>ROUND(I381*H381,2)</f>
        <v>0</v>
      </c>
      <c r="BL381" s="20" t="s">
        <v>295</v>
      </c>
      <c r="BM381" s="219" t="s">
        <v>1500</v>
      </c>
    </row>
    <row r="382" s="2" customFormat="1" ht="24.15" customHeight="1">
      <c r="A382" s="42"/>
      <c r="B382" s="43"/>
      <c r="C382" s="208" t="s">
        <v>1023</v>
      </c>
      <c r="D382" s="208" t="s">
        <v>174</v>
      </c>
      <c r="E382" s="209" t="s">
        <v>1501</v>
      </c>
      <c r="F382" s="210" t="s">
        <v>1110</v>
      </c>
      <c r="G382" s="211" t="s">
        <v>194</v>
      </c>
      <c r="H382" s="212">
        <v>5</v>
      </c>
      <c r="I382" s="213"/>
      <c r="J382" s="214">
        <f>ROUND(I382*H382,2)</f>
        <v>0</v>
      </c>
      <c r="K382" s="210" t="s">
        <v>41</v>
      </c>
      <c r="L382" s="48"/>
      <c r="M382" s="215" t="s">
        <v>41</v>
      </c>
      <c r="N382" s="216" t="s">
        <v>51</v>
      </c>
      <c r="O382" s="88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295</v>
      </c>
      <c r="AT382" s="219" t="s">
        <v>174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295</v>
      </c>
      <c r="BM382" s="219" t="s">
        <v>2172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242</v>
      </c>
      <c r="G383" s="238"/>
      <c r="H383" s="241">
        <v>5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5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24.15" customHeight="1">
      <c r="A385" s="42"/>
      <c r="B385" s="43"/>
      <c r="C385" s="208" t="s">
        <v>1028</v>
      </c>
      <c r="D385" s="208" t="s">
        <v>174</v>
      </c>
      <c r="E385" s="209" t="s">
        <v>1503</v>
      </c>
      <c r="F385" s="210" t="s">
        <v>1504</v>
      </c>
      <c r="G385" s="211" t="s">
        <v>194</v>
      </c>
      <c r="H385" s="212">
        <v>1</v>
      </c>
      <c r="I385" s="213"/>
      <c r="J385" s="214">
        <f>ROUND(I385*H385,2)</f>
        <v>0</v>
      </c>
      <c r="K385" s="210" t="s">
        <v>178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295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2179</v>
      </c>
    </row>
    <row r="386" s="2" customFormat="1">
      <c r="A386" s="42"/>
      <c r="B386" s="43"/>
      <c r="C386" s="44"/>
      <c r="D386" s="221" t="s">
        <v>181</v>
      </c>
      <c r="E386" s="44"/>
      <c r="F386" s="222" t="s">
        <v>1506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181</v>
      </c>
      <c r="AU386" s="20" t="s">
        <v>90</v>
      </c>
    </row>
    <row r="387" s="2" customFormat="1" ht="16.5" customHeight="1">
      <c r="A387" s="42"/>
      <c r="B387" s="43"/>
      <c r="C387" s="208" t="s">
        <v>1033</v>
      </c>
      <c r="D387" s="208" t="s">
        <v>174</v>
      </c>
      <c r="E387" s="209" t="s">
        <v>1507</v>
      </c>
      <c r="F387" s="210" t="s">
        <v>1508</v>
      </c>
      <c r="G387" s="211" t="s">
        <v>202</v>
      </c>
      <c r="H387" s="212">
        <v>8.4000000000000004</v>
      </c>
      <c r="I387" s="213"/>
      <c r="J387" s="214">
        <f>ROUND(I387*H387,2)</f>
        <v>0</v>
      </c>
      <c r="K387" s="210" t="s">
        <v>178</v>
      </c>
      <c r="L387" s="48"/>
      <c r="M387" s="215" t="s">
        <v>41</v>
      </c>
      <c r="N387" s="216" t="s">
        <v>51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295</v>
      </c>
      <c r="AT387" s="219" t="s">
        <v>174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295</v>
      </c>
      <c r="BM387" s="219" t="s">
        <v>1509</v>
      </c>
    </row>
    <row r="388" s="2" customFormat="1">
      <c r="A388" s="42"/>
      <c r="B388" s="43"/>
      <c r="C388" s="44"/>
      <c r="D388" s="221" t="s">
        <v>181</v>
      </c>
      <c r="E388" s="44"/>
      <c r="F388" s="222" t="s">
        <v>1510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181</v>
      </c>
      <c r="AU388" s="20" t="s">
        <v>90</v>
      </c>
    </row>
    <row r="389" s="13" customFormat="1">
      <c r="A389" s="13"/>
      <c r="B389" s="226"/>
      <c r="C389" s="227"/>
      <c r="D389" s="228" t="s">
        <v>183</v>
      </c>
      <c r="E389" s="229" t="s">
        <v>41</v>
      </c>
      <c r="F389" s="230" t="s">
        <v>1511</v>
      </c>
      <c r="G389" s="227"/>
      <c r="H389" s="229" t="s">
        <v>41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183</v>
      </c>
      <c r="AU389" s="236" t="s">
        <v>90</v>
      </c>
      <c r="AV389" s="13" t="s">
        <v>88</v>
      </c>
      <c r="AW389" s="13" t="s">
        <v>42</v>
      </c>
      <c r="AX389" s="13" t="s">
        <v>80</v>
      </c>
      <c r="AY389" s="236" t="s">
        <v>171</v>
      </c>
    </row>
    <row r="390" s="14" customFormat="1">
      <c r="A390" s="14"/>
      <c r="B390" s="237"/>
      <c r="C390" s="238"/>
      <c r="D390" s="228" t="s">
        <v>183</v>
      </c>
      <c r="E390" s="239" t="s">
        <v>41</v>
      </c>
      <c r="F390" s="240" t="s">
        <v>2180</v>
      </c>
      <c r="G390" s="238"/>
      <c r="H390" s="241">
        <v>8.4000000000000004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183</v>
      </c>
      <c r="AU390" s="247" t="s">
        <v>90</v>
      </c>
      <c r="AV390" s="14" t="s">
        <v>90</v>
      </c>
      <c r="AW390" s="14" t="s">
        <v>42</v>
      </c>
      <c r="AX390" s="14" t="s">
        <v>80</v>
      </c>
      <c r="AY390" s="247" t="s">
        <v>171</v>
      </c>
    </row>
    <row r="391" s="15" customFormat="1">
      <c r="A391" s="15"/>
      <c r="B391" s="248"/>
      <c r="C391" s="249"/>
      <c r="D391" s="228" t="s">
        <v>183</v>
      </c>
      <c r="E391" s="250" t="s">
        <v>41</v>
      </c>
      <c r="F391" s="251" t="s">
        <v>189</v>
      </c>
      <c r="G391" s="249"/>
      <c r="H391" s="252">
        <v>8.4000000000000004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8" t="s">
        <v>183</v>
      </c>
      <c r="AU391" s="258" t="s">
        <v>90</v>
      </c>
      <c r="AV391" s="15" t="s">
        <v>179</v>
      </c>
      <c r="AW391" s="15" t="s">
        <v>42</v>
      </c>
      <c r="AX391" s="15" t="s">
        <v>88</v>
      </c>
      <c r="AY391" s="258" t="s">
        <v>171</v>
      </c>
    </row>
    <row r="392" s="2" customFormat="1" ht="16.5" customHeight="1">
      <c r="A392" s="42"/>
      <c r="B392" s="43"/>
      <c r="C392" s="270" t="s">
        <v>1038</v>
      </c>
      <c r="D392" s="270" t="s">
        <v>403</v>
      </c>
      <c r="E392" s="271" t="s">
        <v>1513</v>
      </c>
      <c r="F392" s="272" t="s">
        <v>1514</v>
      </c>
      <c r="G392" s="273" t="s">
        <v>202</v>
      </c>
      <c r="H392" s="274">
        <v>8.4000000000000004</v>
      </c>
      <c r="I392" s="275"/>
      <c r="J392" s="276">
        <f>ROUND(I392*H392,2)</f>
        <v>0</v>
      </c>
      <c r="K392" s="272" t="s">
        <v>178</v>
      </c>
      <c r="L392" s="277"/>
      <c r="M392" s="278" t="s">
        <v>41</v>
      </c>
      <c r="N392" s="279" t="s">
        <v>51</v>
      </c>
      <c r="O392" s="88"/>
      <c r="P392" s="217">
        <f>O392*H392</f>
        <v>0</v>
      </c>
      <c r="Q392" s="217">
        <v>0.00020000000000000001</v>
      </c>
      <c r="R392" s="217">
        <f>Q392*H392</f>
        <v>0.0016800000000000001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406</v>
      </c>
      <c r="AT392" s="219" t="s">
        <v>403</v>
      </c>
      <c r="AU392" s="219" t="s">
        <v>90</v>
      </c>
      <c r="AY392" s="20" t="s">
        <v>171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88</v>
      </c>
      <c r="BK392" s="220">
        <f>ROUND(I392*H392,2)</f>
        <v>0</v>
      </c>
      <c r="BL392" s="20" t="s">
        <v>295</v>
      </c>
      <c r="BM392" s="219" t="s">
        <v>1515</v>
      </c>
    </row>
    <row r="393" s="2" customFormat="1" ht="16.5" customHeight="1">
      <c r="A393" s="42"/>
      <c r="B393" s="43"/>
      <c r="C393" s="208" t="s">
        <v>1532</v>
      </c>
      <c r="D393" s="208" t="s">
        <v>174</v>
      </c>
      <c r="E393" s="209" t="s">
        <v>1518</v>
      </c>
      <c r="F393" s="210" t="s">
        <v>1519</v>
      </c>
      <c r="G393" s="211" t="s">
        <v>194</v>
      </c>
      <c r="H393" s="212">
        <v>35</v>
      </c>
      <c r="I393" s="213"/>
      <c r="J393" s="214">
        <f>ROUND(I393*H393,2)</f>
        <v>0</v>
      </c>
      <c r="K393" s="210" t="s">
        <v>178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295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295</v>
      </c>
      <c r="BM393" s="219" t="s">
        <v>1520</v>
      </c>
    </row>
    <row r="394" s="2" customFormat="1">
      <c r="A394" s="42"/>
      <c r="B394" s="43"/>
      <c r="C394" s="44"/>
      <c r="D394" s="221" t="s">
        <v>181</v>
      </c>
      <c r="E394" s="44"/>
      <c r="F394" s="222" t="s">
        <v>1521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181</v>
      </c>
      <c r="AU394" s="20" t="s">
        <v>90</v>
      </c>
    </row>
    <row r="395" s="14" customFormat="1">
      <c r="A395" s="14"/>
      <c r="B395" s="237"/>
      <c r="C395" s="238"/>
      <c r="D395" s="228" t="s">
        <v>183</v>
      </c>
      <c r="E395" s="239" t="s">
        <v>41</v>
      </c>
      <c r="F395" s="240" t="s">
        <v>2181</v>
      </c>
      <c r="G395" s="238"/>
      <c r="H395" s="241">
        <v>35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183</v>
      </c>
      <c r="AU395" s="247" t="s">
        <v>90</v>
      </c>
      <c r="AV395" s="14" t="s">
        <v>90</v>
      </c>
      <c r="AW395" s="14" t="s">
        <v>42</v>
      </c>
      <c r="AX395" s="14" t="s">
        <v>80</v>
      </c>
      <c r="AY395" s="247" t="s">
        <v>171</v>
      </c>
    </row>
    <row r="396" s="15" customFormat="1">
      <c r="A396" s="15"/>
      <c r="B396" s="248"/>
      <c r="C396" s="249"/>
      <c r="D396" s="228" t="s">
        <v>183</v>
      </c>
      <c r="E396" s="250" t="s">
        <v>41</v>
      </c>
      <c r="F396" s="251" t="s">
        <v>189</v>
      </c>
      <c r="G396" s="249"/>
      <c r="H396" s="252">
        <v>35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8" t="s">
        <v>183</v>
      </c>
      <c r="AU396" s="258" t="s">
        <v>90</v>
      </c>
      <c r="AV396" s="15" t="s">
        <v>179</v>
      </c>
      <c r="AW396" s="15" t="s">
        <v>42</v>
      </c>
      <c r="AX396" s="15" t="s">
        <v>88</v>
      </c>
      <c r="AY396" s="258" t="s">
        <v>171</v>
      </c>
    </row>
    <row r="397" s="2" customFormat="1" ht="16.5" customHeight="1">
      <c r="A397" s="42"/>
      <c r="B397" s="43"/>
      <c r="C397" s="270" t="s">
        <v>1534</v>
      </c>
      <c r="D397" s="270" t="s">
        <v>403</v>
      </c>
      <c r="E397" s="271" t="s">
        <v>1523</v>
      </c>
      <c r="F397" s="272" t="s">
        <v>1524</v>
      </c>
      <c r="G397" s="273" t="s">
        <v>194</v>
      </c>
      <c r="H397" s="274">
        <v>7</v>
      </c>
      <c r="I397" s="275"/>
      <c r="J397" s="276">
        <f>ROUND(I397*H397,2)</f>
        <v>0</v>
      </c>
      <c r="K397" s="272" t="s">
        <v>178</v>
      </c>
      <c r="L397" s="277"/>
      <c r="M397" s="278" t="s">
        <v>41</v>
      </c>
      <c r="N397" s="279" t="s">
        <v>51</v>
      </c>
      <c r="O397" s="88"/>
      <c r="P397" s="217">
        <f>O397*H397</f>
        <v>0</v>
      </c>
      <c r="Q397" s="217">
        <v>5.0000000000000002E-05</v>
      </c>
      <c r="R397" s="217">
        <f>Q397*H397</f>
        <v>0.00035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406</v>
      </c>
      <c r="AT397" s="219" t="s">
        <v>403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295</v>
      </c>
      <c r="BM397" s="219" t="s">
        <v>1525</v>
      </c>
    </row>
    <row r="398" s="2" customFormat="1" ht="16.5" customHeight="1">
      <c r="A398" s="42"/>
      <c r="B398" s="43"/>
      <c r="C398" s="270" t="s">
        <v>1536</v>
      </c>
      <c r="D398" s="270" t="s">
        <v>403</v>
      </c>
      <c r="E398" s="271" t="s">
        <v>1526</v>
      </c>
      <c r="F398" s="272" t="s">
        <v>1527</v>
      </c>
      <c r="G398" s="273" t="s">
        <v>194</v>
      </c>
      <c r="H398" s="274">
        <v>7</v>
      </c>
      <c r="I398" s="275"/>
      <c r="J398" s="276">
        <f>ROUND(I398*H398,2)</f>
        <v>0</v>
      </c>
      <c r="K398" s="272" t="s">
        <v>178</v>
      </c>
      <c r="L398" s="277"/>
      <c r="M398" s="278" t="s">
        <v>41</v>
      </c>
      <c r="N398" s="279" t="s">
        <v>51</v>
      </c>
      <c r="O398" s="88"/>
      <c r="P398" s="217">
        <f>O398*H398</f>
        <v>0</v>
      </c>
      <c r="Q398" s="217">
        <v>5.0000000000000002E-05</v>
      </c>
      <c r="R398" s="217">
        <f>Q398*H398</f>
        <v>0.00035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406</v>
      </c>
      <c r="AT398" s="219" t="s">
        <v>403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295</v>
      </c>
      <c r="BM398" s="219" t="s">
        <v>1528</v>
      </c>
    </row>
    <row r="399" s="2" customFormat="1" ht="16.5" customHeight="1">
      <c r="A399" s="42"/>
      <c r="B399" s="43"/>
      <c r="C399" s="270" t="s">
        <v>1541</v>
      </c>
      <c r="D399" s="270" t="s">
        <v>403</v>
      </c>
      <c r="E399" s="271" t="s">
        <v>1529</v>
      </c>
      <c r="F399" s="272" t="s">
        <v>1530</v>
      </c>
      <c r="G399" s="273" t="s">
        <v>194</v>
      </c>
      <c r="H399" s="274">
        <v>21</v>
      </c>
      <c r="I399" s="275"/>
      <c r="J399" s="276">
        <f>ROUND(I399*H399,2)</f>
        <v>0</v>
      </c>
      <c r="K399" s="272" t="s">
        <v>178</v>
      </c>
      <c r="L399" s="277"/>
      <c r="M399" s="278" t="s">
        <v>41</v>
      </c>
      <c r="N399" s="279" t="s">
        <v>51</v>
      </c>
      <c r="O399" s="88"/>
      <c r="P399" s="217">
        <f>O399*H399</f>
        <v>0</v>
      </c>
      <c r="Q399" s="217">
        <v>3.0000000000000001E-05</v>
      </c>
      <c r="R399" s="217">
        <f>Q399*H399</f>
        <v>0.00063000000000000003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406</v>
      </c>
      <c r="AT399" s="219" t="s">
        <v>403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295</v>
      </c>
      <c r="BM399" s="219" t="s">
        <v>1531</v>
      </c>
    </row>
    <row r="400" s="2" customFormat="1" ht="16.5" customHeight="1">
      <c r="A400" s="42"/>
      <c r="B400" s="43"/>
      <c r="C400" s="208" t="s">
        <v>1546</v>
      </c>
      <c r="D400" s="208" t="s">
        <v>174</v>
      </c>
      <c r="E400" s="209" t="s">
        <v>1167</v>
      </c>
      <c r="F400" s="210" t="s">
        <v>1168</v>
      </c>
      <c r="G400" s="211" t="s">
        <v>1169</v>
      </c>
      <c r="H400" s="212">
        <v>3</v>
      </c>
      <c r="I400" s="213"/>
      <c r="J400" s="214">
        <f>ROUND(I400*H400,2)</f>
        <v>0</v>
      </c>
      <c r="K400" s="210" t="s">
        <v>178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295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295</v>
      </c>
      <c r="BM400" s="219" t="s">
        <v>1533</v>
      </c>
    </row>
    <row r="401" s="2" customFormat="1">
      <c r="A401" s="42"/>
      <c r="B401" s="43"/>
      <c r="C401" s="44"/>
      <c r="D401" s="221" t="s">
        <v>181</v>
      </c>
      <c r="E401" s="44"/>
      <c r="F401" s="222" t="s">
        <v>1171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181</v>
      </c>
      <c r="AU401" s="20" t="s">
        <v>90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1172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90</v>
      </c>
      <c r="G403" s="238"/>
      <c r="H403" s="241">
        <v>2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3" customFormat="1">
      <c r="A404" s="13"/>
      <c r="B404" s="226"/>
      <c r="C404" s="227"/>
      <c r="D404" s="228" t="s">
        <v>183</v>
      </c>
      <c r="E404" s="229" t="s">
        <v>41</v>
      </c>
      <c r="F404" s="230" t="s">
        <v>1173</v>
      </c>
      <c r="G404" s="227"/>
      <c r="H404" s="229" t="s">
        <v>41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183</v>
      </c>
      <c r="AU404" s="236" t="s">
        <v>90</v>
      </c>
      <c r="AV404" s="13" t="s">
        <v>88</v>
      </c>
      <c r="AW404" s="13" t="s">
        <v>42</v>
      </c>
      <c r="AX404" s="13" t="s">
        <v>80</v>
      </c>
      <c r="AY404" s="236" t="s">
        <v>171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88</v>
      </c>
      <c r="G405" s="238"/>
      <c r="H405" s="241">
        <v>1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5" customFormat="1">
      <c r="A406" s="15"/>
      <c r="B406" s="248"/>
      <c r="C406" s="249"/>
      <c r="D406" s="228" t="s">
        <v>183</v>
      </c>
      <c r="E406" s="250" t="s">
        <v>41</v>
      </c>
      <c r="F406" s="251" t="s">
        <v>189</v>
      </c>
      <c r="G406" s="249"/>
      <c r="H406" s="252">
        <v>3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183</v>
      </c>
      <c r="AU406" s="258" t="s">
        <v>90</v>
      </c>
      <c r="AV406" s="15" t="s">
        <v>179</v>
      </c>
      <c r="AW406" s="15" t="s">
        <v>42</v>
      </c>
      <c r="AX406" s="15" t="s">
        <v>88</v>
      </c>
      <c r="AY406" s="258" t="s">
        <v>171</v>
      </c>
    </row>
    <row r="407" s="2" customFormat="1" ht="16.5" customHeight="1">
      <c r="A407" s="42"/>
      <c r="B407" s="43"/>
      <c r="C407" s="208" t="s">
        <v>1551</v>
      </c>
      <c r="D407" s="208" t="s">
        <v>174</v>
      </c>
      <c r="E407" s="209" t="s">
        <v>1174</v>
      </c>
      <c r="F407" s="210" t="s">
        <v>1175</v>
      </c>
      <c r="G407" s="211" t="s">
        <v>1169</v>
      </c>
      <c r="H407" s="212">
        <v>4.5</v>
      </c>
      <c r="I407" s="213"/>
      <c r="J407" s="214">
        <f>ROUND(I407*H407,2)</f>
        <v>0</v>
      </c>
      <c r="K407" s="210" t="s">
        <v>178</v>
      </c>
      <c r="L407" s="48"/>
      <c r="M407" s="215" t="s">
        <v>41</v>
      </c>
      <c r="N407" s="216" t="s">
        <v>51</v>
      </c>
      <c r="O407" s="88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295</v>
      </c>
      <c r="AT407" s="219" t="s">
        <v>174</v>
      </c>
      <c r="AU407" s="219" t="s">
        <v>90</v>
      </c>
      <c r="AY407" s="20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88</v>
      </c>
      <c r="BK407" s="220">
        <f>ROUND(I407*H407,2)</f>
        <v>0</v>
      </c>
      <c r="BL407" s="20" t="s">
        <v>295</v>
      </c>
      <c r="BM407" s="219" t="s">
        <v>1535</v>
      </c>
    </row>
    <row r="408" s="2" customFormat="1">
      <c r="A408" s="42"/>
      <c r="B408" s="43"/>
      <c r="C408" s="44"/>
      <c r="D408" s="221" t="s">
        <v>181</v>
      </c>
      <c r="E408" s="44"/>
      <c r="F408" s="222" t="s">
        <v>1177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181</v>
      </c>
      <c r="AU408" s="20" t="s">
        <v>90</v>
      </c>
    </row>
    <row r="409" s="13" customFormat="1">
      <c r="A409" s="13"/>
      <c r="B409" s="226"/>
      <c r="C409" s="227"/>
      <c r="D409" s="228" t="s">
        <v>183</v>
      </c>
      <c r="E409" s="229" t="s">
        <v>41</v>
      </c>
      <c r="F409" s="230" t="s">
        <v>1178</v>
      </c>
      <c r="G409" s="227"/>
      <c r="H409" s="229" t="s">
        <v>41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183</v>
      </c>
      <c r="AU409" s="236" t="s">
        <v>90</v>
      </c>
      <c r="AV409" s="13" t="s">
        <v>88</v>
      </c>
      <c r="AW409" s="13" t="s">
        <v>42</v>
      </c>
      <c r="AX409" s="13" t="s">
        <v>80</v>
      </c>
      <c r="AY409" s="236" t="s">
        <v>171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90</v>
      </c>
      <c r="G410" s="238"/>
      <c r="H410" s="241">
        <v>2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3" customFormat="1">
      <c r="A411" s="13"/>
      <c r="B411" s="226"/>
      <c r="C411" s="227"/>
      <c r="D411" s="228" t="s">
        <v>183</v>
      </c>
      <c r="E411" s="229" t="s">
        <v>41</v>
      </c>
      <c r="F411" s="230" t="s">
        <v>1179</v>
      </c>
      <c r="G411" s="227"/>
      <c r="H411" s="229" t="s">
        <v>41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183</v>
      </c>
      <c r="AU411" s="236" t="s">
        <v>90</v>
      </c>
      <c r="AV411" s="13" t="s">
        <v>88</v>
      </c>
      <c r="AW411" s="13" t="s">
        <v>42</v>
      </c>
      <c r="AX411" s="13" t="s">
        <v>80</v>
      </c>
      <c r="AY411" s="236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1180</v>
      </c>
      <c r="G412" s="238"/>
      <c r="H412" s="241">
        <v>2.5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5" customFormat="1">
      <c r="A413" s="15"/>
      <c r="B413" s="248"/>
      <c r="C413" s="249"/>
      <c r="D413" s="228" t="s">
        <v>183</v>
      </c>
      <c r="E413" s="250" t="s">
        <v>41</v>
      </c>
      <c r="F413" s="251" t="s">
        <v>189</v>
      </c>
      <c r="G413" s="249"/>
      <c r="H413" s="252">
        <v>4.5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8" t="s">
        <v>183</v>
      </c>
      <c r="AU413" s="258" t="s">
        <v>90</v>
      </c>
      <c r="AV413" s="15" t="s">
        <v>179</v>
      </c>
      <c r="AW413" s="15" t="s">
        <v>42</v>
      </c>
      <c r="AX413" s="15" t="s">
        <v>88</v>
      </c>
      <c r="AY413" s="258" t="s">
        <v>171</v>
      </c>
    </row>
    <row r="414" s="2" customFormat="1" ht="16.5" customHeight="1">
      <c r="A414" s="42"/>
      <c r="B414" s="43"/>
      <c r="C414" s="208" t="s">
        <v>1555</v>
      </c>
      <c r="D414" s="208" t="s">
        <v>174</v>
      </c>
      <c r="E414" s="209" t="s">
        <v>1858</v>
      </c>
      <c r="F414" s="210" t="s">
        <v>1859</v>
      </c>
      <c r="G414" s="211" t="s">
        <v>194</v>
      </c>
      <c r="H414" s="212">
        <v>1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295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1943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1861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2" customFormat="1" ht="16.5" customHeight="1">
      <c r="A416" s="42"/>
      <c r="B416" s="43"/>
      <c r="C416" s="270" t="s">
        <v>1560</v>
      </c>
      <c r="D416" s="270" t="s">
        <v>403</v>
      </c>
      <c r="E416" s="271" t="s">
        <v>888</v>
      </c>
      <c r="F416" s="272" t="s">
        <v>1862</v>
      </c>
      <c r="G416" s="273" t="s">
        <v>194</v>
      </c>
      <c r="H416" s="274">
        <v>1</v>
      </c>
      <c r="I416" s="275"/>
      <c r="J416" s="276">
        <f>ROUND(I416*H416,2)</f>
        <v>0</v>
      </c>
      <c r="K416" s="272" t="s">
        <v>41</v>
      </c>
      <c r="L416" s="277"/>
      <c r="M416" s="278" t="s">
        <v>41</v>
      </c>
      <c r="N416" s="279" t="s">
        <v>51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406</v>
      </c>
      <c r="AT416" s="219" t="s">
        <v>403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295</v>
      </c>
      <c r="BM416" s="219" t="s">
        <v>1944</v>
      </c>
    </row>
    <row r="417" s="2" customFormat="1" ht="16.5" customHeight="1">
      <c r="A417" s="42"/>
      <c r="B417" s="43"/>
      <c r="C417" s="208" t="s">
        <v>1564</v>
      </c>
      <c r="D417" s="208" t="s">
        <v>174</v>
      </c>
      <c r="E417" s="209" t="s">
        <v>1547</v>
      </c>
      <c r="F417" s="210" t="s">
        <v>1548</v>
      </c>
      <c r="G417" s="211" t="s">
        <v>194</v>
      </c>
      <c r="H417" s="212">
        <v>7</v>
      </c>
      <c r="I417" s="213"/>
      <c r="J417" s="214">
        <f>ROUND(I417*H417,2)</f>
        <v>0</v>
      </c>
      <c r="K417" s="210" t="s">
        <v>178</v>
      </c>
      <c r="L417" s="48"/>
      <c r="M417" s="215" t="s">
        <v>41</v>
      </c>
      <c r="N417" s="216" t="s">
        <v>51</v>
      </c>
      <c r="O417" s="88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19" t="s">
        <v>295</v>
      </c>
      <c r="AT417" s="219" t="s">
        <v>174</v>
      </c>
      <c r="AU417" s="219" t="s">
        <v>90</v>
      </c>
      <c r="AY417" s="20" t="s">
        <v>171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88</v>
      </c>
      <c r="BK417" s="220">
        <f>ROUND(I417*H417,2)</f>
        <v>0</v>
      </c>
      <c r="BL417" s="20" t="s">
        <v>295</v>
      </c>
      <c r="BM417" s="219" t="s">
        <v>1549</v>
      </c>
    </row>
    <row r="418" s="2" customFormat="1">
      <c r="A418" s="42"/>
      <c r="B418" s="43"/>
      <c r="C418" s="44"/>
      <c r="D418" s="221" t="s">
        <v>181</v>
      </c>
      <c r="E418" s="44"/>
      <c r="F418" s="222" t="s">
        <v>1550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181</v>
      </c>
      <c r="AU418" s="20" t="s">
        <v>90</v>
      </c>
    </row>
    <row r="419" s="14" customFormat="1">
      <c r="A419" s="14"/>
      <c r="B419" s="237"/>
      <c r="C419" s="238"/>
      <c r="D419" s="228" t="s">
        <v>183</v>
      </c>
      <c r="E419" s="239" t="s">
        <v>41</v>
      </c>
      <c r="F419" s="240" t="s">
        <v>253</v>
      </c>
      <c r="G419" s="238"/>
      <c r="H419" s="241">
        <v>7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183</v>
      </c>
      <c r="AU419" s="247" t="s">
        <v>90</v>
      </c>
      <c r="AV419" s="14" t="s">
        <v>90</v>
      </c>
      <c r="AW419" s="14" t="s">
        <v>42</v>
      </c>
      <c r="AX419" s="14" t="s">
        <v>80</v>
      </c>
      <c r="AY419" s="247" t="s">
        <v>171</v>
      </c>
    </row>
    <row r="420" s="15" customFormat="1">
      <c r="A420" s="15"/>
      <c r="B420" s="248"/>
      <c r="C420" s="249"/>
      <c r="D420" s="228" t="s">
        <v>183</v>
      </c>
      <c r="E420" s="250" t="s">
        <v>41</v>
      </c>
      <c r="F420" s="251" t="s">
        <v>189</v>
      </c>
      <c r="G420" s="249"/>
      <c r="H420" s="252">
        <v>7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8" t="s">
        <v>183</v>
      </c>
      <c r="AU420" s="258" t="s">
        <v>90</v>
      </c>
      <c r="AV420" s="15" t="s">
        <v>179</v>
      </c>
      <c r="AW420" s="15" t="s">
        <v>42</v>
      </c>
      <c r="AX420" s="15" t="s">
        <v>88</v>
      </c>
      <c r="AY420" s="258" t="s">
        <v>171</v>
      </c>
    </row>
    <row r="421" s="2" customFormat="1" ht="16.5" customHeight="1">
      <c r="A421" s="42"/>
      <c r="B421" s="43"/>
      <c r="C421" s="270" t="s">
        <v>1568</v>
      </c>
      <c r="D421" s="270" t="s">
        <v>403</v>
      </c>
      <c r="E421" s="271" t="s">
        <v>1552</v>
      </c>
      <c r="F421" s="272" t="s">
        <v>1553</v>
      </c>
      <c r="G421" s="273" t="s">
        <v>194</v>
      </c>
      <c r="H421" s="274">
        <v>7</v>
      </c>
      <c r="I421" s="275"/>
      <c r="J421" s="276">
        <f>ROUND(I421*H421,2)</f>
        <v>0</v>
      </c>
      <c r="K421" s="272" t="s">
        <v>178</v>
      </c>
      <c r="L421" s="277"/>
      <c r="M421" s="278" t="s">
        <v>41</v>
      </c>
      <c r="N421" s="279" t="s">
        <v>51</v>
      </c>
      <c r="O421" s="88"/>
      <c r="P421" s="217">
        <f>O421*H421</f>
        <v>0</v>
      </c>
      <c r="Q421" s="217">
        <v>0.001</v>
      </c>
      <c r="R421" s="217">
        <f>Q421*H421</f>
        <v>0.0070000000000000001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406</v>
      </c>
      <c r="AT421" s="219" t="s">
        <v>403</v>
      </c>
      <c r="AU421" s="219" t="s">
        <v>90</v>
      </c>
      <c r="AY421" s="20" t="s">
        <v>171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88</v>
      </c>
      <c r="BK421" s="220">
        <f>ROUND(I421*H421,2)</f>
        <v>0</v>
      </c>
      <c r="BL421" s="20" t="s">
        <v>295</v>
      </c>
      <c r="BM421" s="219" t="s">
        <v>1554</v>
      </c>
    </row>
    <row r="422" s="2" customFormat="1" ht="16.5" customHeight="1">
      <c r="A422" s="42"/>
      <c r="B422" s="43"/>
      <c r="C422" s="208" t="s">
        <v>1573</v>
      </c>
      <c r="D422" s="208" t="s">
        <v>174</v>
      </c>
      <c r="E422" s="209" t="s">
        <v>1556</v>
      </c>
      <c r="F422" s="210" t="s">
        <v>1557</v>
      </c>
      <c r="G422" s="211" t="s">
        <v>194</v>
      </c>
      <c r="H422" s="212">
        <v>7</v>
      </c>
      <c r="I422" s="213"/>
      <c r="J422" s="214">
        <f>ROUND(I422*H422,2)</f>
        <v>0</v>
      </c>
      <c r="K422" s="210" t="s">
        <v>178</v>
      </c>
      <c r="L422" s="48"/>
      <c r="M422" s="215" t="s">
        <v>41</v>
      </c>
      <c r="N422" s="216" t="s">
        <v>51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295</v>
      </c>
      <c r="AT422" s="219" t="s">
        <v>174</v>
      </c>
      <c r="AU422" s="219" t="s">
        <v>90</v>
      </c>
      <c r="AY422" s="20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88</v>
      </c>
      <c r="BK422" s="220">
        <f>ROUND(I422*H422,2)</f>
        <v>0</v>
      </c>
      <c r="BL422" s="20" t="s">
        <v>295</v>
      </c>
      <c r="BM422" s="219" t="s">
        <v>1558</v>
      </c>
    </row>
    <row r="423" s="2" customFormat="1">
      <c r="A423" s="42"/>
      <c r="B423" s="43"/>
      <c r="C423" s="44"/>
      <c r="D423" s="221" t="s">
        <v>181</v>
      </c>
      <c r="E423" s="44"/>
      <c r="F423" s="222" t="s">
        <v>1559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181</v>
      </c>
      <c r="AU423" s="20" t="s">
        <v>90</v>
      </c>
    </row>
    <row r="424" s="14" customFormat="1">
      <c r="A424" s="14"/>
      <c r="B424" s="237"/>
      <c r="C424" s="238"/>
      <c r="D424" s="228" t="s">
        <v>183</v>
      </c>
      <c r="E424" s="239" t="s">
        <v>41</v>
      </c>
      <c r="F424" s="240" t="s">
        <v>253</v>
      </c>
      <c r="G424" s="238"/>
      <c r="H424" s="241">
        <v>7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183</v>
      </c>
      <c r="AU424" s="247" t="s">
        <v>90</v>
      </c>
      <c r="AV424" s="14" t="s">
        <v>90</v>
      </c>
      <c r="AW424" s="14" t="s">
        <v>42</v>
      </c>
      <c r="AX424" s="14" t="s">
        <v>80</v>
      </c>
      <c r="AY424" s="247" t="s">
        <v>171</v>
      </c>
    </row>
    <row r="425" s="15" customFormat="1">
      <c r="A425" s="15"/>
      <c r="B425" s="248"/>
      <c r="C425" s="249"/>
      <c r="D425" s="228" t="s">
        <v>183</v>
      </c>
      <c r="E425" s="250" t="s">
        <v>41</v>
      </c>
      <c r="F425" s="251" t="s">
        <v>189</v>
      </c>
      <c r="G425" s="249"/>
      <c r="H425" s="252">
        <v>7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8" t="s">
        <v>183</v>
      </c>
      <c r="AU425" s="258" t="s">
        <v>90</v>
      </c>
      <c r="AV425" s="15" t="s">
        <v>179</v>
      </c>
      <c r="AW425" s="15" t="s">
        <v>42</v>
      </c>
      <c r="AX425" s="15" t="s">
        <v>88</v>
      </c>
      <c r="AY425" s="258" t="s">
        <v>171</v>
      </c>
    </row>
    <row r="426" s="2" customFormat="1" ht="16.5" customHeight="1">
      <c r="A426" s="42"/>
      <c r="B426" s="43"/>
      <c r="C426" s="270" t="s">
        <v>1584</v>
      </c>
      <c r="D426" s="270" t="s">
        <v>403</v>
      </c>
      <c r="E426" s="271" t="s">
        <v>1561</v>
      </c>
      <c r="F426" s="272" t="s">
        <v>1562</v>
      </c>
      <c r="G426" s="273" t="s">
        <v>194</v>
      </c>
      <c r="H426" s="274">
        <v>7</v>
      </c>
      <c r="I426" s="275"/>
      <c r="J426" s="276">
        <f>ROUND(I426*H426,2)</f>
        <v>0</v>
      </c>
      <c r="K426" s="272" t="s">
        <v>178</v>
      </c>
      <c r="L426" s="277"/>
      <c r="M426" s="278" t="s">
        <v>41</v>
      </c>
      <c r="N426" s="279" t="s">
        <v>51</v>
      </c>
      <c r="O426" s="88"/>
      <c r="P426" s="217">
        <f>O426*H426</f>
        <v>0</v>
      </c>
      <c r="Q426" s="217">
        <v>0.00012</v>
      </c>
      <c r="R426" s="217">
        <f>Q426*H426</f>
        <v>0.00084000000000000003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406</v>
      </c>
      <c r="AT426" s="219" t="s">
        <v>403</v>
      </c>
      <c r="AU426" s="219" t="s">
        <v>90</v>
      </c>
      <c r="AY426" s="20" t="s">
        <v>171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88</v>
      </c>
      <c r="BK426" s="220">
        <f>ROUND(I426*H426,2)</f>
        <v>0</v>
      </c>
      <c r="BL426" s="20" t="s">
        <v>295</v>
      </c>
      <c r="BM426" s="219" t="s">
        <v>1563</v>
      </c>
    </row>
    <row r="427" s="2" customFormat="1" ht="24.15" customHeight="1">
      <c r="A427" s="42"/>
      <c r="B427" s="43"/>
      <c r="C427" s="208" t="s">
        <v>1589</v>
      </c>
      <c r="D427" s="208" t="s">
        <v>174</v>
      </c>
      <c r="E427" s="209" t="s">
        <v>1565</v>
      </c>
      <c r="F427" s="210" t="s">
        <v>1557</v>
      </c>
      <c r="G427" s="211" t="s">
        <v>194</v>
      </c>
      <c r="H427" s="212">
        <v>1</v>
      </c>
      <c r="I427" s="213"/>
      <c r="J427" s="214">
        <f>ROUND(I427*H427,2)</f>
        <v>0</v>
      </c>
      <c r="K427" s="210" t="s">
        <v>178</v>
      </c>
      <c r="L427" s="48"/>
      <c r="M427" s="215" t="s">
        <v>41</v>
      </c>
      <c r="N427" s="216" t="s">
        <v>51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295</v>
      </c>
      <c r="AT427" s="219" t="s">
        <v>174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2484</v>
      </c>
    </row>
    <row r="428" s="2" customFormat="1">
      <c r="A428" s="42"/>
      <c r="B428" s="43"/>
      <c r="C428" s="44"/>
      <c r="D428" s="221" t="s">
        <v>181</v>
      </c>
      <c r="E428" s="44"/>
      <c r="F428" s="222" t="s">
        <v>1567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181</v>
      </c>
      <c r="AU428" s="20" t="s">
        <v>90</v>
      </c>
    </row>
    <row r="429" s="14" customFormat="1">
      <c r="A429" s="14"/>
      <c r="B429" s="237"/>
      <c r="C429" s="238"/>
      <c r="D429" s="228" t="s">
        <v>183</v>
      </c>
      <c r="E429" s="239" t="s">
        <v>41</v>
      </c>
      <c r="F429" s="240" t="s">
        <v>88</v>
      </c>
      <c r="G429" s="238"/>
      <c r="H429" s="241">
        <v>1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183</v>
      </c>
      <c r="AU429" s="247" t="s">
        <v>90</v>
      </c>
      <c r="AV429" s="14" t="s">
        <v>90</v>
      </c>
      <c r="AW429" s="14" t="s">
        <v>42</v>
      </c>
      <c r="AX429" s="14" t="s">
        <v>88</v>
      </c>
      <c r="AY429" s="247" t="s">
        <v>171</v>
      </c>
    </row>
    <row r="430" s="2" customFormat="1" ht="16.5" customHeight="1">
      <c r="A430" s="42"/>
      <c r="B430" s="43"/>
      <c r="C430" s="208" t="s">
        <v>1593</v>
      </c>
      <c r="D430" s="208" t="s">
        <v>174</v>
      </c>
      <c r="E430" s="209" t="s">
        <v>1569</v>
      </c>
      <c r="F430" s="210" t="s">
        <v>1570</v>
      </c>
      <c r="G430" s="211" t="s">
        <v>194</v>
      </c>
      <c r="H430" s="212">
        <v>12</v>
      </c>
      <c r="I430" s="213"/>
      <c r="J430" s="214">
        <f>ROUND(I430*H430,2)</f>
        <v>0</v>
      </c>
      <c r="K430" s="210" t="s">
        <v>178</v>
      </c>
      <c r="L430" s="48"/>
      <c r="M430" s="215" t="s">
        <v>41</v>
      </c>
      <c r="N430" s="216" t="s">
        <v>51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295</v>
      </c>
      <c r="AT430" s="219" t="s">
        <v>174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295</v>
      </c>
      <c r="BM430" s="219" t="s">
        <v>1571</v>
      </c>
    </row>
    <row r="431" s="2" customFormat="1">
      <c r="A431" s="42"/>
      <c r="B431" s="43"/>
      <c r="C431" s="44"/>
      <c r="D431" s="221" t="s">
        <v>181</v>
      </c>
      <c r="E431" s="44"/>
      <c r="F431" s="222" t="s">
        <v>1572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181</v>
      </c>
      <c r="AU431" s="20" t="s">
        <v>90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8</v>
      </c>
      <c r="G432" s="238"/>
      <c r="H432" s="241">
        <v>12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88</v>
      </c>
      <c r="AY432" s="247" t="s">
        <v>171</v>
      </c>
    </row>
    <row r="433" s="2" customFormat="1" ht="16.5" customHeight="1">
      <c r="A433" s="42"/>
      <c r="B433" s="43"/>
      <c r="C433" s="270" t="s">
        <v>1597</v>
      </c>
      <c r="D433" s="270" t="s">
        <v>403</v>
      </c>
      <c r="E433" s="271" t="s">
        <v>1574</v>
      </c>
      <c r="F433" s="272" t="s">
        <v>1575</v>
      </c>
      <c r="G433" s="273" t="s">
        <v>202</v>
      </c>
      <c r="H433" s="274">
        <v>18.899999999999999</v>
      </c>
      <c r="I433" s="275"/>
      <c r="J433" s="276">
        <f>ROUND(I433*H433,2)</f>
        <v>0</v>
      </c>
      <c r="K433" s="272" t="s">
        <v>178</v>
      </c>
      <c r="L433" s="277"/>
      <c r="M433" s="278" t="s">
        <v>41</v>
      </c>
      <c r="N433" s="279" t="s">
        <v>51</v>
      </c>
      <c r="O433" s="88"/>
      <c r="P433" s="217">
        <f>O433*H433</f>
        <v>0</v>
      </c>
      <c r="Q433" s="217">
        <v>0.00040999999999999999</v>
      </c>
      <c r="R433" s="217">
        <f>Q433*H433</f>
        <v>0.0077489999999999989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406</v>
      </c>
      <c r="AT433" s="219" t="s">
        <v>403</v>
      </c>
      <c r="AU433" s="219" t="s">
        <v>90</v>
      </c>
      <c r="AY433" s="20" t="s">
        <v>171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88</v>
      </c>
      <c r="BK433" s="220">
        <f>ROUND(I433*H433,2)</f>
        <v>0</v>
      </c>
      <c r="BL433" s="20" t="s">
        <v>295</v>
      </c>
      <c r="BM433" s="219" t="s">
        <v>1576</v>
      </c>
    </row>
    <row r="434" s="13" customFormat="1">
      <c r="A434" s="13"/>
      <c r="B434" s="226"/>
      <c r="C434" s="227"/>
      <c r="D434" s="228" t="s">
        <v>183</v>
      </c>
      <c r="E434" s="229" t="s">
        <v>41</v>
      </c>
      <c r="F434" s="230" t="s">
        <v>2485</v>
      </c>
      <c r="G434" s="227"/>
      <c r="H434" s="229" t="s">
        <v>41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183</v>
      </c>
      <c r="AU434" s="236" t="s">
        <v>90</v>
      </c>
      <c r="AV434" s="13" t="s">
        <v>88</v>
      </c>
      <c r="AW434" s="13" t="s">
        <v>42</v>
      </c>
      <c r="AX434" s="13" t="s">
        <v>80</v>
      </c>
      <c r="AY434" s="236" t="s">
        <v>171</v>
      </c>
    </row>
    <row r="435" s="14" customFormat="1">
      <c r="A435" s="14"/>
      <c r="B435" s="237"/>
      <c r="C435" s="238"/>
      <c r="D435" s="228" t="s">
        <v>183</v>
      </c>
      <c r="E435" s="239" t="s">
        <v>41</v>
      </c>
      <c r="F435" s="240" t="s">
        <v>1737</v>
      </c>
      <c r="G435" s="238"/>
      <c r="H435" s="241">
        <v>18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42</v>
      </c>
      <c r="AX435" s="14" t="s">
        <v>80</v>
      </c>
      <c r="AY435" s="247" t="s">
        <v>171</v>
      </c>
    </row>
    <row r="436" s="15" customFormat="1">
      <c r="A436" s="15"/>
      <c r="B436" s="248"/>
      <c r="C436" s="249"/>
      <c r="D436" s="228" t="s">
        <v>183</v>
      </c>
      <c r="E436" s="250" t="s">
        <v>41</v>
      </c>
      <c r="F436" s="251" t="s">
        <v>189</v>
      </c>
      <c r="G436" s="249"/>
      <c r="H436" s="252">
        <v>18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8" t="s">
        <v>183</v>
      </c>
      <c r="AU436" s="258" t="s">
        <v>90</v>
      </c>
      <c r="AV436" s="15" t="s">
        <v>179</v>
      </c>
      <c r="AW436" s="15" t="s">
        <v>42</v>
      </c>
      <c r="AX436" s="15" t="s">
        <v>88</v>
      </c>
      <c r="AY436" s="258" t="s">
        <v>171</v>
      </c>
    </row>
    <row r="437" s="14" customFormat="1">
      <c r="A437" s="14"/>
      <c r="B437" s="237"/>
      <c r="C437" s="238"/>
      <c r="D437" s="228" t="s">
        <v>183</v>
      </c>
      <c r="E437" s="238"/>
      <c r="F437" s="240" t="s">
        <v>2486</v>
      </c>
      <c r="G437" s="238"/>
      <c r="H437" s="241">
        <v>18.899999999999999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183</v>
      </c>
      <c r="AU437" s="247" t="s">
        <v>90</v>
      </c>
      <c r="AV437" s="14" t="s">
        <v>90</v>
      </c>
      <c r="AW437" s="14" t="s">
        <v>4</v>
      </c>
      <c r="AX437" s="14" t="s">
        <v>88</v>
      </c>
      <c r="AY437" s="247" t="s">
        <v>171</v>
      </c>
    </row>
    <row r="438" s="2" customFormat="1" ht="16.5" customHeight="1">
      <c r="A438" s="42"/>
      <c r="B438" s="43"/>
      <c r="C438" s="208" t="s">
        <v>1599</v>
      </c>
      <c r="D438" s="208" t="s">
        <v>174</v>
      </c>
      <c r="E438" s="209" t="s">
        <v>1585</v>
      </c>
      <c r="F438" s="210" t="s">
        <v>1586</v>
      </c>
      <c r="G438" s="211" t="s">
        <v>416</v>
      </c>
      <c r="H438" s="212">
        <v>5.673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295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295</v>
      </c>
      <c r="BM438" s="219" t="s">
        <v>1587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1588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2" customFormat="1" ht="16.5" customHeight="1">
      <c r="A440" s="42"/>
      <c r="B440" s="43"/>
      <c r="C440" s="270" t="s">
        <v>1604</v>
      </c>
      <c r="D440" s="270" t="s">
        <v>403</v>
      </c>
      <c r="E440" s="271" t="s">
        <v>1590</v>
      </c>
      <c r="F440" s="272" t="s">
        <v>1591</v>
      </c>
      <c r="G440" s="273" t="s">
        <v>416</v>
      </c>
      <c r="H440" s="274">
        <v>5.673</v>
      </c>
      <c r="I440" s="275"/>
      <c r="J440" s="276">
        <f>ROUND(I440*H440,2)</f>
        <v>0</v>
      </c>
      <c r="K440" s="272" t="s">
        <v>178</v>
      </c>
      <c r="L440" s="277"/>
      <c r="M440" s="278" t="s">
        <v>41</v>
      </c>
      <c r="N440" s="279" t="s">
        <v>51</v>
      </c>
      <c r="O440" s="88"/>
      <c r="P440" s="217">
        <f>O440*H440</f>
        <v>0</v>
      </c>
      <c r="Q440" s="217">
        <v>0.001</v>
      </c>
      <c r="R440" s="217">
        <f>Q440*H440</f>
        <v>0.0056730000000000001</v>
      </c>
      <c r="S440" s="217">
        <v>0</v>
      </c>
      <c r="T440" s="218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19" t="s">
        <v>406</v>
      </c>
      <c r="AT440" s="219" t="s">
        <v>403</v>
      </c>
      <c r="AU440" s="219" t="s">
        <v>90</v>
      </c>
      <c r="AY440" s="20" t="s">
        <v>171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20" t="s">
        <v>88</v>
      </c>
      <c r="BK440" s="220">
        <f>ROUND(I440*H440,2)</f>
        <v>0</v>
      </c>
      <c r="BL440" s="20" t="s">
        <v>295</v>
      </c>
      <c r="BM440" s="219" t="s">
        <v>1592</v>
      </c>
    </row>
    <row r="441" s="2" customFormat="1" ht="33" customHeight="1">
      <c r="A441" s="42"/>
      <c r="B441" s="43"/>
      <c r="C441" s="208" t="s">
        <v>1606</v>
      </c>
      <c r="D441" s="208" t="s">
        <v>174</v>
      </c>
      <c r="E441" s="209" t="s">
        <v>1195</v>
      </c>
      <c r="F441" s="210" t="s">
        <v>1196</v>
      </c>
      <c r="G441" s="211" t="s">
        <v>264</v>
      </c>
      <c r="H441" s="212">
        <v>0.48999999999999999</v>
      </c>
      <c r="I441" s="213"/>
      <c r="J441" s="214">
        <f>ROUND(I441*H441,2)</f>
        <v>0</v>
      </c>
      <c r="K441" s="210" t="s">
        <v>178</v>
      </c>
      <c r="L441" s="48"/>
      <c r="M441" s="215" t="s">
        <v>41</v>
      </c>
      <c r="N441" s="216" t="s">
        <v>51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295</v>
      </c>
      <c r="AT441" s="219" t="s">
        <v>174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295</v>
      </c>
      <c r="BM441" s="219" t="s">
        <v>2435</v>
      </c>
    </row>
    <row r="442" s="2" customFormat="1">
      <c r="A442" s="42"/>
      <c r="B442" s="43"/>
      <c r="C442" s="44"/>
      <c r="D442" s="221" t="s">
        <v>181</v>
      </c>
      <c r="E442" s="44"/>
      <c r="F442" s="222" t="s">
        <v>1198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181</v>
      </c>
      <c r="AU442" s="20" t="s">
        <v>90</v>
      </c>
    </row>
    <row r="443" s="2" customFormat="1" ht="37.8" customHeight="1">
      <c r="A443" s="42"/>
      <c r="B443" s="43"/>
      <c r="C443" s="208" t="s">
        <v>1608</v>
      </c>
      <c r="D443" s="208" t="s">
        <v>174</v>
      </c>
      <c r="E443" s="209" t="s">
        <v>1203</v>
      </c>
      <c r="F443" s="210" t="s">
        <v>1204</v>
      </c>
      <c r="G443" s="211" t="s">
        <v>264</v>
      </c>
      <c r="H443" s="212">
        <v>0.48999999999999999</v>
      </c>
      <c r="I443" s="213"/>
      <c r="J443" s="214">
        <f>ROUND(I443*H443,2)</f>
        <v>0</v>
      </c>
      <c r="K443" s="210" t="s">
        <v>178</v>
      </c>
      <c r="L443" s="48"/>
      <c r="M443" s="215" t="s">
        <v>41</v>
      </c>
      <c r="N443" s="216" t="s">
        <v>51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295</v>
      </c>
      <c r="AT443" s="219" t="s">
        <v>174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295</v>
      </c>
      <c r="BM443" s="219" t="s">
        <v>1605</v>
      </c>
    </row>
    <row r="444" s="2" customFormat="1">
      <c r="A444" s="42"/>
      <c r="B444" s="43"/>
      <c r="C444" s="44"/>
      <c r="D444" s="221" t="s">
        <v>181</v>
      </c>
      <c r="E444" s="44"/>
      <c r="F444" s="222" t="s">
        <v>1206</v>
      </c>
      <c r="G444" s="44"/>
      <c r="H444" s="44"/>
      <c r="I444" s="223"/>
      <c r="J444" s="44"/>
      <c r="K444" s="44"/>
      <c r="L444" s="48"/>
      <c r="M444" s="224"/>
      <c r="N444" s="22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181</v>
      </c>
      <c r="AU444" s="20" t="s">
        <v>90</v>
      </c>
    </row>
    <row r="445" s="2" customFormat="1" ht="37.8" customHeight="1">
      <c r="A445" s="42"/>
      <c r="B445" s="43"/>
      <c r="C445" s="208" t="s">
        <v>1611</v>
      </c>
      <c r="D445" s="208" t="s">
        <v>174</v>
      </c>
      <c r="E445" s="209" t="s">
        <v>1207</v>
      </c>
      <c r="F445" s="210" t="s">
        <v>1208</v>
      </c>
      <c r="G445" s="211" t="s">
        <v>264</v>
      </c>
      <c r="H445" s="212">
        <v>0.48999999999999999</v>
      </c>
      <c r="I445" s="213"/>
      <c r="J445" s="214">
        <f>ROUND(I445*H445,2)</f>
        <v>0</v>
      </c>
      <c r="K445" s="210" t="s">
        <v>178</v>
      </c>
      <c r="L445" s="48"/>
      <c r="M445" s="215" t="s">
        <v>41</v>
      </c>
      <c r="N445" s="216" t="s">
        <v>51</v>
      </c>
      <c r="O445" s="88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295</v>
      </c>
      <c r="AT445" s="219" t="s">
        <v>174</v>
      </c>
      <c r="AU445" s="219" t="s">
        <v>90</v>
      </c>
      <c r="AY445" s="20" t="s">
        <v>171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88</v>
      </c>
      <c r="BK445" s="220">
        <f>ROUND(I445*H445,2)</f>
        <v>0</v>
      </c>
      <c r="BL445" s="20" t="s">
        <v>295</v>
      </c>
      <c r="BM445" s="219" t="s">
        <v>1607</v>
      </c>
    </row>
    <row r="446" s="2" customFormat="1">
      <c r="A446" s="42"/>
      <c r="B446" s="43"/>
      <c r="C446" s="44"/>
      <c r="D446" s="221" t="s">
        <v>181</v>
      </c>
      <c r="E446" s="44"/>
      <c r="F446" s="222" t="s">
        <v>1210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181</v>
      </c>
      <c r="AU446" s="20" t="s">
        <v>90</v>
      </c>
    </row>
    <row r="447" s="12" customFormat="1" ht="22.8" customHeight="1">
      <c r="A447" s="12"/>
      <c r="B447" s="192"/>
      <c r="C447" s="193"/>
      <c r="D447" s="194" t="s">
        <v>79</v>
      </c>
      <c r="E447" s="206" t="s">
        <v>291</v>
      </c>
      <c r="F447" s="206" t="s">
        <v>292</v>
      </c>
      <c r="G447" s="193"/>
      <c r="H447" s="193"/>
      <c r="I447" s="196"/>
      <c r="J447" s="207">
        <f>BK447</f>
        <v>0</v>
      </c>
      <c r="K447" s="193"/>
      <c r="L447" s="198"/>
      <c r="M447" s="199"/>
      <c r="N447" s="200"/>
      <c r="O447" s="200"/>
      <c r="P447" s="201">
        <f>SUM(P448:P497)</f>
        <v>0</v>
      </c>
      <c r="Q447" s="200"/>
      <c r="R447" s="201">
        <f>SUM(R448:R497)</f>
        <v>0.052275000000000002</v>
      </c>
      <c r="S447" s="200"/>
      <c r="T447" s="202">
        <f>SUM(T448:T497)</f>
        <v>0.0506022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3" t="s">
        <v>90</v>
      </c>
      <c r="AT447" s="204" t="s">
        <v>79</v>
      </c>
      <c r="AU447" s="204" t="s">
        <v>88</v>
      </c>
      <c r="AY447" s="203" t="s">
        <v>171</v>
      </c>
      <c r="BK447" s="205">
        <f>SUM(BK448:BK497)</f>
        <v>0</v>
      </c>
    </row>
    <row r="448" s="2" customFormat="1" ht="24.15" customHeight="1">
      <c r="A448" s="42"/>
      <c r="B448" s="43"/>
      <c r="C448" s="208" t="s">
        <v>1613</v>
      </c>
      <c r="D448" s="208" t="s">
        <v>174</v>
      </c>
      <c r="E448" s="209" t="s">
        <v>354</v>
      </c>
      <c r="F448" s="210" t="s">
        <v>355</v>
      </c>
      <c r="G448" s="211" t="s">
        <v>177</v>
      </c>
      <c r="H448" s="212">
        <v>41.82</v>
      </c>
      <c r="I448" s="213"/>
      <c r="J448" s="214">
        <f>ROUND(I448*H448,2)</f>
        <v>0</v>
      </c>
      <c r="K448" s="210" t="s">
        <v>178</v>
      </c>
      <c r="L448" s="48"/>
      <c r="M448" s="215" t="s">
        <v>41</v>
      </c>
      <c r="N448" s="216" t="s">
        <v>51</v>
      </c>
      <c r="O448" s="88"/>
      <c r="P448" s="217">
        <f>O448*H448</f>
        <v>0</v>
      </c>
      <c r="Q448" s="217">
        <v>0.00125</v>
      </c>
      <c r="R448" s="217">
        <f>Q448*H448</f>
        <v>0.052275000000000002</v>
      </c>
      <c r="S448" s="217">
        <v>0</v>
      </c>
      <c r="T448" s="21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19" t="s">
        <v>295</v>
      </c>
      <c r="AT448" s="219" t="s">
        <v>174</v>
      </c>
      <c r="AU448" s="219" t="s">
        <v>90</v>
      </c>
      <c r="AY448" s="20" t="s">
        <v>171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20" t="s">
        <v>88</v>
      </c>
      <c r="BK448" s="220">
        <f>ROUND(I448*H448,2)</f>
        <v>0</v>
      </c>
      <c r="BL448" s="20" t="s">
        <v>295</v>
      </c>
      <c r="BM448" s="219" t="s">
        <v>1624</v>
      </c>
    </row>
    <row r="449" s="2" customFormat="1">
      <c r="A449" s="42"/>
      <c r="B449" s="43"/>
      <c r="C449" s="44"/>
      <c r="D449" s="221" t="s">
        <v>181</v>
      </c>
      <c r="E449" s="44"/>
      <c r="F449" s="222" t="s">
        <v>357</v>
      </c>
      <c r="G449" s="44"/>
      <c r="H449" s="44"/>
      <c r="I449" s="223"/>
      <c r="J449" s="44"/>
      <c r="K449" s="44"/>
      <c r="L449" s="48"/>
      <c r="M449" s="224"/>
      <c r="N449" s="22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181</v>
      </c>
      <c r="AU449" s="20" t="s">
        <v>90</v>
      </c>
    </row>
    <row r="450" s="13" customFormat="1">
      <c r="A450" s="13"/>
      <c r="B450" s="226"/>
      <c r="C450" s="227"/>
      <c r="D450" s="228" t="s">
        <v>183</v>
      </c>
      <c r="E450" s="229" t="s">
        <v>41</v>
      </c>
      <c r="F450" s="230" t="s">
        <v>1625</v>
      </c>
      <c r="G450" s="227"/>
      <c r="H450" s="229" t="s">
        <v>41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183</v>
      </c>
      <c r="AU450" s="236" t="s">
        <v>90</v>
      </c>
      <c r="AV450" s="13" t="s">
        <v>88</v>
      </c>
      <c r="AW450" s="13" t="s">
        <v>42</v>
      </c>
      <c r="AX450" s="13" t="s">
        <v>80</v>
      </c>
      <c r="AY450" s="236" t="s">
        <v>171</v>
      </c>
    </row>
    <row r="451" s="13" customFormat="1">
      <c r="A451" s="13"/>
      <c r="B451" s="226"/>
      <c r="C451" s="227"/>
      <c r="D451" s="228" t="s">
        <v>183</v>
      </c>
      <c r="E451" s="229" t="s">
        <v>41</v>
      </c>
      <c r="F451" s="230" t="s">
        <v>359</v>
      </c>
      <c r="G451" s="227"/>
      <c r="H451" s="229" t="s">
        <v>41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183</v>
      </c>
      <c r="AU451" s="236" t="s">
        <v>90</v>
      </c>
      <c r="AV451" s="13" t="s">
        <v>88</v>
      </c>
      <c r="AW451" s="13" t="s">
        <v>42</v>
      </c>
      <c r="AX451" s="13" t="s">
        <v>80</v>
      </c>
      <c r="AY451" s="236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2487</v>
      </c>
      <c r="G452" s="238"/>
      <c r="H452" s="241">
        <v>3.6600000000000001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2321</v>
      </c>
      <c r="G453" s="238"/>
      <c r="H453" s="241">
        <v>3.48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2121</v>
      </c>
      <c r="G454" s="238"/>
      <c r="H454" s="241">
        <v>1.5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1875</v>
      </c>
      <c r="G455" s="238"/>
      <c r="H455" s="241">
        <v>3.0600000000000001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2488</v>
      </c>
      <c r="G456" s="238"/>
      <c r="H456" s="241">
        <v>11.76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1955</v>
      </c>
      <c r="G457" s="238"/>
      <c r="H457" s="241">
        <v>1.26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2043</v>
      </c>
      <c r="G458" s="238"/>
      <c r="H458" s="241">
        <v>0.78000000000000003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2043</v>
      </c>
      <c r="G459" s="238"/>
      <c r="H459" s="241">
        <v>0.78000000000000003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2489</v>
      </c>
      <c r="G460" s="238"/>
      <c r="H460" s="241">
        <v>5.46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1750</v>
      </c>
      <c r="G461" s="238"/>
      <c r="H461" s="241">
        <v>0.66000000000000003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2320</v>
      </c>
      <c r="G462" s="238"/>
      <c r="H462" s="241">
        <v>2.3399999999999999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1626</v>
      </c>
      <c r="G463" s="238"/>
      <c r="H463" s="241">
        <v>3.2400000000000002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1750</v>
      </c>
      <c r="G464" s="238"/>
      <c r="H464" s="241">
        <v>0.66000000000000003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2490</v>
      </c>
      <c r="G465" s="238"/>
      <c r="H465" s="241">
        <v>2.2200000000000002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2436</v>
      </c>
      <c r="G466" s="238"/>
      <c r="H466" s="241">
        <v>0.47999999999999998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2436</v>
      </c>
      <c r="G467" s="238"/>
      <c r="H467" s="241">
        <v>0.47999999999999998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5" customFormat="1">
      <c r="A468" s="15"/>
      <c r="B468" s="248"/>
      <c r="C468" s="249"/>
      <c r="D468" s="228" t="s">
        <v>183</v>
      </c>
      <c r="E468" s="250" t="s">
        <v>41</v>
      </c>
      <c r="F468" s="251" t="s">
        <v>189</v>
      </c>
      <c r="G468" s="249"/>
      <c r="H468" s="252">
        <v>41.82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8" t="s">
        <v>183</v>
      </c>
      <c r="AU468" s="258" t="s">
        <v>90</v>
      </c>
      <c r="AV468" s="15" t="s">
        <v>179</v>
      </c>
      <c r="AW468" s="15" t="s">
        <v>42</v>
      </c>
      <c r="AX468" s="15" t="s">
        <v>88</v>
      </c>
      <c r="AY468" s="258" t="s">
        <v>171</v>
      </c>
    </row>
    <row r="469" s="2" customFormat="1" ht="16.5" customHeight="1">
      <c r="A469" s="42"/>
      <c r="B469" s="43"/>
      <c r="C469" s="208" t="s">
        <v>1616</v>
      </c>
      <c r="D469" s="208" t="s">
        <v>174</v>
      </c>
      <c r="E469" s="209" t="s">
        <v>362</v>
      </c>
      <c r="F469" s="210" t="s">
        <v>363</v>
      </c>
      <c r="G469" s="211" t="s">
        <v>177</v>
      </c>
      <c r="H469" s="212">
        <v>41.82</v>
      </c>
      <c r="I469" s="213"/>
      <c r="J469" s="214">
        <f>ROUND(I469*H469,2)</f>
        <v>0</v>
      </c>
      <c r="K469" s="210" t="s">
        <v>178</v>
      </c>
      <c r="L469" s="48"/>
      <c r="M469" s="215" t="s">
        <v>41</v>
      </c>
      <c r="N469" s="216" t="s">
        <v>51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0.0012099999999999999</v>
      </c>
      <c r="T469" s="218">
        <f>S469*H469</f>
        <v>0.0506022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295</v>
      </c>
      <c r="AT469" s="219" t="s">
        <v>174</v>
      </c>
      <c r="AU469" s="219" t="s">
        <v>90</v>
      </c>
      <c r="AY469" s="20" t="s">
        <v>171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88</v>
      </c>
      <c r="BK469" s="220">
        <f>ROUND(I469*H469,2)</f>
        <v>0</v>
      </c>
      <c r="BL469" s="20" t="s">
        <v>295</v>
      </c>
      <c r="BM469" s="219" t="s">
        <v>1640</v>
      </c>
    </row>
    <row r="470" s="2" customFormat="1">
      <c r="A470" s="42"/>
      <c r="B470" s="43"/>
      <c r="C470" s="44"/>
      <c r="D470" s="221" t="s">
        <v>181</v>
      </c>
      <c r="E470" s="44"/>
      <c r="F470" s="222" t="s">
        <v>365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181</v>
      </c>
      <c r="AU470" s="20" t="s">
        <v>90</v>
      </c>
    </row>
    <row r="471" s="13" customFormat="1">
      <c r="A471" s="13"/>
      <c r="B471" s="226"/>
      <c r="C471" s="227"/>
      <c r="D471" s="228" t="s">
        <v>183</v>
      </c>
      <c r="E471" s="229" t="s">
        <v>41</v>
      </c>
      <c r="F471" s="230" t="s">
        <v>1625</v>
      </c>
      <c r="G471" s="227"/>
      <c r="H471" s="229" t="s">
        <v>41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183</v>
      </c>
      <c r="AU471" s="236" t="s">
        <v>90</v>
      </c>
      <c r="AV471" s="13" t="s">
        <v>88</v>
      </c>
      <c r="AW471" s="13" t="s">
        <v>42</v>
      </c>
      <c r="AX471" s="13" t="s">
        <v>80</v>
      </c>
      <c r="AY471" s="236" t="s">
        <v>171</v>
      </c>
    </row>
    <row r="472" s="13" customFormat="1">
      <c r="A472" s="13"/>
      <c r="B472" s="226"/>
      <c r="C472" s="227"/>
      <c r="D472" s="228" t="s">
        <v>183</v>
      </c>
      <c r="E472" s="229" t="s">
        <v>41</v>
      </c>
      <c r="F472" s="230" t="s">
        <v>359</v>
      </c>
      <c r="G472" s="227"/>
      <c r="H472" s="229" t="s">
        <v>41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183</v>
      </c>
      <c r="AU472" s="236" t="s">
        <v>90</v>
      </c>
      <c r="AV472" s="13" t="s">
        <v>88</v>
      </c>
      <c r="AW472" s="13" t="s">
        <v>42</v>
      </c>
      <c r="AX472" s="13" t="s">
        <v>80</v>
      </c>
      <c r="AY472" s="236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2487</v>
      </c>
      <c r="G473" s="238"/>
      <c r="H473" s="241">
        <v>3.6600000000000001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2321</v>
      </c>
      <c r="G474" s="238"/>
      <c r="H474" s="241">
        <v>3.48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2121</v>
      </c>
      <c r="G475" s="238"/>
      <c r="H475" s="241">
        <v>1.5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1875</v>
      </c>
      <c r="G476" s="238"/>
      <c r="H476" s="241">
        <v>3.0600000000000001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2488</v>
      </c>
      <c r="G477" s="238"/>
      <c r="H477" s="241">
        <v>11.76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1955</v>
      </c>
      <c r="G478" s="238"/>
      <c r="H478" s="241">
        <v>1.26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2043</v>
      </c>
      <c r="G479" s="238"/>
      <c r="H479" s="241">
        <v>0.78000000000000003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2043</v>
      </c>
      <c r="G480" s="238"/>
      <c r="H480" s="241">
        <v>0.78000000000000003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2489</v>
      </c>
      <c r="G481" s="238"/>
      <c r="H481" s="241">
        <v>5.46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1750</v>
      </c>
      <c r="G482" s="238"/>
      <c r="H482" s="241">
        <v>0.66000000000000003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2320</v>
      </c>
      <c r="G483" s="238"/>
      <c r="H483" s="241">
        <v>2.3399999999999999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1626</v>
      </c>
      <c r="G484" s="238"/>
      <c r="H484" s="241">
        <v>3.2400000000000002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1750</v>
      </c>
      <c r="G485" s="238"/>
      <c r="H485" s="241">
        <v>0.66000000000000003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2490</v>
      </c>
      <c r="G486" s="238"/>
      <c r="H486" s="241">
        <v>2.2200000000000002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2436</v>
      </c>
      <c r="G487" s="238"/>
      <c r="H487" s="241">
        <v>0.47999999999999998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2436</v>
      </c>
      <c r="G488" s="238"/>
      <c r="H488" s="241">
        <v>0.47999999999999998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5" customFormat="1">
      <c r="A489" s="15"/>
      <c r="B489" s="248"/>
      <c r="C489" s="249"/>
      <c r="D489" s="228" t="s">
        <v>183</v>
      </c>
      <c r="E489" s="250" t="s">
        <v>41</v>
      </c>
      <c r="F489" s="251" t="s">
        <v>189</v>
      </c>
      <c r="G489" s="249"/>
      <c r="H489" s="252">
        <v>41.82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8" t="s">
        <v>183</v>
      </c>
      <c r="AU489" s="258" t="s">
        <v>90</v>
      </c>
      <c r="AV489" s="15" t="s">
        <v>179</v>
      </c>
      <c r="AW489" s="15" t="s">
        <v>42</v>
      </c>
      <c r="AX489" s="15" t="s">
        <v>88</v>
      </c>
      <c r="AY489" s="258" t="s">
        <v>171</v>
      </c>
    </row>
    <row r="490" s="2" customFormat="1" ht="37.8" customHeight="1">
      <c r="A490" s="42"/>
      <c r="B490" s="43"/>
      <c r="C490" s="208" t="s">
        <v>1619</v>
      </c>
      <c r="D490" s="208" t="s">
        <v>174</v>
      </c>
      <c r="E490" s="209" t="s">
        <v>367</v>
      </c>
      <c r="F490" s="210" t="s">
        <v>368</v>
      </c>
      <c r="G490" s="211" t="s">
        <v>264</v>
      </c>
      <c r="H490" s="212">
        <v>0.051999999999999998</v>
      </c>
      <c r="I490" s="213"/>
      <c r="J490" s="214">
        <f>ROUND(I490*H490,2)</f>
        <v>0</v>
      </c>
      <c r="K490" s="210" t="s">
        <v>178</v>
      </c>
      <c r="L490" s="48"/>
      <c r="M490" s="215" t="s">
        <v>41</v>
      </c>
      <c r="N490" s="216" t="s">
        <v>51</v>
      </c>
      <c r="O490" s="88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295</v>
      </c>
      <c r="AT490" s="219" t="s">
        <v>174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295</v>
      </c>
      <c r="BM490" s="219" t="s">
        <v>2440</v>
      </c>
    </row>
    <row r="491" s="2" customFormat="1">
      <c r="A491" s="42"/>
      <c r="B491" s="43"/>
      <c r="C491" s="44"/>
      <c r="D491" s="221" t="s">
        <v>181</v>
      </c>
      <c r="E491" s="44"/>
      <c r="F491" s="222" t="s">
        <v>370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181</v>
      </c>
      <c r="AU491" s="20" t="s">
        <v>90</v>
      </c>
    </row>
    <row r="492" s="2" customFormat="1" ht="49.05" customHeight="1">
      <c r="A492" s="42"/>
      <c r="B492" s="43"/>
      <c r="C492" s="208" t="s">
        <v>1623</v>
      </c>
      <c r="D492" s="208" t="s">
        <v>174</v>
      </c>
      <c r="E492" s="209" t="s">
        <v>372</v>
      </c>
      <c r="F492" s="210" t="s">
        <v>373</v>
      </c>
      <c r="G492" s="211" t="s">
        <v>264</v>
      </c>
      <c r="H492" s="212">
        <v>0.051999999999999998</v>
      </c>
      <c r="I492" s="213"/>
      <c r="J492" s="214">
        <f>ROUND(I492*H492,2)</f>
        <v>0</v>
      </c>
      <c r="K492" s="210" t="s">
        <v>178</v>
      </c>
      <c r="L492" s="48"/>
      <c r="M492" s="215" t="s">
        <v>41</v>
      </c>
      <c r="N492" s="216" t="s">
        <v>51</v>
      </c>
      <c r="O492" s="88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19" t="s">
        <v>295</v>
      </c>
      <c r="AT492" s="219" t="s">
        <v>174</v>
      </c>
      <c r="AU492" s="219" t="s">
        <v>90</v>
      </c>
      <c r="AY492" s="20" t="s">
        <v>171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88</v>
      </c>
      <c r="BK492" s="220">
        <f>ROUND(I492*H492,2)</f>
        <v>0</v>
      </c>
      <c r="BL492" s="20" t="s">
        <v>295</v>
      </c>
      <c r="BM492" s="219" t="s">
        <v>1648</v>
      </c>
    </row>
    <row r="493" s="2" customFormat="1">
      <c r="A493" s="42"/>
      <c r="B493" s="43"/>
      <c r="C493" s="44"/>
      <c r="D493" s="221" t="s">
        <v>181</v>
      </c>
      <c r="E493" s="44"/>
      <c r="F493" s="222" t="s">
        <v>375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181</v>
      </c>
      <c r="AU493" s="20" t="s">
        <v>90</v>
      </c>
    </row>
    <row r="494" s="2" customFormat="1" ht="44.25" customHeight="1">
      <c r="A494" s="42"/>
      <c r="B494" s="43"/>
      <c r="C494" s="208" t="s">
        <v>1639</v>
      </c>
      <c r="D494" s="208" t="s">
        <v>174</v>
      </c>
      <c r="E494" s="209" t="s">
        <v>377</v>
      </c>
      <c r="F494" s="210" t="s">
        <v>378</v>
      </c>
      <c r="G494" s="211" t="s">
        <v>264</v>
      </c>
      <c r="H494" s="212">
        <v>0.051999999999999998</v>
      </c>
      <c r="I494" s="213"/>
      <c r="J494" s="214">
        <f>ROUND(I494*H494,2)</f>
        <v>0</v>
      </c>
      <c r="K494" s="210" t="s">
        <v>178</v>
      </c>
      <c r="L494" s="48"/>
      <c r="M494" s="215" t="s">
        <v>41</v>
      </c>
      <c r="N494" s="216" t="s">
        <v>51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295</v>
      </c>
      <c r="AT494" s="219" t="s">
        <v>174</v>
      </c>
      <c r="AU494" s="219" t="s">
        <v>90</v>
      </c>
      <c r="AY494" s="20" t="s">
        <v>171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88</v>
      </c>
      <c r="BK494" s="220">
        <f>ROUND(I494*H494,2)</f>
        <v>0</v>
      </c>
      <c r="BL494" s="20" t="s">
        <v>295</v>
      </c>
      <c r="BM494" s="219" t="s">
        <v>1650</v>
      </c>
    </row>
    <row r="495" s="2" customFormat="1">
      <c r="A495" s="42"/>
      <c r="B495" s="43"/>
      <c r="C495" s="44"/>
      <c r="D495" s="221" t="s">
        <v>181</v>
      </c>
      <c r="E495" s="44"/>
      <c r="F495" s="222" t="s">
        <v>380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181</v>
      </c>
      <c r="AU495" s="20" t="s">
        <v>90</v>
      </c>
    </row>
    <row r="496" s="2" customFormat="1" ht="49.05" customHeight="1">
      <c r="A496" s="42"/>
      <c r="B496" s="43"/>
      <c r="C496" s="208" t="s">
        <v>1642</v>
      </c>
      <c r="D496" s="208" t="s">
        <v>174</v>
      </c>
      <c r="E496" s="209" t="s">
        <v>382</v>
      </c>
      <c r="F496" s="210" t="s">
        <v>383</v>
      </c>
      <c r="G496" s="211" t="s">
        <v>264</v>
      </c>
      <c r="H496" s="212">
        <v>0.051999999999999998</v>
      </c>
      <c r="I496" s="213"/>
      <c r="J496" s="214">
        <f>ROUND(I496*H496,2)</f>
        <v>0</v>
      </c>
      <c r="K496" s="210" t="s">
        <v>178</v>
      </c>
      <c r="L496" s="48"/>
      <c r="M496" s="215" t="s">
        <v>41</v>
      </c>
      <c r="N496" s="216" t="s">
        <v>51</v>
      </c>
      <c r="O496" s="88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295</v>
      </c>
      <c r="AT496" s="219" t="s">
        <v>174</v>
      </c>
      <c r="AU496" s="219" t="s">
        <v>90</v>
      </c>
      <c r="AY496" s="20" t="s">
        <v>171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88</v>
      </c>
      <c r="BK496" s="220">
        <f>ROUND(I496*H496,2)</f>
        <v>0</v>
      </c>
      <c r="BL496" s="20" t="s">
        <v>295</v>
      </c>
      <c r="BM496" s="219" t="s">
        <v>1652</v>
      </c>
    </row>
    <row r="497" s="2" customFormat="1">
      <c r="A497" s="42"/>
      <c r="B497" s="43"/>
      <c r="C497" s="44"/>
      <c r="D497" s="221" t="s">
        <v>181</v>
      </c>
      <c r="E497" s="44"/>
      <c r="F497" s="222" t="s">
        <v>385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181</v>
      </c>
      <c r="AU497" s="20" t="s">
        <v>90</v>
      </c>
    </row>
    <row r="498" s="12" customFormat="1" ht="22.8" customHeight="1">
      <c r="A498" s="12"/>
      <c r="B498" s="192"/>
      <c r="C498" s="193"/>
      <c r="D498" s="194" t="s">
        <v>79</v>
      </c>
      <c r="E498" s="206" t="s">
        <v>491</v>
      </c>
      <c r="F498" s="206" t="s">
        <v>492</v>
      </c>
      <c r="G498" s="193"/>
      <c r="H498" s="193"/>
      <c r="I498" s="196"/>
      <c r="J498" s="207">
        <f>BK498</f>
        <v>0</v>
      </c>
      <c r="K498" s="193"/>
      <c r="L498" s="198"/>
      <c r="M498" s="199"/>
      <c r="N498" s="200"/>
      <c r="O498" s="200"/>
      <c r="P498" s="201">
        <f>SUM(P499:P515)</f>
        <v>0</v>
      </c>
      <c r="Q498" s="200"/>
      <c r="R498" s="201">
        <f>SUM(R499:R515)</f>
        <v>0.0016299999999999999</v>
      </c>
      <c r="S498" s="200"/>
      <c r="T498" s="202">
        <f>SUM(T499:T515)</f>
        <v>9.0000000000000006E-05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3" t="s">
        <v>90</v>
      </c>
      <c r="AT498" s="204" t="s">
        <v>79</v>
      </c>
      <c r="AU498" s="204" t="s">
        <v>88</v>
      </c>
      <c r="AY498" s="203" t="s">
        <v>171</v>
      </c>
      <c r="BK498" s="205">
        <f>SUM(BK499:BK515)</f>
        <v>0</v>
      </c>
    </row>
    <row r="499" s="2" customFormat="1" ht="16.5" customHeight="1">
      <c r="A499" s="42"/>
      <c r="B499" s="43"/>
      <c r="C499" s="208" t="s">
        <v>1647</v>
      </c>
      <c r="D499" s="208" t="s">
        <v>174</v>
      </c>
      <c r="E499" s="209" t="s">
        <v>542</v>
      </c>
      <c r="F499" s="210" t="s">
        <v>543</v>
      </c>
      <c r="G499" s="211" t="s">
        <v>177</v>
      </c>
      <c r="H499" s="212">
        <v>3</v>
      </c>
      <c r="I499" s="213"/>
      <c r="J499" s="214">
        <f>ROUND(I499*H499,2)</f>
        <v>0</v>
      </c>
      <c r="K499" s="210" t="s">
        <v>178</v>
      </c>
      <c r="L499" s="48"/>
      <c r="M499" s="215" t="s">
        <v>41</v>
      </c>
      <c r="N499" s="216" t="s">
        <v>51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3.0000000000000001E-05</v>
      </c>
      <c r="T499" s="218">
        <f>S499*H499</f>
        <v>9.0000000000000006E-05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295</v>
      </c>
      <c r="AT499" s="219" t="s">
        <v>174</v>
      </c>
      <c r="AU499" s="219" t="s">
        <v>90</v>
      </c>
      <c r="AY499" s="20" t="s">
        <v>171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88</v>
      </c>
      <c r="BK499" s="220">
        <f>ROUND(I499*H499,2)</f>
        <v>0</v>
      </c>
      <c r="BL499" s="20" t="s">
        <v>295</v>
      </c>
      <c r="BM499" s="219" t="s">
        <v>1780</v>
      </c>
    </row>
    <row r="500" s="2" customFormat="1">
      <c r="A500" s="42"/>
      <c r="B500" s="43"/>
      <c r="C500" s="44"/>
      <c r="D500" s="221" t="s">
        <v>181</v>
      </c>
      <c r="E500" s="44"/>
      <c r="F500" s="222" t="s">
        <v>545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181</v>
      </c>
      <c r="AU500" s="20" t="s">
        <v>90</v>
      </c>
    </row>
    <row r="501" s="13" customFormat="1">
      <c r="A501" s="13"/>
      <c r="B501" s="226"/>
      <c r="C501" s="227"/>
      <c r="D501" s="228" t="s">
        <v>183</v>
      </c>
      <c r="E501" s="229" t="s">
        <v>41</v>
      </c>
      <c r="F501" s="230" t="s">
        <v>1786</v>
      </c>
      <c r="G501" s="227"/>
      <c r="H501" s="229" t="s">
        <v>41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183</v>
      </c>
      <c r="AU501" s="236" t="s">
        <v>90</v>
      </c>
      <c r="AV501" s="13" t="s">
        <v>88</v>
      </c>
      <c r="AW501" s="13" t="s">
        <v>42</v>
      </c>
      <c r="AX501" s="13" t="s">
        <v>80</v>
      </c>
      <c r="AY501" s="236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199</v>
      </c>
      <c r="G502" s="238"/>
      <c r="H502" s="241">
        <v>3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5" customFormat="1">
      <c r="A503" s="15"/>
      <c r="B503" s="248"/>
      <c r="C503" s="249"/>
      <c r="D503" s="228" t="s">
        <v>183</v>
      </c>
      <c r="E503" s="250" t="s">
        <v>41</v>
      </c>
      <c r="F503" s="251" t="s">
        <v>189</v>
      </c>
      <c r="G503" s="249"/>
      <c r="H503" s="252">
        <v>3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8" t="s">
        <v>183</v>
      </c>
      <c r="AU503" s="258" t="s">
        <v>90</v>
      </c>
      <c r="AV503" s="15" t="s">
        <v>179</v>
      </c>
      <c r="AW503" s="15" t="s">
        <v>42</v>
      </c>
      <c r="AX503" s="15" t="s">
        <v>88</v>
      </c>
      <c r="AY503" s="258" t="s">
        <v>171</v>
      </c>
    </row>
    <row r="504" s="2" customFormat="1" ht="16.5" customHeight="1">
      <c r="A504" s="42"/>
      <c r="B504" s="43"/>
      <c r="C504" s="270" t="s">
        <v>1649</v>
      </c>
      <c r="D504" s="270" t="s">
        <v>403</v>
      </c>
      <c r="E504" s="271" t="s">
        <v>561</v>
      </c>
      <c r="F504" s="272" t="s">
        <v>562</v>
      </c>
      <c r="G504" s="273" t="s">
        <v>177</v>
      </c>
      <c r="H504" s="274">
        <v>3.1499999999999999</v>
      </c>
      <c r="I504" s="275"/>
      <c r="J504" s="276">
        <f>ROUND(I504*H504,2)</f>
        <v>0</v>
      </c>
      <c r="K504" s="272" t="s">
        <v>178</v>
      </c>
      <c r="L504" s="277"/>
      <c r="M504" s="278" t="s">
        <v>41</v>
      </c>
      <c r="N504" s="279" t="s">
        <v>51</v>
      </c>
      <c r="O504" s="88"/>
      <c r="P504" s="217">
        <f>O504*H504</f>
        <v>0</v>
      </c>
      <c r="Q504" s="217">
        <v>0.00020000000000000001</v>
      </c>
      <c r="R504" s="217">
        <f>Q504*H504</f>
        <v>0.00063000000000000003</v>
      </c>
      <c r="S504" s="217">
        <v>0</v>
      </c>
      <c r="T504" s="21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19" t="s">
        <v>406</v>
      </c>
      <c r="AT504" s="219" t="s">
        <v>403</v>
      </c>
      <c r="AU504" s="219" t="s">
        <v>90</v>
      </c>
      <c r="AY504" s="20" t="s">
        <v>171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88</v>
      </c>
      <c r="BK504" s="220">
        <f>ROUND(I504*H504,2)</f>
        <v>0</v>
      </c>
      <c r="BL504" s="20" t="s">
        <v>295</v>
      </c>
      <c r="BM504" s="219" t="s">
        <v>1787</v>
      </c>
    </row>
    <row r="505" s="14" customFormat="1">
      <c r="A505" s="14"/>
      <c r="B505" s="237"/>
      <c r="C505" s="238"/>
      <c r="D505" s="228" t="s">
        <v>183</v>
      </c>
      <c r="E505" s="238"/>
      <c r="F505" s="240" t="s">
        <v>1805</v>
      </c>
      <c r="G505" s="238"/>
      <c r="H505" s="241">
        <v>3.1499999999999999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</v>
      </c>
      <c r="AX505" s="14" t="s">
        <v>88</v>
      </c>
      <c r="AY505" s="247" t="s">
        <v>171</v>
      </c>
    </row>
    <row r="506" s="2" customFormat="1" ht="16.5" customHeight="1">
      <c r="A506" s="42"/>
      <c r="B506" s="43"/>
      <c r="C506" s="208" t="s">
        <v>1651</v>
      </c>
      <c r="D506" s="208" t="s">
        <v>174</v>
      </c>
      <c r="E506" s="209" t="s">
        <v>566</v>
      </c>
      <c r="F506" s="210" t="s">
        <v>567</v>
      </c>
      <c r="G506" s="211" t="s">
        <v>177</v>
      </c>
      <c r="H506" s="212">
        <v>2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0.00021000000000000001</v>
      </c>
      <c r="R506" s="217">
        <f>Q506*H506</f>
        <v>0.00042000000000000002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295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295</v>
      </c>
      <c r="BM506" s="219" t="s">
        <v>1960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569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13" customFormat="1">
      <c r="A508" s="13"/>
      <c r="B508" s="226"/>
      <c r="C508" s="227"/>
      <c r="D508" s="228" t="s">
        <v>183</v>
      </c>
      <c r="E508" s="229" t="s">
        <v>41</v>
      </c>
      <c r="F508" s="230" t="s">
        <v>1786</v>
      </c>
      <c r="G508" s="227"/>
      <c r="H508" s="229" t="s">
        <v>41</v>
      </c>
      <c r="I508" s="231"/>
      <c r="J508" s="227"/>
      <c r="K508" s="227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183</v>
      </c>
      <c r="AU508" s="236" t="s">
        <v>90</v>
      </c>
      <c r="AV508" s="13" t="s">
        <v>88</v>
      </c>
      <c r="AW508" s="13" t="s">
        <v>42</v>
      </c>
      <c r="AX508" s="13" t="s">
        <v>80</v>
      </c>
      <c r="AY508" s="236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90</v>
      </c>
      <c r="G509" s="238"/>
      <c r="H509" s="241">
        <v>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5" customFormat="1">
      <c r="A510" s="15"/>
      <c r="B510" s="248"/>
      <c r="C510" s="249"/>
      <c r="D510" s="228" t="s">
        <v>183</v>
      </c>
      <c r="E510" s="250" t="s">
        <v>41</v>
      </c>
      <c r="F510" s="251" t="s">
        <v>189</v>
      </c>
      <c r="G510" s="249"/>
      <c r="H510" s="252">
        <v>2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8" t="s">
        <v>183</v>
      </c>
      <c r="AU510" s="258" t="s">
        <v>90</v>
      </c>
      <c r="AV510" s="15" t="s">
        <v>179</v>
      </c>
      <c r="AW510" s="15" t="s">
        <v>42</v>
      </c>
      <c r="AX510" s="15" t="s">
        <v>88</v>
      </c>
      <c r="AY510" s="258" t="s">
        <v>171</v>
      </c>
    </row>
    <row r="511" s="2" customFormat="1" ht="24.15" customHeight="1">
      <c r="A511" s="42"/>
      <c r="B511" s="43"/>
      <c r="C511" s="208" t="s">
        <v>1653</v>
      </c>
      <c r="D511" s="208" t="s">
        <v>174</v>
      </c>
      <c r="E511" s="209" t="s">
        <v>574</v>
      </c>
      <c r="F511" s="210" t="s">
        <v>1674</v>
      </c>
      <c r="G511" s="211" t="s">
        <v>177</v>
      </c>
      <c r="H511" s="212">
        <v>2</v>
      </c>
      <c r="I511" s="213"/>
      <c r="J511" s="214">
        <f>ROUND(I511*H511,2)</f>
        <v>0</v>
      </c>
      <c r="K511" s="210" t="s">
        <v>178</v>
      </c>
      <c r="L511" s="48"/>
      <c r="M511" s="215" t="s">
        <v>41</v>
      </c>
      <c r="N511" s="216" t="s">
        <v>51</v>
      </c>
      <c r="O511" s="88"/>
      <c r="P511" s="217">
        <f>O511*H511</f>
        <v>0</v>
      </c>
      <c r="Q511" s="217">
        <v>0.00029</v>
      </c>
      <c r="R511" s="217">
        <f>Q511*H511</f>
        <v>0.00058</v>
      </c>
      <c r="S511" s="217">
        <v>0</v>
      </c>
      <c r="T511" s="21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9" t="s">
        <v>295</v>
      </c>
      <c r="AT511" s="219" t="s">
        <v>174</v>
      </c>
      <c r="AU511" s="219" t="s">
        <v>90</v>
      </c>
      <c r="AY511" s="20" t="s">
        <v>171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88</v>
      </c>
      <c r="BK511" s="220">
        <f>ROUND(I511*H511,2)</f>
        <v>0</v>
      </c>
      <c r="BL511" s="20" t="s">
        <v>295</v>
      </c>
      <c r="BM511" s="219" t="s">
        <v>1961</v>
      </c>
    </row>
    <row r="512" s="2" customFormat="1">
      <c r="A512" s="42"/>
      <c r="B512" s="43"/>
      <c r="C512" s="44"/>
      <c r="D512" s="221" t="s">
        <v>181</v>
      </c>
      <c r="E512" s="44"/>
      <c r="F512" s="222" t="s">
        <v>577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181</v>
      </c>
      <c r="AU512" s="20" t="s">
        <v>90</v>
      </c>
    </row>
    <row r="513" s="13" customFormat="1">
      <c r="A513" s="13"/>
      <c r="B513" s="226"/>
      <c r="C513" s="227"/>
      <c r="D513" s="228" t="s">
        <v>183</v>
      </c>
      <c r="E513" s="229" t="s">
        <v>41</v>
      </c>
      <c r="F513" s="230" t="s">
        <v>1786</v>
      </c>
      <c r="G513" s="227"/>
      <c r="H513" s="229" t="s">
        <v>41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183</v>
      </c>
      <c r="AU513" s="236" t="s">
        <v>90</v>
      </c>
      <c r="AV513" s="13" t="s">
        <v>88</v>
      </c>
      <c r="AW513" s="13" t="s">
        <v>42</v>
      </c>
      <c r="AX513" s="13" t="s">
        <v>80</v>
      </c>
      <c r="AY513" s="236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90</v>
      </c>
      <c r="G514" s="238"/>
      <c r="H514" s="241">
        <v>2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5" customFormat="1">
      <c r="A515" s="15"/>
      <c r="B515" s="248"/>
      <c r="C515" s="249"/>
      <c r="D515" s="228" t="s">
        <v>183</v>
      </c>
      <c r="E515" s="250" t="s">
        <v>41</v>
      </c>
      <c r="F515" s="251" t="s">
        <v>189</v>
      </c>
      <c r="G515" s="249"/>
      <c r="H515" s="252">
        <v>2</v>
      </c>
      <c r="I515" s="253"/>
      <c r="J515" s="249"/>
      <c r="K515" s="249"/>
      <c r="L515" s="254"/>
      <c r="M515" s="288"/>
      <c r="N515" s="289"/>
      <c r="O515" s="289"/>
      <c r="P515" s="289"/>
      <c r="Q515" s="289"/>
      <c r="R515" s="289"/>
      <c r="S515" s="289"/>
      <c r="T515" s="290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8" t="s">
        <v>183</v>
      </c>
      <c r="AU515" s="258" t="s">
        <v>90</v>
      </c>
      <c r="AV515" s="15" t="s">
        <v>179</v>
      </c>
      <c r="AW515" s="15" t="s">
        <v>42</v>
      </c>
      <c r="AX515" s="15" t="s">
        <v>88</v>
      </c>
      <c r="AY515" s="258" t="s">
        <v>171</v>
      </c>
    </row>
    <row r="516" s="2" customFormat="1" ht="6.96" customHeight="1">
      <c r="A516" s="42"/>
      <c r="B516" s="63"/>
      <c r="C516" s="64"/>
      <c r="D516" s="64"/>
      <c r="E516" s="64"/>
      <c r="F516" s="64"/>
      <c r="G516" s="64"/>
      <c r="H516" s="64"/>
      <c r="I516" s="64"/>
      <c r="J516" s="64"/>
      <c r="K516" s="64"/>
      <c r="L516" s="48"/>
      <c r="M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</row>
  </sheetData>
  <sheetProtection sheet="1" autoFilter="0" formatColumns="0" formatRows="0" objects="1" scenarios="1" spinCount="100000" saltValue="jAXopBbnNJuAyokUXnzzWOopvJSIjmZr0LPlpwPsyAh9sMn57fjG+45vmp9IVaPFSk+kWVX5rftA79WSxQ6YrA==" hashValue="N8CdNVjYNI7817Tps3Zgn1GDjsXFdjVVBMF1VXt6URNXzXagCkpvyGXlC1kY9hD2ypeFhxHjKKfrUxSEyghlpw==" algorithmName="SHA-512" password="CC35"/>
  <autoFilter ref="C90:K5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6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3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3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3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95" r:id="rId37" display="https://podminky.urs.cz/item/CS_URS_2024_02/751711909"/>
    <hyperlink ref="F299" r:id="rId38" display="https://podminky.urs.cz/item/CS_URS_2024_02/751711910"/>
    <hyperlink ref="F313" r:id="rId39" display="https://podminky.urs.cz/item/CS_URS_2024_02/751791111"/>
    <hyperlink ref="F319" r:id="rId40" display="https://podminky.urs.cz/item/CS_URS_2024_02/751791112"/>
    <hyperlink ref="F325" r:id="rId41" display="https://podminky.urs.cz/item/CS_URS_2024_02/751791113"/>
    <hyperlink ref="F331" r:id="rId42" display="https://podminky.urs.cz/item/CS_URS_2024_02/751791114"/>
    <hyperlink ref="F337" r:id="rId43" display="https://podminky.urs.cz/item/CS_URS_2024_02/751791116"/>
    <hyperlink ref="F343" r:id="rId44" display="https://podminky.urs.cz/item/CS_URS_2024_02/751791151"/>
    <hyperlink ref="F347" r:id="rId45" display="https://podminky.urs.cz/item/CS_URS_2024_02/751791153"/>
    <hyperlink ref="F351" r:id="rId46" display="https://podminky.urs.cz/item/CS_URS_2024_02/751791155"/>
    <hyperlink ref="F356" r:id="rId47" display="https://podminky.urs.cz/item/CS_URS_2024_02/751791163"/>
    <hyperlink ref="F371" r:id="rId48" display="https://podminky.urs.cz/item/CS_URS_2024_02/751791171"/>
    <hyperlink ref="F378" r:id="rId49" display="https://podminky.urs.cz/item/CS_URS_2024_02/751791173"/>
    <hyperlink ref="F386" r:id="rId50" display="https://podminky.urs.cz/item/CS_URS_2024_02/751791177"/>
    <hyperlink ref="F388" r:id="rId51" display="https://podminky.urs.cz/item/CS_URS_2024_02/751791181"/>
    <hyperlink ref="F394" r:id="rId52" display="https://podminky.urs.cz/item/CS_URS_2024_02/751791183"/>
    <hyperlink ref="F401" r:id="rId53" display="https://podminky.urs.cz/item/CS_URS_2024_02/751791301"/>
    <hyperlink ref="F408" r:id="rId54" display="https://podminky.urs.cz/item/CS_URS_2024_02/751791401"/>
    <hyperlink ref="F415" r:id="rId55" display="https://podminky.urs.cz/item/CS_URS_2024_02/751792001"/>
    <hyperlink ref="F418" r:id="rId56" display="https://podminky.urs.cz/item/CS_URS_2024_02/751792006"/>
    <hyperlink ref="F423" r:id="rId57" display="https://podminky.urs.cz/item/CS_URS_2024_02/751792007"/>
    <hyperlink ref="F428" r:id="rId58" display="https://podminky.urs.cz/item/CS_URS_2024_02/751792007RMONT003"/>
    <hyperlink ref="F431" r:id="rId59" display="https://podminky.urs.cz/item/CS_URS_2024_02/751792008"/>
    <hyperlink ref="F439" r:id="rId60" display="https://podminky.urs.cz/item/CS_URS_2024_02/751793001"/>
    <hyperlink ref="F442" r:id="rId61" display="https://podminky.urs.cz/item/CS_URS_2024_02/998751122"/>
    <hyperlink ref="F444" r:id="rId62" display="https://podminky.urs.cz/item/CS_URS_2024_02/998751192"/>
    <hyperlink ref="F446" r:id="rId63" display="https://podminky.urs.cz/item/CS_URS_2024_02/998751199"/>
    <hyperlink ref="F449" r:id="rId64" display="https://podminky.urs.cz/item/CS_URS_2024_02/763135102"/>
    <hyperlink ref="F470" r:id="rId65" display="https://podminky.urs.cz/item/CS_URS_2024_02/763431871"/>
    <hyperlink ref="F491" r:id="rId66" display="https://podminky.urs.cz/item/CS_URS_2024_02/998763333"/>
    <hyperlink ref="F493" r:id="rId67" display="https://podminky.urs.cz/item/CS_URS_2024_02/998763339"/>
    <hyperlink ref="F495" r:id="rId68" display="https://podminky.urs.cz/item/CS_URS_2024_02/998763393"/>
    <hyperlink ref="F497" r:id="rId69" display="https://podminky.urs.cz/item/CS_URS_2024_02/998763399"/>
    <hyperlink ref="F500" r:id="rId70" display="https://podminky.urs.cz/item/CS_URS_2024_02/784171101"/>
    <hyperlink ref="F507" r:id="rId71" display="https://podminky.urs.cz/item/CS_URS_2024_02/784181101"/>
    <hyperlink ref="F512" r:id="rId72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3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2491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ROUND((SUM(BE91:BE505)),  2)</f>
        <v>0</v>
      </c>
      <c r="G33" s="42"/>
      <c r="H33" s="42"/>
      <c r="I33" s="152">
        <v>0.20999999999999999</v>
      </c>
      <c r="J33" s="151">
        <f>ROUND(((SUM(BE91:BE505))*I33),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ROUND((SUM(BF91:BF505)),  2)</f>
        <v>0</v>
      </c>
      <c r="G34" s="42"/>
      <c r="H34" s="42"/>
      <c r="I34" s="152">
        <v>0.12</v>
      </c>
      <c r="J34" s="151">
        <f>ROUND(((SUM(BF91:BF505))*I34),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ROUND((SUM(BG91:BG505)),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ROUND((SUM(BH91:BH505)),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ROUND((SUM(BI91:BI505)),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14 - ETAPA 14 - OKRUH 6.NP S VENKOVNÍ JEDNOTKOU VJ13-6.NP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J441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J488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14 - ETAPA 14 - OKRUH 6.NP S VENKOVNÍ JEDNOTKOU VJ13-6.NP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0.85948404999999994</v>
      </c>
      <c r="S91" s="100"/>
      <c r="T91" s="190">
        <f>T92+T133</f>
        <v>0.074992000000000003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0.34502849999999996</v>
      </c>
      <c r="S92" s="200"/>
      <c r="T92" s="202">
        <f>T93+T99+T117+T128</f>
        <v>0.026260000000000002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0.33783999999999997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8.1999999999999993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0.33783999999999997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2492</v>
      </c>
      <c r="G97" s="238"/>
      <c r="H97" s="241">
        <v>8.1999999999999993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8.1999999999999993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0.0071885000000000004</v>
      </c>
      <c r="S99" s="200"/>
      <c r="T99" s="202">
        <f>SUM(T100:T116)</f>
        <v>0.026260000000000002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6.9500000000000002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0.0063245000000000003</v>
      </c>
      <c r="S100" s="217">
        <v>0.0028</v>
      </c>
      <c r="T100" s="218">
        <f>S100*H100</f>
        <v>0.019460000000000002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1685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2493</v>
      </c>
      <c r="G103" s="238"/>
      <c r="H103" s="241">
        <v>3.2000000000000002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2494</v>
      </c>
      <c r="G105" s="238"/>
      <c r="H105" s="241">
        <v>3.75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6.9500000000000002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1234</v>
      </c>
      <c r="F107" s="210" t="s">
        <v>1235</v>
      </c>
      <c r="G107" s="211" t="s">
        <v>202</v>
      </c>
      <c r="H107" s="212">
        <v>0.80000000000000004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0.00086400000000000008</v>
      </c>
      <c r="S107" s="217">
        <v>0.0085000000000000006</v>
      </c>
      <c r="T107" s="218">
        <f>S107*H107</f>
        <v>0.0068000000000000005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1236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2495</v>
      </c>
      <c r="G110" s="238"/>
      <c r="H110" s="241">
        <v>0.80000000000000004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0.80000000000000004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7.75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1242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1243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2496</v>
      </c>
      <c r="G115" s="238"/>
      <c r="H115" s="241">
        <v>7.75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7.75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260</v>
      </c>
      <c r="F117" s="206" t="s">
        <v>261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262</v>
      </c>
      <c r="F118" s="210" t="s">
        <v>263</v>
      </c>
      <c r="G118" s="211" t="s">
        <v>264</v>
      </c>
      <c r="H118" s="212">
        <v>0.074999999999999997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2497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266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1249</v>
      </c>
      <c r="F120" s="210" t="s">
        <v>1250</v>
      </c>
      <c r="G120" s="211" t="s">
        <v>264</v>
      </c>
      <c r="H120" s="212">
        <v>0.074999999999999997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1251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267</v>
      </c>
      <c r="F122" s="210" t="s">
        <v>268</v>
      </c>
      <c r="G122" s="211" t="s">
        <v>264</v>
      </c>
      <c r="H122" s="212">
        <v>0.074999999999999997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259</v>
      </c>
      <c r="D124" s="208" t="s">
        <v>174</v>
      </c>
      <c r="E124" s="209" t="s">
        <v>271</v>
      </c>
      <c r="F124" s="210" t="s">
        <v>272</v>
      </c>
      <c r="G124" s="211" t="s">
        <v>264</v>
      </c>
      <c r="H124" s="212">
        <v>0.074999999999999997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275</v>
      </c>
      <c r="F126" s="210" t="s">
        <v>276</v>
      </c>
      <c r="G126" s="211" t="s">
        <v>264</v>
      </c>
      <c r="H126" s="212">
        <v>0.074999999999999997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279</v>
      </c>
      <c r="F128" s="206" t="s">
        <v>280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1256</v>
      </c>
      <c r="F129" s="210" t="s">
        <v>1257</v>
      </c>
      <c r="G129" s="211" t="s">
        <v>264</v>
      </c>
      <c r="H129" s="212">
        <v>0.34499999999999997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1258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1259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1260</v>
      </c>
      <c r="F131" s="210" t="s">
        <v>1261</v>
      </c>
      <c r="G131" s="211" t="s">
        <v>264</v>
      </c>
      <c r="H131" s="212">
        <v>0.34499999999999997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1262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289</v>
      </c>
      <c r="F133" s="195" t="s">
        <v>290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P134+P150+P224+P258+P441+P488</f>
        <v>0</v>
      </c>
      <c r="Q133" s="200"/>
      <c r="R133" s="201">
        <f>R134+R150+R224+R258+R441+R488</f>
        <v>0.51445554999999998</v>
      </c>
      <c r="S133" s="200"/>
      <c r="T133" s="202">
        <f>T134+T150+T224+T258+T441+T488</f>
        <v>0.048731999999999998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BK134+BK150+BK224+BK258+BK441+BK488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1264</v>
      </c>
      <c r="F134" s="206" t="s">
        <v>1265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1266</v>
      </c>
      <c r="F135" s="210" t="s">
        <v>1267</v>
      </c>
      <c r="G135" s="211" t="s">
        <v>194</v>
      </c>
      <c r="H135" s="212">
        <v>7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295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295</v>
      </c>
      <c r="BM135" s="219" t="s">
        <v>1268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1691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253</v>
      </c>
      <c r="G138" s="238"/>
      <c r="H138" s="241">
        <v>7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7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1271</v>
      </c>
      <c r="F140" s="210" t="s">
        <v>1272</v>
      </c>
      <c r="G140" s="211" t="s">
        <v>194</v>
      </c>
      <c r="H140" s="212">
        <v>7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295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295</v>
      </c>
      <c r="BM140" s="219" t="s">
        <v>1273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253</v>
      </c>
      <c r="G142" s="238"/>
      <c r="H142" s="241">
        <v>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7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2386</v>
      </c>
      <c r="F144" s="210" t="s">
        <v>2387</v>
      </c>
      <c r="G144" s="211" t="s">
        <v>1277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295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295</v>
      </c>
      <c r="BM144" s="219" t="s">
        <v>2388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2389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1280</v>
      </c>
      <c r="F146" s="210" t="s">
        <v>1281</v>
      </c>
      <c r="G146" s="211" t="s">
        <v>1277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1282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295</v>
      </c>
      <c r="D148" s="208" t="s">
        <v>174</v>
      </c>
      <c r="E148" s="209" t="s">
        <v>1284</v>
      </c>
      <c r="F148" s="210" t="s">
        <v>1285</v>
      </c>
      <c r="G148" s="211" t="s">
        <v>1277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295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295</v>
      </c>
      <c r="BM148" s="219" t="s">
        <v>1286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601</v>
      </c>
      <c r="F150" s="206" t="s">
        <v>602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0.016587000000000001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309</v>
      </c>
      <c r="D151" s="208" t="s">
        <v>174</v>
      </c>
      <c r="E151" s="209" t="s">
        <v>1797</v>
      </c>
      <c r="F151" s="210" t="s">
        <v>1798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295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295</v>
      </c>
      <c r="BM151" s="219" t="s">
        <v>1896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1800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1801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336</v>
      </c>
      <c r="D156" s="270" t="s">
        <v>403</v>
      </c>
      <c r="E156" s="271" t="s">
        <v>1802</v>
      </c>
      <c r="F156" s="272" t="s">
        <v>1803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406</v>
      </c>
      <c r="AT156" s="219" t="s">
        <v>403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1897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1805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341</v>
      </c>
      <c r="D158" s="208" t="s">
        <v>174</v>
      </c>
      <c r="E158" s="209" t="s">
        <v>1288</v>
      </c>
      <c r="F158" s="210" t="s">
        <v>1289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298</v>
      </c>
      <c r="D163" s="270" t="s">
        <v>403</v>
      </c>
      <c r="E163" s="271" t="s">
        <v>1293</v>
      </c>
      <c r="F163" s="272" t="s">
        <v>1294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406</v>
      </c>
      <c r="AT163" s="219" t="s">
        <v>403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1295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1805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1297</v>
      </c>
      <c r="F165" s="210" t="s">
        <v>1298</v>
      </c>
      <c r="G165" s="211" t="s">
        <v>194</v>
      </c>
      <c r="H165" s="212">
        <v>8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295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295</v>
      </c>
      <c r="BM165" s="219" t="s">
        <v>1299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1301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259</v>
      </c>
      <c r="G168" s="238"/>
      <c r="H168" s="241">
        <v>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8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361</v>
      </c>
      <c r="D170" s="270" t="s">
        <v>403</v>
      </c>
      <c r="E170" s="271" t="s">
        <v>1302</v>
      </c>
      <c r="F170" s="272" t="s">
        <v>1303</v>
      </c>
      <c r="G170" s="273" t="s">
        <v>194</v>
      </c>
      <c r="H170" s="274">
        <v>8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0.0011999999999999999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406</v>
      </c>
      <c r="AT170" s="219" t="s">
        <v>403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1304</v>
      </c>
    </row>
    <row r="171" s="2" customFormat="1" ht="24.15" customHeight="1">
      <c r="A171" s="42"/>
      <c r="B171" s="43"/>
      <c r="C171" s="208" t="s">
        <v>366</v>
      </c>
      <c r="D171" s="208" t="s">
        <v>174</v>
      </c>
      <c r="E171" s="209" t="s">
        <v>1305</v>
      </c>
      <c r="F171" s="210" t="s">
        <v>1306</v>
      </c>
      <c r="G171" s="211" t="s">
        <v>202</v>
      </c>
      <c r="H171" s="212">
        <v>90.5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1307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1309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2498</v>
      </c>
      <c r="G174" s="238"/>
      <c r="H174" s="241">
        <v>56.100000000000001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56.100000000000001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1693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2499</v>
      </c>
      <c r="G177" s="238"/>
      <c r="H177" s="241">
        <v>10.4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1332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1345</v>
      </c>
      <c r="G179" s="238"/>
      <c r="H179" s="241">
        <v>24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90.5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371</v>
      </c>
      <c r="D181" s="270" t="s">
        <v>403</v>
      </c>
      <c r="E181" s="271" t="s">
        <v>684</v>
      </c>
      <c r="F181" s="272" t="s">
        <v>685</v>
      </c>
      <c r="G181" s="273" t="s">
        <v>202</v>
      </c>
      <c r="H181" s="274">
        <v>104.075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0.012489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406</v>
      </c>
      <c r="AT181" s="219" t="s">
        <v>403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1334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2500</v>
      </c>
      <c r="G182" s="238"/>
      <c r="H182" s="241">
        <v>104.075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376</v>
      </c>
      <c r="D183" s="208" t="s">
        <v>174</v>
      </c>
      <c r="E183" s="209" t="s">
        <v>1336</v>
      </c>
      <c r="F183" s="210" t="s">
        <v>1337</v>
      </c>
      <c r="G183" s="211" t="s">
        <v>194</v>
      </c>
      <c r="H183" s="212">
        <v>144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295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295</v>
      </c>
      <c r="BM183" s="219" t="s">
        <v>1338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1340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1341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2501</v>
      </c>
      <c r="G188" s="238"/>
      <c r="H188" s="241">
        <v>96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1698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2502</v>
      </c>
      <c r="G190" s="238"/>
      <c r="H190" s="241">
        <v>30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1332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2503</v>
      </c>
      <c r="G192" s="238"/>
      <c r="H192" s="241">
        <v>15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144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381</v>
      </c>
      <c r="D194" s="208" t="s">
        <v>174</v>
      </c>
      <c r="E194" s="209" t="s">
        <v>1346</v>
      </c>
      <c r="F194" s="210" t="s">
        <v>1347</v>
      </c>
      <c r="G194" s="211" t="s">
        <v>194</v>
      </c>
      <c r="H194" s="212">
        <v>30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295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295</v>
      </c>
      <c r="BM194" s="219" t="s">
        <v>1348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1349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1904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2503</v>
      </c>
      <c r="G197" s="238"/>
      <c r="H197" s="241">
        <v>15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1332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2503</v>
      </c>
      <c r="G199" s="238"/>
      <c r="H199" s="241">
        <v>15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30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388</v>
      </c>
      <c r="D201" s="208" t="s">
        <v>174</v>
      </c>
      <c r="E201" s="209" t="s">
        <v>739</v>
      </c>
      <c r="F201" s="210" t="s">
        <v>740</v>
      </c>
      <c r="G201" s="211" t="s">
        <v>194</v>
      </c>
      <c r="H201" s="212">
        <v>9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295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295</v>
      </c>
      <c r="BM201" s="219" t="s">
        <v>2137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742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1353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199</v>
      </c>
      <c r="G204" s="238"/>
      <c r="H204" s="241">
        <v>3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1354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2064</v>
      </c>
      <c r="G206" s="238"/>
      <c r="H206" s="241">
        <v>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395</v>
      </c>
      <c r="D208" s="270" t="s">
        <v>403</v>
      </c>
      <c r="E208" s="271" t="s">
        <v>421</v>
      </c>
      <c r="F208" s="272" t="s">
        <v>1811</v>
      </c>
      <c r="G208" s="273" t="s">
        <v>194</v>
      </c>
      <c r="H208" s="274">
        <v>3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406</v>
      </c>
      <c r="AT208" s="219" t="s">
        <v>403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295</v>
      </c>
      <c r="BM208" s="219" t="s">
        <v>2138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199</v>
      </c>
      <c r="G209" s="238"/>
      <c r="H209" s="241">
        <v>3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402</v>
      </c>
      <c r="D210" s="270" t="s">
        <v>403</v>
      </c>
      <c r="E210" s="271" t="s">
        <v>747</v>
      </c>
      <c r="F210" s="272" t="s">
        <v>748</v>
      </c>
      <c r="G210" s="273" t="s">
        <v>194</v>
      </c>
      <c r="H210" s="274">
        <v>6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406</v>
      </c>
      <c r="AT210" s="219" t="s">
        <v>403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2139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2064</v>
      </c>
      <c r="G211" s="238"/>
      <c r="H211" s="241">
        <v>6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6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1357</v>
      </c>
      <c r="F213" s="210" t="s">
        <v>1358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1359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413</v>
      </c>
      <c r="D215" s="208" t="s">
        <v>174</v>
      </c>
      <c r="E215" s="209" t="s">
        <v>1361</v>
      </c>
      <c r="F215" s="210" t="s">
        <v>879</v>
      </c>
      <c r="G215" s="211" t="s">
        <v>764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295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295</v>
      </c>
      <c r="BM215" s="219" t="s">
        <v>1701</v>
      </c>
    </row>
    <row r="216" s="2" customFormat="1" ht="24.15" customHeight="1">
      <c r="A216" s="42"/>
      <c r="B216" s="43"/>
      <c r="C216" s="208" t="s">
        <v>406</v>
      </c>
      <c r="D216" s="208" t="s">
        <v>174</v>
      </c>
      <c r="E216" s="209" t="s">
        <v>950</v>
      </c>
      <c r="F216" s="210" t="s">
        <v>951</v>
      </c>
      <c r="G216" s="211" t="s">
        <v>264</v>
      </c>
      <c r="H216" s="212">
        <v>0.017000000000000001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2393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953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424</v>
      </c>
      <c r="D218" s="208" t="s">
        <v>174</v>
      </c>
      <c r="E218" s="209" t="s">
        <v>955</v>
      </c>
      <c r="F218" s="210" t="s">
        <v>956</v>
      </c>
      <c r="G218" s="211" t="s">
        <v>264</v>
      </c>
      <c r="H218" s="212">
        <v>0.017000000000000001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1371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958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433</v>
      </c>
      <c r="D220" s="208" t="s">
        <v>174</v>
      </c>
      <c r="E220" s="209" t="s">
        <v>960</v>
      </c>
      <c r="F220" s="210" t="s">
        <v>961</v>
      </c>
      <c r="G220" s="211" t="s">
        <v>264</v>
      </c>
      <c r="H220" s="212">
        <v>0.017000000000000001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1372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438</v>
      </c>
      <c r="D222" s="208" t="s">
        <v>174</v>
      </c>
      <c r="E222" s="209" t="s">
        <v>965</v>
      </c>
      <c r="F222" s="210" t="s">
        <v>966</v>
      </c>
      <c r="G222" s="211" t="s">
        <v>264</v>
      </c>
      <c r="H222" s="212">
        <v>0.017000000000000001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1373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969</v>
      </c>
      <c r="F224" s="206" t="s">
        <v>970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0.0115005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443</v>
      </c>
      <c r="D225" s="208" t="s">
        <v>174</v>
      </c>
      <c r="E225" s="209" t="s">
        <v>972</v>
      </c>
      <c r="F225" s="210" t="s">
        <v>973</v>
      </c>
      <c r="G225" s="211" t="s">
        <v>202</v>
      </c>
      <c r="H225" s="212">
        <v>90.200000000000003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1374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1375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2504</v>
      </c>
      <c r="G228" s="238"/>
      <c r="H228" s="241">
        <v>79.799999999999997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79.799999999999997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2505</v>
      </c>
      <c r="G231" s="238"/>
      <c r="H231" s="241">
        <v>10.4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90.200000000000003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448</v>
      </c>
      <c r="D233" s="270" t="s">
        <v>403</v>
      </c>
      <c r="E233" s="271" t="s">
        <v>1001</v>
      </c>
      <c r="F233" s="272" t="s">
        <v>1002</v>
      </c>
      <c r="G233" s="273" t="s">
        <v>202</v>
      </c>
      <c r="H233" s="274">
        <v>94.709999999999994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0.0028412999999999997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1380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2506</v>
      </c>
      <c r="G234" s="238"/>
      <c r="H234" s="241">
        <v>94.709999999999994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453</v>
      </c>
      <c r="D235" s="208" t="s">
        <v>174</v>
      </c>
      <c r="E235" s="209" t="s">
        <v>1006</v>
      </c>
      <c r="F235" s="210" t="s">
        <v>879</v>
      </c>
      <c r="G235" s="211" t="s">
        <v>764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1714</v>
      </c>
    </row>
    <row r="236" s="2" customFormat="1" ht="16.5" customHeight="1">
      <c r="A236" s="42"/>
      <c r="B236" s="43"/>
      <c r="C236" s="208" t="s">
        <v>460</v>
      </c>
      <c r="D236" s="208" t="s">
        <v>174</v>
      </c>
      <c r="E236" s="209" t="s">
        <v>1009</v>
      </c>
      <c r="F236" s="210" t="s">
        <v>1383</v>
      </c>
      <c r="G236" s="211" t="s">
        <v>202</v>
      </c>
      <c r="H236" s="212">
        <v>90.200000000000003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1384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1375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2504</v>
      </c>
      <c r="G239" s="238"/>
      <c r="H239" s="241">
        <v>79.799999999999997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79.799999999999997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1710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2505</v>
      </c>
      <c r="G242" s="238"/>
      <c r="H242" s="241">
        <v>10.4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90.200000000000003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467</v>
      </c>
      <c r="D244" s="270" t="s">
        <v>403</v>
      </c>
      <c r="E244" s="271" t="s">
        <v>1014</v>
      </c>
      <c r="F244" s="272" t="s">
        <v>1015</v>
      </c>
      <c r="G244" s="273" t="s">
        <v>202</v>
      </c>
      <c r="H244" s="274">
        <v>108.24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0.0086592000000000006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406</v>
      </c>
      <c r="AT244" s="219" t="s">
        <v>403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1385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2507</v>
      </c>
      <c r="G245" s="238"/>
      <c r="H245" s="241">
        <v>108.24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1019</v>
      </c>
      <c r="F246" s="210" t="s">
        <v>1020</v>
      </c>
      <c r="G246" s="211" t="s">
        <v>202</v>
      </c>
      <c r="H246" s="212">
        <v>90.200000000000003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1387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2508</v>
      </c>
      <c r="G248" s="238"/>
      <c r="H248" s="241">
        <v>90.200000000000003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90.200000000000003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476</v>
      </c>
      <c r="D250" s="208" t="s">
        <v>174</v>
      </c>
      <c r="E250" s="209" t="s">
        <v>1024</v>
      </c>
      <c r="F250" s="210" t="s">
        <v>1025</v>
      </c>
      <c r="G250" s="211" t="s">
        <v>264</v>
      </c>
      <c r="H250" s="212">
        <v>0.012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2397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1027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481</v>
      </c>
      <c r="D252" s="208" t="s">
        <v>174</v>
      </c>
      <c r="E252" s="209" t="s">
        <v>1029</v>
      </c>
      <c r="F252" s="210" t="s">
        <v>1030</v>
      </c>
      <c r="G252" s="211" t="s">
        <v>264</v>
      </c>
      <c r="H252" s="212">
        <v>0.012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1392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486</v>
      </c>
      <c r="D254" s="208" t="s">
        <v>174</v>
      </c>
      <c r="E254" s="209" t="s">
        <v>1034</v>
      </c>
      <c r="F254" s="210" t="s">
        <v>1035</v>
      </c>
      <c r="G254" s="211" t="s">
        <v>264</v>
      </c>
      <c r="H254" s="212">
        <v>0.012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493</v>
      </c>
      <c r="D256" s="208" t="s">
        <v>174</v>
      </c>
      <c r="E256" s="209" t="s">
        <v>1039</v>
      </c>
      <c r="F256" s="210" t="s">
        <v>1040</v>
      </c>
      <c r="G256" s="211" t="s">
        <v>264</v>
      </c>
      <c r="H256" s="212">
        <v>0.012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1394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1045</v>
      </c>
      <c r="F258" s="206" t="s">
        <v>1046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SUM(P259:P440)</f>
        <v>0</v>
      </c>
      <c r="Q258" s="200"/>
      <c r="R258" s="201">
        <f>SUM(R259:R440)</f>
        <v>0.43448804999999996</v>
      </c>
      <c r="S258" s="200"/>
      <c r="T258" s="202">
        <f>SUM(T259:T440)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SUM(BK259:BK440)</f>
        <v>0</v>
      </c>
    </row>
    <row r="259" s="2" customFormat="1" ht="33" customHeight="1">
      <c r="A259" s="42"/>
      <c r="B259" s="43"/>
      <c r="C259" s="208" t="s">
        <v>503</v>
      </c>
      <c r="D259" s="208" t="s">
        <v>174</v>
      </c>
      <c r="E259" s="209" t="s">
        <v>1395</v>
      </c>
      <c r="F259" s="210" t="s">
        <v>1396</v>
      </c>
      <c r="G259" s="211" t="s">
        <v>194</v>
      </c>
      <c r="H259" s="212">
        <v>4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1397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1399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2509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2510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2511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2512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5" customFormat="1">
      <c r="A270" s="15"/>
      <c r="B270" s="248"/>
      <c r="C270" s="249"/>
      <c r="D270" s="228" t="s">
        <v>183</v>
      </c>
      <c r="E270" s="250" t="s">
        <v>41</v>
      </c>
      <c r="F270" s="251" t="s">
        <v>189</v>
      </c>
      <c r="G270" s="249"/>
      <c r="H270" s="252">
        <v>4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183</v>
      </c>
      <c r="AU270" s="258" t="s">
        <v>90</v>
      </c>
      <c r="AV270" s="15" t="s">
        <v>179</v>
      </c>
      <c r="AW270" s="15" t="s">
        <v>42</v>
      </c>
      <c r="AX270" s="15" t="s">
        <v>88</v>
      </c>
      <c r="AY270" s="258" t="s">
        <v>171</v>
      </c>
    </row>
    <row r="271" s="2" customFormat="1" ht="24.15" customHeight="1">
      <c r="A271" s="42"/>
      <c r="B271" s="43"/>
      <c r="C271" s="270" t="s">
        <v>520</v>
      </c>
      <c r="D271" s="270" t="s">
        <v>403</v>
      </c>
      <c r="E271" s="271" t="s">
        <v>1406</v>
      </c>
      <c r="F271" s="272" t="s">
        <v>1407</v>
      </c>
      <c r="G271" s="273" t="s">
        <v>194</v>
      </c>
      <c r="H271" s="274">
        <v>4</v>
      </c>
      <c r="I271" s="275"/>
      <c r="J271" s="276">
        <f>ROUND(I271*H271,2)</f>
        <v>0</v>
      </c>
      <c r="K271" s="272" t="s">
        <v>178</v>
      </c>
      <c r="L271" s="277"/>
      <c r="M271" s="278" t="s">
        <v>41</v>
      </c>
      <c r="N271" s="279" t="s">
        <v>51</v>
      </c>
      <c r="O271" s="88"/>
      <c r="P271" s="217">
        <f>O271*H271</f>
        <v>0</v>
      </c>
      <c r="Q271" s="217">
        <v>0.029000000000000001</v>
      </c>
      <c r="R271" s="217">
        <f>Q271*H271</f>
        <v>0.11600000000000001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406</v>
      </c>
      <c r="AT271" s="219" t="s">
        <v>403</v>
      </c>
      <c r="AU271" s="219" t="s">
        <v>90</v>
      </c>
      <c r="AY271" s="20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88</v>
      </c>
      <c r="BK271" s="220">
        <f>ROUND(I271*H271,2)</f>
        <v>0</v>
      </c>
      <c r="BL271" s="20" t="s">
        <v>295</v>
      </c>
      <c r="BM271" s="219" t="s">
        <v>1408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1409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3" customFormat="1">
      <c r="A273" s="13"/>
      <c r="B273" s="226"/>
      <c r="C273" s="227"/>
      <c r="D273" s="228" t="s">
        <v>183</v>
      </c>
      <c r="E273" s="229" t="s">
        <v>41</v>
      </c>
      <c r="F273" s="230" t="s">
        <v>2513</v>
      </c>
      <c r="G273" s="227"/>
      <c r="H273" s="229" t="s">
        <v>41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183</v>
      </c>
      <c r="AU273" s="236" t="s">
        <v>90</v>
      </c>
      <c r="AV273" s="13" t="s">
        <v>88</v>
      </c>
      <c r="AW273" s="13" t="s">
        <v>42</v>
      </c>
      <c r="AX273" s="13" t="s">
        <v>80</v>
      </c>
      <c r="AY273" s="236" t="s">
        <v>171</v>
      </c>
    </row>
    <row r="274" s="14" customFormat="1">
      <c r="A274" s="14"/>
      <c r="B274" s="237"/>
      <c r="C274" s="238"/>
      <c r="D274" s="228" t="s">
        <v>183</v>
      </c>
      <c r="E274" s="239" t="s">
        <v>41</v>
      </c>
      <c r="F274" s="240" t="s">
        <v>88</v>
      </c>
      <c r="G274" s="238"/>
      <c r="H274" s="241">
        <v>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183</v>
      </c>
      <c r="AU274" s="247" t="s">
        <v>90</v>
      </c>
      <c r="AV274" s="14" t="s">
        <v>90</v>
      </c>
      <c r="AW274" s="14" t="s">
        <v>42</v>
      </c>
      <c r="AX274" s="14" t="s">
        <v>80</v>
      </c>
      <c r="AY274" s="247" t="s">
        <v>171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2514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4" customFormat="1">
      <c r="A276" s="14"/>
      <c r="B276" s="237"/>
      <c r="C276" s="238"/>
      <c r="D276" s="228" t="s">
        <v>183</v>
      </c>
      <c r="E276" s="239" t="s">
        <v>41</v>
      </c>
      <c r="F276" s="240" t="s">
        <v>88</v>
      </c>
      <c r="G276" s="238"/>
      <c r="H276" s="241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42</v>
      </c>
      <c r="AX276" s="14" t="s">
        <v>80</v>
      </c>
      <c r="AY276" s="247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2515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88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2516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5" customFormat="1">
      <c r="A281" s="15"/>
      <c r="B281" s="248"/>
      <c r="C281" s="249"/>
      <c r="D281" s="228" t="s">
        <v>183</v>
      </c>
      <c r="E281" s="250" t="s">
        <v>41</v>
      </c>
      <c r="F281" s="251" t="s">
        <v>189</v>
      </c>
      <c r="G281" s="249"/>
      <c r="H281" s="252">
        <v>4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183</v>
      </c>
      <c r="AU281" s="258" t="s">
        <v>90</v>
      </c>
      <c r="AV281" s="15" t="s">
        <v>179</v>
      </c>
      <c r="AW281" s="15" t="s">
        <v>42</v>
      </c>
      <c r="AX281" s="15" t="s">
        <v>88</v>
      </c>
      <c r="AY281" s="258" t="s">
        <v>171</v>
      </c>
    </row>
    <row r="282" s="2" customFormat="1" ht="37.8" customHeight="1">
      <c r="A282" s="42"/>
      <c r="B282" s="43"/>
      <c r="C282" s="208" t="s">
        <v>536</v>
      </c>
      <c r="D282" s="208" t="s">
        <v>174</v>
      </c>
      <c r="E282" s="209" t="s">
        <v>2228</v>
      </c>
      <c r="F282" s="210" t="s">
        <v>2229</v>
      </c>
      <c r="G282" s="211" t="s">
        <v>194</v>
      </c>
      <c r="H282" s="212">
        <v>1</v>
      </c>
      <c r="I282" s="213"/>
      <c r="J282" s="214">
        <f>ROUND(I282*H282,2)</f>
        <v>0</v>
      </c>
      <c r="K282" s="210" t="s">
        <v>178</v>
      </c>
      <c r="L282" s="48"/>
      <c r="M282" s="215" t="s">
        <v>41</v>
      </c>
      <c r="N282" s="216" t="s">
        <v>51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295</v>
      </c>
      <c r="AT282" s="219" t="s">
        <v>174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295</v>
      </c>
      <c r="BM282" s="219" t="s">
        <v>2517</v>
      </c>
    </row>
    <row r="283" s="2" customFormat="1">
      <c r="A283" s="42"/>
      <c r="B283" s="43"/>
      <c r="C283" s="44"/>
      <c r="D283" s="221" t="s">
        <v>181</v>
      </c>
      <c r="E283" s="44"/>
      <c r="F283" s="222" t="s">
        <v>2231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181</v>
      </c>
      <c r="AU283" s="20" t="s">
        <v>90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1399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2518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5" customFormat="1">
      <c r="A287" s="15"/>
      <c r="B287" s="248"/>
      <c r="C287" s="249"/>
      <c r="D287" s="228" t="s">
        <v>183</v>
      </c>
      <c r="E287" s="250" t="s">
        <v>41</v>
      </c>
      <c r="F287" s="251" t="s">
        <v>189</v>
      </c>
      <c r="G287" s="249"/>
      <c r="H287" s="252">
        <v>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8" t="s">
        <v>183</v>
      </c>
      <c r="AU287" s="258" t="s">
        <v>90</v>
      </c>
      <c r="AV287" s="15" t="s">
        <v>179</v>
      </c>
      <c r="AW287" s="15" t="s">
        <v>42</v>
      </c>
      <c r="AX287" s="15" t="s">
        <v>88</v>
      </c>
      <c r="AY287" s="258" t="s">
        <v>171</v>
      </c>
    </row>
    <row r="288" s="2" customFormat="1" ht="24.15" customHeight="1">
      <c r="A288" s="42"/>
      <c r="B288" s="43"/>
      <c r="C288" s="270" t="s">
        <v>541</v>
      </c>
      <c r="D288" s="270" t="s">
        <v>403</v>
      </c>
      <c r="E288" s="271" t="s">
        <v>2233</v>
      </c>
      <c r="F288" s="272" t="s">
        <v>2234</v>
      </c>
      <c r="G288" s="273" t="s">
        <v>194</v>
      </c>
      <c r="H288" s="274">
        <v>1</v>
      </c>
      <c r="I288" s="275"/>
      <c r="J288" s="276">
        <f>ROUND(I288*H288,2)</f>
        <v>0</v>
      </c>
      <c r="K288" s="272" t="s">
        <v>178</v>
      </c>
      <c r="L288" s="277"/>
      <c r="M288" s="278" t="s">
        <v>41</v>
      </c>
      <c r="N288" s="279" t="s">
        <v>51</v>
      </c>
      <c r="O288" s="88"/>
      <c r="P288" s="217">
        <f>O288*H288</f>
        <v>0</v>
      </c>
      <c r="Q288" s="217">
        <v>0.034000000000000002</v>
      </c>
      <c r="R288" s="217">
        <f>Q288*H288</f>
        <v>0.034000000000000002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406</v>
      </c>
      <c r="AT288" s="219" t="s">
        <v>403</v>
      </c>
      <c r="AU288" s="219" t="s">
        <v>90</v>
      </c>
      <c r="AY288" s="20" t="s">
        <v>171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88</v>
      </c>
      <c r="BK288" s="220">
        <f>ROUND(I288*H288,2)</f>
        <v>0</v>
      </c>
      <c r="BL288" s="20" t="s">
        <v>295</v>
      </c>
      <c r="BM288" s="219" t="s">
        <v>2519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1409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2520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4" customFormat="1">
      <c r="A291" s="14"/>
      <c r="B291" s="237"/>
      <c r="C291" s="238"/>
      <c r="D291" s="228" t="s">
        <v>183</v>
      </c>
      <c r="E291" s="239" t="s">
        <v>41</v>
      </c>
      <c r="F291" s="240" t="s">
        <v>88</v>
      </c>
      <c r="G291" s="238"/>
      <c r="H291" s="241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183</v>
      </c>
      <c r="AU291" s="247" t="s">
        <v>90</v>
      </c>
      <c r="AV291" s="14" t="s">
        <v>90</v>
      </c>
      <c r="AW291" s="14" t="s">
        <v>42</v>
      </c>
      <c r="AX291" s="14" t="s">
        <v>80</v>
      </c>
      <c r="AY291" s="247" t="s">
        <v>171</v>
      </c>
    </row>
    <row r="292" s="15" customFormat="1">
      <c r="A292" s="15"/>
      <c r="B292" s="248"/>
      <c r="C292" s="249"/>
      <c r="D292" s="228" t="s">
        <v>183</v>
      </c>
      <c r="E292" s="250" t="s">
        <v>41</v>
      </c>
      <c r="F292" s="251" t="s">
        <v>189</v>
      </c>
      <c r="G292" s="249"/>
      <c r="H292" s="252">
        <v>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8" t="s">
        <v>183</v>
      </c>
      <c r="AU292" s="258" t="s">
        <v>90</v>
      </c>
      <c r="AV292" s="15" t="s">
        <v>179</v>
      </c>
      <c r="AW292" s="15" t="s">
        <v>42</v>
      </c>
      <c r="AX292" s="15" t="s">
        <v>88</v>
      </c>
      <c r="AY292" s="258" t="s">
        <v>171</v>
      </c>
    </row>
    <row r="293" s="2" customFormat="1" ht="16.5" customHeight="1">
      <c r="A293" s="42"/>
      <c r="B293" s="43"/>
      <c r="C293" s="208" t="s">
        <v>560</v>
      </c>
      <c r="D293" s="208" t="s">
        <v>174</v>
      </c>
      <c r="E293" s="209" t="s">
        <v>1416</v>
      </c>
      <c r="F293" s="210" t="s">
        <v>1417</v>
      </c>
      <c r="G293" s="211" t="s">
        <v>194</v>
      </c>
      <c r="H293" s="212">
        <v>5</v>
      </c>
      <c r="I293" s="213"/>
      <c r="J293" s="214">
        <f>ROUND(I293*H293,2)</f>
        <v>0</v>
      </c>
      <c r="K293" s="210" t="s">
        <v>178</v>
      </c>
      <c r="L293" s="48"/>
      <c r="M293" s="215" t="s">
        <v>41</v>
      </c>
      <c r="N293" s="216" t="s">
        <v>51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295</v>
      </c>
      <c r="AT293" s="219" t="s">
        <v>174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295</v>
      </c>
      <c r="BM293" s="219" t="s">
        <v>1418</v>
      </c>
    </row>
    <row r="294" s="2" customFormat="1">
      <c r="A294" s="42"/>
      <c r="B294" s="43"/>
      <c r="C294" s="44"/>
      <c r="D294" s="221" t="s">
        <v>181</v>
      </c>
      <c r="E294" s="44"/>
      <c r="F294" s="222" t="s">
        <v>1419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181</v>
      </c>
      <c r="AU294" s="20" t="s">
        <v>90</v>
      </c>
    </row>
    <row r="295" s="14" customFormat="1">
      <c r="A295" s="14"/>
      <c r="B295" s="237"/>
      <c r="C295" s="238"/>
      <c r="D295" s="228" t="s">
        <v>183</v>
      </c>
      <c r="E295" s="239" t="s">
        <v>41</v>
      </c>
      <c r="F295" s="240" t="s">
        <v>242</v>
      </c>
      <c r="G295" s="238"/>
      <c r="H295" s="241">
        <v>5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183</v>
      </c>
      <c r="AU295" s="247" t="s">
        <v>90</v>
      </c>
      <c r="AV295" s="14" t="s">
        <v>90</v>
      </c>
      <c r="AW295" s="14" t="s">
        <v>42</v>
      </c>
      <c r="AX295" s="14" t="s">
        <v>80</v>
      </c>
      <c r="AY295" s="247" t="s">
        <v>171</v>
      </c>
    </row>
    <row r="296" s="15" customFormat="1">
      <c r="A296" s="15"/>
      <c r="B296" s="248"/>
      <c r="C296" s="249"/>
      <c r="D296" s="228" t="s">
        <v>183</v>
      </c>
      <c r="E296" s="250" t="s">
        <v>41</v>
      </c>
      <c r="F296" s="251" t="s">
        <v>189</v>
      </c>
      <c r="G296" s="249"/>
      <c r="H296" s="252">
        <v>5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183</v>
      </c>
      <c r="AU296" s="258" t="s">
        <v>90</v>
      </c>
      <c r="AV296" s="15" t="s">
        <v>179</v>
      </c>
      <c r="AW296" s="15" t="s">
        <v>42</v>
      </c>
      <c r="AX296" s="15" t="s">
        <v>88</v>
      </c>
      <c r="AY296" s="258" t="s">
        <v>171</v>
      </c>
    </row>
    <row r="297" s="2" customFormat="1" ht="16.5" customHeight="1">
      <c r="A297" s="42"/>
      <c r="B297" s="43"/>
      <c r="C297" s="208" t="s">
        <v>565</v>
      </c>
      <c r="D297" s="208" t="s">
        <v>174</v>
      </c>
      <c r="E297" s="209" t="s">
        <v>1420</v>
      </c>
      <c r="F297" s="210" t="s">
        <v>1421</v>
      </c>
      <c r="G297" s="211" t="s">
        <v>194</v>
      </c>
      <c r="H297" s="212">
        <v>5</v>
      </c>
      <c r="I297" s="213"/>
      <c r="J297" s="214">
        <f>ROUND(I297*H297,2)</f>
        <v>0</v>
      </c>
      <c r="K297" s="210" t="s">
        <v>178</v>
      </c>
      <c r="L297" s="48"/>
      <c r="M297" s="215" t="s">
        <v>41</v>
      </c>
      <c r="N297" s="216" t="s">
        <v>51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295</v>
      </c>
      <c r="AT297" s="219" t="s">
        <v>174</v>
      </c>
      <c r="AU297" s="219" t="s">
        <v>90</v>
      </c>
      <c r="AY297" s="20" t="s">
        <v>171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88</v>
      </c>
      <c r="BK297" s="220">
        <f>ROUND(I297*H297,2)</f>
        <v>0</v>
      </c>
      <c r="BL297" s="20" t="s">
        <v>295</v>
      </c>
      <c r="BM297" s="219" t="s">
        <v>1422</v>
      </c>
    </row>
    <row r="298" s="2" customFormat="1">
      <c r="A298" s="42"/>
      <c r="B298" s="43"/>
      <c r="C298" s="44"/>
      <c r="D298" s="221" t="s">
        <v>181</v>
      </c>
      <c r="E298" s="44"/>
      <c r="F298" s="222" t="s">
        <v>1423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181</v>
      </c>
      <c r="AU298" s="20" t="s">
        <v>90</v>
      </c>
    </row>
    <row r="299" s="14" customFormat="1">
      <c r="A299" s="14"/>
      <c r="B299" s="237"/>
      <c r="C299" s="238"/>
      <c r="D299" s="228" t="s">
        <v>183</v>
      </c>
      <c r="E299" s="239" t="s">
        <v>41</v>
      </c>
      <c r="F299" s="240" t="s">
        <v>242</v>
      </c>
      <c r="G299" s="238"/>
      <c r="H299" s="241">
        <v>5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183</v>
      </c>
      <c r="AU299" s="247" t="s">
        <v>90</v>
      </c>
      <c r="AV299" s="14" t="s">
        <v>90</v>
      </c>
      <c r="AW299" s="14" t="s">
        <v>42</v>
      </c>
      <c r="AX299" s="14" t="s">
        <v>80</v>
      </c>
      <c r="AY299" s="247" t="s">
        <v>171</v>
      </c>
    </row>
    <row r="300" s="15" customFormat="1">
      <c r="A300" s="15"/>
      <c r="B300" s="248"/>
      <c r="C300" s="249"/>
      <c r="D300" s="228" t="s">
        <v>183</v>
      </c>
      <c r="E300" s="250" t="s">
        <v>41</v>
      </c>
      <c r="F300" s="251" t="s">
        <v>189</v>
      </c>
      <c r="G300" s="249"/>
      <c r="H300" s="252">
        <v>5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8" t="s">
        <v>183</v>
      </c>
      <c r="AU300" s="258" t="s">
        <v>90</v>
      </c>
      <c r="AV300" s="15" t="s">
        <v>179</v>
      </c>
      <c r="AW300" s="15" t="s">
        <v>42</v>
      </c>
      <c r="AX300" s="15" t="s">
        <v>88</v>
      </c>
      <c r="AY300" s="258" t="s">
        <v>171</v>
      </c>
    </row>
    <row r="301" s="2" customFormat="1" ht="24.15" customHeight="1">
      <c r="A301" s="42"/>
      <c r="B301" s="43"/>
      <c r="C301" s="208" t="s">
        <v>573</v>
      </c>
      <c r="D301" s="208" t="s">
        <v>174</v>
      </c>
      <c r="E301" s="209" t="s">
        <v>1424</v>
      </c>
      <c r="F301" s="210" t="s">
        <v>1425</v>
      </c>
      <c r="G301" s="211" t="s">
        <v>194</v>
      </c>
      <c r="H301" s="212">
        <v>1</v>
      </c>
      <c r="I301" s="213"/>
      <c r="J301" s="214">
        <f>ROUND(I301*H301,2)</f>
        <v>0</v>
      </c>
      <c r="K301" s="210" t="s">
        <v>41</v>
      </c>
      <c r="L301" s="48"/>
      <c r="M301" s="215" t="s">
        <v>41</v>
      </c>
      <c r="N301" s="216" t="s">
        <v>51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295</v>
      </c>
      <c r="AT301" s="219" t="s">
        <v>174</v>
      </c>
      <c r="AU301" s="219" t="s">
        <v>90</v>
      </c>
      <c r="AY301" s="20" t="s">
        <v>171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88</v>
      </c>
      <c r="BK301" s="220">
        <f>ROUND(I301*H301,2)</f>
        <v>0</v>
      </c>
      <c r="BL301" s="20" t="s">
        <v>295</v>
      </c>
      <c r="BM301" s="219" t="s">
        <v>1426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1427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2521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5" customFormat="1">
      <c r="A305" s="15"/>
      <c r="B305" s="248"/>
      <c r="C305" s="249"/>
      <c r="D305" s="228" t="s">
        <v>183</v>
      </c>
      <c r="E305" s="250" t="s">
        <v>41</v>
      </c>
      <c r="F305" s="251" t="s">
        <v>189</v>
      </c>
      <c r="G305" s="249"/>
      <c r="H305" s="252">
        <v>1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183</v>
      </c>
      <c r="AU305" s="258" t="s">
        <v>90</v>
      </c>
      <c r="AV305" s="15" t="s">
        <v>179</v>
      </c>
      <c r="AW305" s="15" t="s">
        <v>42</v>
      </c>
      <c r="AX305" s="15" t="s">
        <v>88</v>
      </c>
      <c r="AY305" s="258" t="s">
        <v>171</v>
      </c>
    </row>
    <row r="306" s="2" customFormat="1" ht="24.15" customHeight="1">
      <c r="A306" s="42"/>
      <c r="B306" s="43"/>
      <c r="C306" s="270" t="s">
        <v>582</v>
      </c>
      <c r="D306" s="270" t="s">
        <v>403</v>
      </c>
      <c r="E306" s="271" t="s">
        <v>1429</v>
      </c>
      <c r="F306" s="272" t="s">
        <v>1430</v>
      </c>
      <c r="G306" s="273" t="s">
        <v>194</v>
      </c>
      <c r="H306" s="274">
        <v>1</v>
      </c>
      <c r="I306" s="275"/>
      <c r="J306" s="276">
        <f>ROUND(I306*H306,2)</f>
        <v>0</v>
      </c>
      <c r="K306" s="272" t="s">
        <v>41</v>
      </c>
      <c r="L306" s="277"/>
      <c r="M306" s="278" t="s">
        <v>41</v>
      </c>
      <c r="N306" s="279" t="s">
        <v>51</v>
      </c>
      <c r="O306" s="88"/>
      <c r="P306" s="217">
        <f>O306*H306</f>
        <v>0</v>
      </c>
      <c r="Q306" s="217">
        <v>0.14699999999999999</v>
      </c>
      <c r="R306" s="217">
        <f>Q306*H306</f>
        <v>0.14699999999999999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406</v>
      </c>
      <c r="AT306" s="219" t="s">
        <v>403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295</v>
      </c>
      <c r="BM306" s="219" t="s">
        <v>1431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1409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2522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4" customFormat="1">
      <c r="A309" s="14"/>
      <c r="B309" s="237"/>
      <c r="C309" s="238"/>
      <c r="D309" s="228" t="s">
        <v>183</v>
      </c>
      <c r="E309" s="239" t="s">
        <v>41</v>
      </c>
      <c r="F309" s="240" t="s">
        <v>88</v>
      </c>
      <c r="G309" s="238"/>
      <c r="H309" s="241">
        <v>1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183</v>
      </c>
      <c r="AU309" s="247" t="s">
        <v>90</v>
      </c>
      <c r="AV309" s="14" t="s">
        <v>90</v>
      </c>
      <c r="AW309" s="14" t="s">
        <v>42</v>
      </c>
      <c r="AX309" s="14" t="s">
        <v>80</v>
      </c>
      <c r="AY309" s="247" t="s">
        <v>171</v>
      </c>
    </row>
    <row r="310" s="15" customFormat="1">
      <c r="A310" s="15"/>
      <c r="B310" s="248"/>
      <c r="C310" s="249"/>
      <c r="D310" s="228" t="s">
        <v>183</v>
      </c>
      <c r="E310" s="250" t="s">
        <v>41</v>
      </c>
      <c r="F310" s="251" t="s">
        <v>189</v>
      </c>
      <c r="G310" s="249"/>
      <c r="H310" s="252">
        <v>1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183</v>
      </c>
      <c r="AU310" s="258" t="s">
        <v>90</v>
      </c>
      <c r="AV310" s="15" t="s">
        <v>179</v>
      </c>
      <c r="AW310" s="15" t="s">
        <v>42</v>
      </c>
      <c r="AX310" s="15" t="s">
        <v>88</v>
      </c>
      <c r="AY310" s="258" t="s">
        <v>171</v>
      </c>
    </row>
    <row r="311" s="2" customFormat="1" ht="16.5" customHeight="1">
      <c r="A311" s="42"/>
      <c r="B311" s="43"/>
      <c r="C311" s="208" t="s">
        <v>593</v>
      </c>
      <c r="D311" s="208" t="s">
        <v>174</v>
      </c>
      <c r="E311" s="209" t="s">
        <v>1433</v>
      </c>
      <c r="F311" s="210" t="s">
        <v>1434</v>
      </c>
      <c r="G311" s="211" t="s">
        <v>202</v>
      </c>
      <c r="H311" s="212">
        <v>37.369999999999997</v>
      </c>
      <c r="I311" s="213"/>
      <c r="J311" s="214">
        <f>ROUND(I311*H311,2)</f>
        <v>0</v>
      </c>
      <c r="K311" s="210" t="s">
        <v>178</v>
      </c>
      <c r="L311" s="48"/>
      <c r="M311" s="215" t="s">
        <v>41</v>
      </c>
      <c r="N311" s="216" t="s">
        <v>51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295</v>
      </c>
      <c r="AT311" s="219" t="s">
        <v>174</v>
      </c>
      <c r="AU311" s="219" t="s">
        <v>90</v>
      </c>
      <c r="AY311" s="20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88</v>
      </c>
      <c r="BK311" s="220">
        <f>ROUND(I311*H311,2)</f>
        <v>0</v>
      </c>
      <c r="BL311" s="20" t="s">
        <v>295</v>
      </c>
      <c r="BM311" s="219" t="s">
        <v>1435</v>
      </c>
    </row>
    <row r="312" s="2" customFormat="1">
      <c r="A312" s="42"/>
      <c r="B312" s="43"/>
      <c r="C312" s="44"/>
      <c r="D312" s="221" t="s">
        <v>181</v>
      </c>
      <c r="E312" s="44"/>
      <c r="F312" s="222" t="s">
        <v>1436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181</v>
      </c>
      <c r="AU312" s="20" t="s">
        <v>90</v>
      </c>
    </row>
    <row r="313" s="14" customFormat="1">
      <c r="A313" s="14"/>
      <c r="B313" s="237"/>
      <c r="C313" s="238"/>
      <c r="D313" s="228" t="s">
        <v>183</v>
      </c>
      <c r="E313" s="239" t="s">
        <v>41</v>
      </c>
      <c r="F313" s="240" t="s">
        <v>2523</v>
      </c>
      <c r="G313" s="238"/>
      <c r="H313" s="241">
        <v>37.369999999999997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183</v>
      </c>
      <c r="AU313" s="247" t="s">
        <v>90</v>
      </c>
      <c r="AV313" s="14" t="s">
        <v>90</v>
      </c>
      <c r="AW313" s="14" t="s">
        <v>42</v>
      </c>
      <c r="AX313" s="14" t="s">
        <v>80</v>
      </c>
      <c r="AY313" s="247" t="s">
        <v>171</v>
      </c>
    </row>
    <row r="314" s="15" customFormat="1">
      <c r="A314" s="15"/>
      <c r="B314" s="248"/>
      <c r="C314" s="249"/>
      <c r="D314" s="228" t="s">
        <v>183</v>
      </c>
      <c r="E314" s="250" t="s">
        <v>41</v>
      </c>
      <c r="F314" s="251" t="s">
        <v>189</v>
      </c>
      <c r="G314" s="249"/>
      <c r="H314" s="252">
        <v>37.369999999999997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183</v>
      </c>
      <c r="AU314" s="258" t="s">
        <v>90</v>
      </c>
      <c r="AV314" s="15" t="s">
        <v>179</v>
      </c>
      <c r="AW314" s="15" t="s">
        <v>42</v>
      </c>
      <c r="AX314" s="15" t="s">
        <v>88</v>
      </c>
      <c r="AY314" s="258" t="s">
        <v>171</v>
      </c>
    </row>
    <row r="315" s="2" customFormat="1" ht="16.5" customHeight="1">
      <c r="A315" s="42"/>
      <c r="B315" s="43"/>
      <c r="C315" s="270" t="s">
        <v>891</v>
      </c>
      <c r="D315" s="270" t="s">
        <v>403</v>
      </c>
      <c r="E315" s="271" t="s">
        <v>1438</v>
      </c>
      <c r="F315" s="272" t="s">
        <v>1439</v>
      </c>
      <c r="G315" s="273" t="s">
        <v>202</v>
      </c>
      <c r="H315" s="274">
        <v>38.491</v>
      </c>
      <c r="I315" s="275"/>
      <c r="J315" s="276">
        <f>ROUND(I315*H315,2)</f>
        <v>0</v>
      </c>
      <c r="K315" s="272" t="s">
        <v>178</v>
      </c>
      <c r="L315" s="277"/>
      <c r="M315" s="278" t="s">
        <v>41</v>
      </c>
      <c r="N315" s="279" t="s">
        <v>51</v>
      </c>
      <c r="O315" s="88"/>
      <c r="P315" s="217">
        <f>O315*H315</f>
        <v>0</v>
      </c>
      <c r="Q315" s="217">
        <v>0.00040000000000000002</v>
      </c>
      <c r="R315" s="217">
        <f>Q315*H315</f>
        <v>0.015396400000000001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406</v>
      </c>
      <c r="AT315" s="219" t="s">
        <v>403</v>
      </c>
      <c r="AU315" s="219" t="s">
        <v>90</v>
      </c>
      <c r="AY315" s="20" t="s">
        <v>171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88</v>
      </c>
      <c r="BK315" s="220">
        <f>ROUND(I315*H315,2)</f>
        <v>0</v>
      </c>
      <c r="BL315" s="20" t="s">
        <v>295</v>
      </c>
      <c r="BM315" s="219" t="s">
        <v>1440</v>
      </c>
    </row>
    <row r="316" s="14" customFormat="1">
      <c r="A316" s="14"/>
      <c r="B316" s="237"/>
      <c r="C316" s="238"/>
      <c r="D316" s="228" t="s">
        <v>183</v>
      </c>
      <c r="E316" s="238"/>
      <c r="F316" s="240" t="s">
        <v>2524</v>
      </c>
      <c r="G316" s="238"/>
      <c r="H316" s="241">
        <v>38.491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</v>
      </c>
      <c r="AX316" s="14" t="s">
        <v>88</v>
      </c>
      <c r="AY316" s="247" t="s">
        <v>171</v>
      </c>
    </row>
    <row r="317" s="2" customFormat="1" ht="16.5" customHeight="1">
      <c r="A317" s="42"/>
      <c r="B317" s="43"/>
      <c r="C317" s="208" t="s">
        <v>897</v>
      </c>
      <c r="D317" s="208" t="s">
        <v>174</v>
      </c>
      <c r="E317" s="209" t="s">
        <v>1047</v>
      </c>
      <c r="F317" s="210" t="s">
        <v>1048</v>
      </c>
      <c r="G317" s="211" t="s">
        <v>202</v>
      </c>
      <c r="H317" s="212">
        <v>67.060000000000002</v>
      </c>
      <c r="I317" s="213"/>
      <c r="J317" s="214">
        <f>ROUND(I317*H317,2)</f>
        <v>0</v>
      </c>
      <c r="K317" s="210" t="s">
        <v>178</v>
      </c>
      <c r="L317" s="48"/>
      <c r="M317" s="215" t="s">
        <v>41</v>
      </c>
      <c r="N317" s="216" t="s">
        <v>51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295</v>
      </c>
      <c r="AT317" s="219" t="s">
        <v>174</v>
      </c>
      <c r="AU317" s="219" t="s">
        <v>90</v>
      </c>
      <c r="AY317" s="20" t="s">
        <v>171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88</v>
      </c>
      <c r="BK317" s="220">
        <f>ROUND(I317*H317,2)</f>
        <v>0</v>
      </c>
      <c r="BL317" s="20" t="s">
        <v>295</v>
      </c>
      <c r="BM317" s="219" t="s">
        <v>1442</v>
      </c>
    </row>
    <row r="318" s="2" customFormat="1">
      <c r="A318" s="42"/>
      <c r="B318" s="43"/>
      <c r="C318" s="44"/>
      <c r="D318" s="221" t="s">
        <v>181</v>
      </c>
      <c r="E318" s="44"/>
      <c r="F318" s="222" t="s">
        <v>1050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181</v>
      </c>
      <c r="AU318" s="20" t="s">
        <v>90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2525</v>
      </c>
      <c r="G319" s="238"/>
      <c r="H319" s="241">
        <v>67.060000000000002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67.060000000000002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16.5" customHeight="1">
      <c r="A321" s="42"/>
      <c r="B321" s="43"/>
      <c r="C321" s="270" t="s">
        <v>901</v>
      </c>
      <c r="D321" s="270" t="s">
        <v>403</v>
      </c>
      <c r="E321" s="271" t="s">
        <v>1075</v>
      </c>
      <c r="F321" s="272" t="s">
        <v>1076</v>
      </c>
      <c r="G321" s="273" t="s">
        <v>202</v>
      </c>
      <c r="H321" s="274">
        <v>69.072000000000003</v>
      </c>
      <c r="I321" s="275"/>
      <c r="J321" s="276">
        <f>ROUND(I321*H321,2)</f>
        <v>0</v>
      </c>
      <c r="K321" s="272" t="s">
        <v>178</v>
      </c>
      <c r="L321" s="277"/>
      <c r="M321" s="278" t="s">
        <v>41</v>
      </c>
      <c r="N321" s="279" t="s">
        <v>51</v>
      </c>
      <c r="O321" s="88"/>
      <c r="P321" s="217">
        <f>O321*H321</f>
        <v>0</v>
      </c>
      <c r="Q321" s="217">
        <v>0.00069999999999999999</v>
      </c>
      <c r="R321" s="217">
        <f>Q321*H321</f>
        <v>0.048350400000000002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406</v>
      </c>
      <c r="AT321" s="219" t="s">
        <v>403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295</v>
      </c>
      <c r="BM321" s="219" t="s">
        <v>1444</v>
      </c>
    </row>
    <row r="322" s="14" customFormat="1">
      <c r="A322" s="14"/>
      <c r="B322" s="237"/>
      <c r="C322" s="238"/>
      <c r="D322" s="228" t="s">
        <v>183</v>
      </c>
      <c r="E322" s="238"/>
      <c r="F322" s="240" t="s">
        <v>2526</v>
      </c>
      <c r="G322" s="238"/>
      <c r="H322" s="241">
        <v>69.072000000000003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</v>
      </c>
      <c r="AX322" s="14" t="s">
        <v>88</v>
      </c>
      <c r="AY322" s="247" t="s">
        <v>171</v>
      </c>
    </row>
    <row r="323" s="2" customFormat="1" ht="16.5" customHeight="1">
      <c r="A323" s="42"/>
      <c r="B323" s="43"/>
      <c r="C323" s="208" t="s">
        <v>906</v>
      </c>
      <c r="D323" s="208" t="s">
        <v>174</v>
      </c>
      <c r="E323" s="209" t="s">
        <v>1446</v>
      </c>
      <c r="F323" s="210" t="s">
        <v>1447</v>
      </c>
      <c r="G323" s="211" t="s">
        <v>202</v>
      </c>
      <c r="H323" s="212">
        <v>3.1400000000000001</v>
      </c>
      <c r="I323" s="213"/>
      <c r="J323" s="214">
        <f>ROUND(I323*H323,2)</f>
        <v>0</v>
      </c>
      <c r="K323" s="210" t="s">
        <v>178</v>
      </c>
      <c r="L323" s="48"/>
      <c r="M323" s="215" t="s">
        <v>41</v>
      </c>
      <c r="N323" s="216" t="s">
        <v>51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295</v>
      </c>
      <c r="AT323" s="219" t="s">
        <v>174</v>
      </c>
      <c r="AU323" s="219" t="s">
        <v>90</v>
      </c>
      <c r="AY323" s="20" t="s">
        <v>171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88</v>
      </c>
      <c r="BK323" s="220">
        <f>ROUND(I323*H323,2)</f>
        <v>0</v>
      </c>
      <c r="BL323" s="20" t="s">
        <v>295</v>
      </c>
      <c r="BM323" s="219" t="s">
        <v>1448</v>
      </c>
    </row>
    <row r="324" s="2" customFormat="1">
      <c r="A324" s="42"/>
      <c r="B324" s="43"/>
      <c r="C324" s="44"/>
      <c r="D324" s="221" t="s">
        <v>181</v>
      </c>
      <c r="E324" s="44"/>
      <c r="F324" s="222" t="s">
        <v>1449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181</v>
      </c>
      <c r="AU324" s="20" t="s">
        <v>90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2527</v>
      </c>
      <c r="G325" s="238"/>
      <c r="H325" s="241">
        <v>3.1400000000000001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3.1400000000000001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912</v>
      </c>
      <c r="D327" s="270" t="s">
        <v>403</v>
      </c>
      <c r="E327" s="271" t="s">
        <v>1450</v>
      </c>
      <c r="F327" s="272" t="s">
        <v>1451</v>
      </c>
      <c r="G327" s="273" t="s">
        <v>202</v>
      </c>
      <c r="H327" s="274">
        <v>3.234</v>
      </c>
      <c r="I327" s="275"/>
      <c r="J327" s="276">
        <f>ROUND(I327*H327,2)</f>
        <v>0</v>
      </c>
      <c r="K327" s="272" t="s">
        <v>178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0.001</v>
      </c>
      <c r="R327" s="217">
        <f>Q327*H327</f>
        <v>0.0032339999999999999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406</v>
      </c>
      <c r="AT327" s="219" t="s">
        <v>403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295</v>
      </c>
      <c r="BM327" s="219" t="s">
        <v>1452</v>
      </c>
    </row>
    <row r="328" s="14" customFormat="1">
      <c r="A328" s="14"/>
      <c r="B328" s="237"/>
      <c r="C328" s="238"/>
      <c r="D328" s="228" t="s">
        <v>183</v>
      </c>
      <c r="E328" s="238"/>
      <c r="F328" s="240" t="s">
        <v>2528</v>
      </c>
      <c r="G328" s="238"/>
      <c r="H328" s="241">
        <v>3.234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</v>
      </c>
      <c r="AX328" s="14" t="s">
        <v>88</v>
      </c>
      <c r="AY328" s="247" t="s">
        <v>171</v>
      </c>
    </row>
    <row r="329" s="2" customFormat="1" ht="16.5" customHeight="1">
      <c r="A329" s="42"/>
      <c r="B329" s="43"/>
      <c r="C329" s="208" t="s">
        <v>918</v>
      </c>
      <c r="D329" s="208" t="s">
        <v>174</v>
      </c>
      <c r="E329" s="209" t="s">
        <v>1454</v>
      </c>
      <c r="F329" s="210" t="s">
        <v>1455</v>
      </c>
      <c r="G329" s="211" t="s">
        <v>202</v>
      </c>
      <c r="H329" s="212">
        <v>14.869999999999999</v>
      </c>
      <c r="I329" s="213"/>
      <c r="J329" s="214">
        <f>ROUND(I329*H329,2)</f>
        <v>0</v>
      </c>
      <c r="K329" s="210" t="s">
        <v>178</v>
      </c>
      <c r="L329" s="48"/>
      <c r="M329" s="215" t="s">
        <v>41</v>
      </c>
      <c r="N329" s="216" t="s">
        <v>51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295</v>
      </c>
      <c r="AT329" s="219" t="s">
        <v>174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295</v>
      </c>
      <c r="BM329" s="219" t="s">
        <v>1456</v>
      </c>
    </row>
    <row r="330" s="2" customFormat="1">
      <c r="A330" s="42"/>
      <c r="B330" s="43"/>
      <c r="C330" s="44"/>
      <c r="D330" s="221" t="s">
        <v>181</v>
      </c>
      <c r="E330" s="44"/>
      <c r="F330" s="222" t="s">
        <v>1457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181</v>
      </c>
      <c r="AU330" s="20" t="s">
        <v>90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2529</v>
      </c>
      <c r="G331" s="238"/>
      <c r="H331" s="241">
        <v>14.869999999999999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14.869999999999999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70" t="s">
        <v>924</v>
      </c>
      <c r="D333" s="270" t="s">
        <v>403</v>
      </c>
      <c r="E333" s="271" t="s">
        <v>1458</v>
      </c>
      <c r="F333" s="272" t="s">
        <v>1459</v>
      </c>
      <c r="G333" s="273" t="s">
        <v>202</v>
      </c>
      <c r="H333" s="274">
        <v>15.316000000000001</v>
      </c>
      <c r="I333" s="275"/>
      <c r="J333" s="276">
        <f>ROUND(I333*H333,2)</f>
        <v>0</v>
      </c>
      <c r="K333" s="272" t="s">
        <v>178</v>
      </c>
      <c r="L333" s="277"/>
      <c r="M333" s="278" t="s">
        <v>41</v>
      </c>
      <c r="N333" s="279" t="s">
        <v>51</v>
      </c>
      <c r="O333" s="88"/>
      <c r="P333" s="217">
        <f>O333*H333</f>
        <v>0</v>
      </c>
      <c r="Q333" s="217">
        <v>0.0014</v>
      </c>
      <c r="R333" s="217">
        <f>Q333*H333</f>
        <v>0.0214424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406</v>
      </c>
      <c r="AT333" s="219" t="s">
        <v>403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295</v>
      </c>
      <c r="BM333" s="219" t="s">
        <v>1460</v>
      </c>
    </row>
    <row r="334" s="14" customFormat="1">
      <c r="A334" s="14"/>
      <c r="B334" s="237"/>
      <c r="C334" s="238"/>
      <c r="D334" s="228" t="s">
        <v>183</v>
      </c>
      <c r="E334" s="238"/>
      <c r="F334" s="240" t="s">
        <v>2530</v>
      </c>
      <c r="G334" s="238"/>
      <c r="H334" s="241">
        <v>15.316000000000001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183</v>
      </c>
      <c r="AU334" s="247" t="s">
        <v>90</v>
      </c>
      <c r="AV334" s="14" t="s">
        <v>90</v>
      </c>
      <c r="AW334" s="14" t="s">
        <v>4</v>
      </c>
      <c r="AX334" s="14" t="s">
        <v>88</v>
      </c>
      <c r="AY334" s="247" t="s">
        <v>171</v>
      </c>
    </row>
    <row r="335" s="2" customFormat="1" ht="16.5" customHeight="1">
      <c r="A335" s="42"/>
      <c r="B335" s="43"/>
      <c r="C335" s="208" t="s">
        <v>929</v>
      </c>
      <c r="D335" s="208" t="s">
        <v>174</v>
      </c>
      <c r="E335" s="209" t="s">
        <v>1079</v>
      </c>
      <c r="F335" s="210" t="s">
        <v>1080</v>
      </c>
      <c r="G335" s="211" t="s">
        <v>202</v>
      </c>
      <c r="H335" s="212">
        <v>12.6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295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295</v>
      </c>
      <c r="BM335" s="219" t="s">
        <v>2531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1082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2532</v>
      </c>
      <c r="G337" s="238"/>
      <c r="H337" s="241">
        <v>12.6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5" customFormat="1">
      <c r="A338" s="15"/>
      <c r="B338" s="248"/>
      <c r="C338" s="249"/>
      <c r="D338" s="228" t="s">
        <v>183</v>
      </c>
      <c r="E338" s="250" t="s">
        <v>41</v>
      </c>
      <c r="F338" s="251" t="s">
        <v>189</v>
      </c>
      <c r="G338" s="249"/>
      <c r="H338" s="252">
        <v>12.6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183</v>
      </c>
      <c r="AU338" s="258" t="s">
        <v>90</v>
      </c>
      <c r="AV338" s="15" t="s">
        <v>179</v>
      </c>
      <c r="AW338" s="15" t="s">
        <v>42</v>
      </c>
      <c r="AX338" s="15" t="s">
        <v>88</v>
      </c>
      <c r="AY338" s="258" t="s">
        <v>171</v>
      </c>
    </row>
    <row r="339" s="2" customFormat="1" ht="16.5" customHeight="1">
      <c r="A339" s="42"/>
      <c r="B339" s="43"/>
      <c r="C339" s="270" t="s">
        <v>933</v>
      </c>
      <c r="D339" s="270" t="s">
        <v>403</v>
      </c>
      <c r="E339" s="271" t="s">
        <v>1084</v>
      </c>
      <c r="F339" s="272" t="s">
        <v>1085</v>
      </c>
      <c r="G339" s="273" t="s">
        <v>202</v>
      </c>
      <c r="H339" s="274">
        <v>12.978</v>
      </c>
      <c r="I339" s="275"/>
      <c r="J339" s="276">
        <f>ROUND(I339*H339,2)</f>
        <v>0</v>
      </c>
      <c r="K339" s="272" t="s">
        <v>178</v>
      </c>
      <c r="L339" s="277"/>
      <c r="M339" s="278" t="s">
        <v>41</v>
      </c>
      <c r="N339" s="279" t="s">
        <v>51</v>
      </c>
      <c r="O339" s="88"/>
      <c r="P339" s="217">
        <f>O339*H339</f>
        <v>0</v>
      </c>
      <c r="Q339" s="217">
        <v>0.0018</v>
      </c>
      <c r="R339" s="217">
        <f>Q339*H339</f>
        <v>0.0233604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406</v>
      </c>
      <c r="AT339" s="219" t="s">
        <v>403</v>
      </c>
      <c r="AU339" s="219" t="s">
        <v>90</v>
      </c>
      <c r="AY339" s="20" t="s">
        <v>171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88</v>
      </c>
      <c r="BK339" s="220">
        <f>ROUND(I339*H339,2)</f>
        <v>0</v>
      </c>
      <c r="BL339" s="20" t="s">
        <v>295</v>
      </c>
      <c r="BM339" s="219" t="s">
        <v>2533</v>
      </c>
    </row>
    <row r="340" s="14" customFormat="1">
      <c r="A340" s="14"/>
      <c r="B340" s="237"/>
      <c r="C340" s="238"/>
      <c r="D340" s="228" t="s">
        <v>183</v>
      </c>
      <c r="E340" s="238"/>
      <c r="F340" s="240" t="s">
        <v>2534</v>
      </c>
      <c r="G340" s="238"/>
      <c r="H340" s="241">
        <v>12.978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</v>
      </c>
      <c r="AX340" s="14" t="s">
        <v>88</v>
      </c>
      <c r="AY340" s="247" t="s">
        <v>171</v>
      </c>
    </row>
    <row r="341" s="2" customFormat="1" ht="16.5" customHeight="1">
      <c r="A341" s="42"/>
      <c r="B341" s="43"/>
      <c r="C341" s="208" t="s">
        <v>936</v>
      </c>
      <c r="D341" s="208" t="s">
        <v>174</v>
      </c>
      <c r="E341" s="209" t="s">
        <v>1466</v>
      </c>
      <c r="F341" s="210" t="s">
        <v>1467</v>
      </c>
      <c r="G341" s="211" t="s">
        <v>194</v>
      </c>
      <c r="H341" s="212">
        <v>19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295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295</v>
      </c>
      <c r="BM341" s="219" t="s">
        <v>1468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1469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2535</v>
      </c>
      <c r="G343" s="238"/>
      <c r="H343" s="241">
        <v>19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5" customFormat="1">
      <c r="A344" s="15"/>
      <c r="B344" s="248"/>
      <c r="C344" s="249"/>
      <c r="D344" s="228" t="s">
        <v>183</v>
      </c>
      <c r="E344" s="250" t="s">
        <v>41</v>
      </c>
      <c r="F344" s="251" t="s">
        <v>189</v>
      </c>
      <c r="G344" s="249"/>
      <c r="H344" s="252">
        <v>19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183</v>
      </c>
      <c r="AU344" s="258" t="s">
        <v>90</v>
      </c>
      <c r="AV344" s="15" t="s">
        <v>179</v>
      </c>
      <c r="AW344" s="15" t="s">
        <v>42</v>
      </c>
      <c r="AX344" s="15" t="s">
        <v>88</v>
      </c>
      <c r="AY344" s="258" t="s">
        <v>171</v>
      </c>
    </row>
    <row r="345" s="2" customFormat="1" ht="16.5" customHeight="1">
      <c r="A345" s="42"/>
      <c r="B345" s="43"/>
      <c r="C345" s="208" t="s">
        <v>940</v>
      </c>
      <c r="D345" s="208" t="s">
        <v>174</v>
      </c>
      <c r="E345" s="209" t="s">
        <v>1097</v>
      </c>
      <c r="F345" s="210" t="s">
        <v>1470</v>
      </c>
      <c r="G345" s="211" t="s">
        <v>194</v>
      </c>
      <c r="H345" s="212">
        <v>23</v>
      </c>
      <c r="I345" s="213"/>
      <c r="J345" s="214">
        <f>ROUND(I345*H345,2)</f>
        <v>0</v>
      </c>
      <c r="K345" s="210" t="s">
        <v>178</v>
      </c>
      <c r="L345" s="48"/>
      <c r="M345" s="215" t="s">
        <v>41</v>
      </c>
      <c r="N345" s="216" t="s">
        <v>51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295</v>
      </c>
      <c r="AT345" s="219" t="s">
        <v>174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295</v>
      </c>
      <c r="BM345" s="219" t="s">
        <v>1471</v>
      </c>
    </row>
    <row r="346" s="2" customFormat="1">
      <c r="A346" s="42"/>
      <c r="B346" s="43"/>
      <c r="C346" s="44"/>
      <c r="D346" s="221" t="s">
        <v>181</v>
      </c>
      <c r="E346" s="44"/>
      <c r="F346" s="222" t="s">
        <v>1100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181</v>
      </c>
      <c r="AU346" s="20" t="s">
        <v>90</v>
      </c>
    </row>
    <row r="347" s="14" customFormat="1">
      <c r="A347" s="14"/>
      <c r="B347" s="237"/>
      <c r="C347" s="238"/>
      <c r="D347" s="228" t="s">
        <v>183</v>
      </c>
      <c r="E347" s="239" t="s">
        <v>41</v>
      </c>
      <c r="F347" s="240" t="s">
        <v>2536</v>
      </c>
      <c r="G347" s="238"/>
      <c r="H347" s="241">
        <v>23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42</v>
      </c>
      <c r="AX347" s="14" t="s">
        <v>80</v>
      </c>
      <c r="AY347" s="247" t="s">
        <v>171</v>
      </c>
    </row>
    <row r="348" s="15" customFormat="1">
      <c r="A348" s="15"/>
      <c r="B348" s="248"/>
      <c r="C348" s="249"/>
      <c r="D348" s="228" t="s">
        <v>183</v>
      </c>
      <c r="E348" s="250" t="s">
        <v>41</v>
      </c>
      <c r="F348" s="251" t="s">
        <v>189</v>
      </c>
      <c r="G348" s="249"/>
      <c r="H348" s="252">
        <v>23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183</v>
      </c>
      <c r="AU348" s="258" t="s">
        <v>90</v>
      </c>
      <c r="AV348" s="15" t="s">
        <v>179</v>
      </c>
      <c r="AW348" s="15" t="s">
        <v>42</v>
      </c>
      <c r="AX348" s="15" t="s">
        <v>88</v>
      </c>
      <c r="AY348" s="258" t="s">
        <v>171</v>
      </c>
    </row>
    <row r="349" s="2" customFormat="1" ht="24.15" customHeight="1">
      <c r="A349" s="42"/>
      <c r="B349" s="43"/>
      <c r="C349" s="208" t="s">
        <v>945</v>
      </c>
      <c r="D349" s="208" t="s">
        <v>174</v>
      </c>
      <c r="E349" s="209" t="s">
        <v>1106</v>
      </c>
      <c r="F349" s="210" t="s">
        <v>1839</v>
      </c>
      <c r="G349" s="211" t="s">
        <v>194</v>
      </c>
      <c r="H349" s="212">
        <v>3</v>
      </c>
      <c r="I349" s="213"/>
      <c r="J349" s="214">
        <f>ROUND(I349*H349,2)</f>
        <v>0</v>
      </c>
      <c r="K349" s="210" t="s">
        <v>41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295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295</v>
      </c>
      <c r="BM349" s="219" t="s">
        <v>2166</v>
      </c>
    </row>
    <row r="350" s="14" customFormat="1">
      <c r="A350" s="14"/>
      <c r="B350" s="237"/>
      <c r="C350" s="238"/>
      <c r="D350" s="228" t="s">
        <v>183</v>
      </c>
      <c r="E350" s="239" t="s">
        <v>41</v>
      </c>
      <c r="F350" s="240" t="s">
        <v>199</v>
      </c>
      <c r="G350" s="238"/>
      <c r="H350" s="241">
        <v>3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183</v>
      </c>
      <c r="AU350" s="247" t="s">
        <v>90</v>
      </c>
      <c r="AV350" s="14" t="s">
        <v>90</v>
      </c>
      <c r="AW350" s="14" t="s">
        <v>42</v>
      </c>
      <c r="AX350" s="14" t="s">
        <v>80</v>
      </c>
      <c r="AY350" s="247" t="s">
        <v>171</v>
      </c>
    </row>
    <row r="351" s="15" customFormat="1">
      <c r="A351" s="15"/>
      <c r="B351" s="248"/>
      <c r="C351" s="249"/>
      <c r="D351" s="228" t="s">
        <v>183</v>
      </c>
      <c r="E351" s="250" t="s">
        <v>41</v>
      </c>
      <c r="F351" s="251" t="s">
        <v>189</v>
      </c>
      <c r="G351" s="249"/>
      <c r="H351" s="252">
        <v>3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183</v>
      </c>
      <c r="AU351" s="258" t="s">
        <v>90</v>
      </c>
      <c r="AV351" s="15" t="s">
        <v>179</v>
      </c>
      <c r="AW351" s="15" t="s">
        <v>42</v>
      </c>
      <c r="AX351" s="15" t="s">
        <v>88</v>
      </c>
      <c r="AY351" s="258" t="s">
        <v>171</v>
      </c>
    </row>
    <row r="352" s="2" customFormat="1" ht="16.5" customHeight="1">
      <c r="A352" s="42"/>
      <c r="B352" s="43"/>
      <c r="C352" s="208" t="s">
        <v>949</v>
      </c>
      <c r="D352" s="208" t="s">
        <v>174</v>
      </c>
      <c r="E352" s="209" t="s">
        <v>1840</v>
      </c>
      <c r="F352" s="210" t="s">
        <v>1841</v>
      </c>
      <c r="G352" s="211" t="s">
        <v>194</v>
      </c>
      <c r="H352" s="212">
        <v>1</v>
      </c>
      <c r="I352" s="213"/>
      <c r="J352" s="214">
        <f>ROUND(I352*H352,2)</f>
        <v>0</v>
      </c>
      <c r="K352" s="210" t="s">
        <v>178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295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1937</v>
      </c>
    </row>
    <row r="353" s="2" customFormat="1">
      <c r="A353" s="42"/>
      <c r="B353" s="43"/>
      <c r="C353" s="44"/>
      <c r="D353" s="221" t="s">
        <v>181</v>
      </c>
      <c r="E353" s="44"/>
      <c r="F353" s="222" t="s">
        <v>1843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181</v>
      </c>
      <c r="AU353" s="20" t="s">
        <v>90</v>
      </c>
    </row>
    <row r="354" s="2" customFormat="1" ht="16.5" customHeight="1">
      <c r="A354" s="42"/>
      <c r="B354" s="43"/>
      <c r="C354" s="270" t="s">
        <v>954</v>
      </c>
      <c r="D354" s="270" t="s">
        <v>403</v>
      </c>
      <c r="E354" s="271" t="s">
        <v>1844</v>
      </c>
      <c r="F354" s="272" t="s">
        <v>1845</v>
      </c>
      <c r="G354" s="273" t="s">
        <v>194</v>
      </c>
      <c r="H354" s="274">
        <v>1</v>
      </c>
      <c r="I354" s="275"/>
      <c r="J354" s="276">
        <f>ROUND(I354*H354,2)</f>
        <v>0</v>
      </c>
      <c r="K354" s="272" t="s">
        <v>178</v>
      </c>
      <c r="L354" s="277"/>
      <c r="M354" s="278" t="s">
        <v>41</v>
      </c>
      <c r="N354" s="279" t="s">
        <v>51</v>
      </c>
      <c r="O354" s="88"/>
      <c r="P354" s="217">
        <f>O354*H354</f>
        <v>0</v>
      </c>
      <c r="Q354" s="217">
        <v>5.0000000000000002E-05</v>
      </c>
      <c r="R354" s="217">
        <f>Q354*H354</f>
        <v>5.0000000000000002E-05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406</v>
      </c>
      <c r="AT354" s="219" t="s">
        <v>403</v>
      </c>
      <c r="AU354" s="219" t="s">
        <v>90</v>
      </c>
      <c r="AY354" s="20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88</v>
      </c>
      <c r="BK354" s="220">
        <f>ROUND(I354*H354,2)</f>
        <v>0</v>
      </c>
      <c r="BL354" s="20" t="s">
        <v>295</v>
      </c>
      <c r="BM354" s="219" t="s">
        <v>1938</v>
      </c>
    </row>
    <row r="355" s="2" customFormat="1" ht="24.15" customHeight="1">
      <c r="A355" s="42"/>
      <c r="B355" s="43"/>
      <c r="C355" s="208" t="s">
        <v>959</v>
      </c>
      <c r="D355" s="208" t="s">
        <v>174</v>
      </c>
      <c r="E355" s="209" t="s">
        <v>2430</v>
      </c>
      <c r="F355" s="210" t="s">
        <v>1848</v>
      </c>
      <c r="G355" s="211" t="s">
        <v>194</v>
      </c>
      <c r="H355" s="212">
        <v>1</v>
      </c>
      <c r="I355" s="213"/>
      <c r="J355" s="214">
        <f>ROUND(I355*H355,2)</f>
        <v>0</v>
      </c>
      <c r="K355" s="210" t="s">
        <v>41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2168</v>
      </c>
    </row>
    <row r="356" s="2" customFormat="1" ht="16.5" customHeight="1">
      <c r="A356" s="42"/>
      <c r="B356" s="43"/>
      <c r="C356" s="270" t="s">
        <v>964</v>
      </c>
      <c r="D356" s="270" t="s">
        <v>403</v>
      </c>
      <c r="E356" s="271" t="s">
        <v>797</v>
      </c>
      <c r="F356" s="272" t="s">
        <v>2169</v>
      </c>
      <c r="G356" s="273" t="s">
        <v>194</v>
      </c>
      <c r="H356" s="274">
        <v>1</v>
      </c>
      <c r="I356" s="275"/>
      <c r="J356" s="276">
        <f>ROUND(I356*H356,2)</f>
        <v>0</v>
      </c>
      <c r="K356" s="272" t="s">
        <v>41</v>
      </c>
      <c r="L356" s="277"/>
      <c r="M356" s="278" t="s">
        <v>41</v>
      </c>
      <c r="N356" s="279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406</v>
      </c>
      <c r="AT356" s="219" t="s">
        <v>403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2170</v>
      </c>
    </row>
    <row r="357" s="2" customFormat="1" ht="24.15" customHeight="1">
      <c r="A357" s="42"/>
      <c r="B357" s="43"/>
      <c r="C357" s="208" t="s">
        <v>971</v>
      </c>
      <c r="D357" s="208" t="s">
        <v>174</v>
      </c>
      <c r="E357" s="209" t="s">
        <v>1476</v>
      </c>
      <c r="F357" s="210" t="s">
        <v>1477</v>
      </c>
      <c r="G357" s="211" t="s">
        <v>194</v>
      </c>
      <c r="H357" s="212">
        <v>2</v>
      </c>
      <c r="I357" s="213"/>
      <c r="J357" s="214">
        <f>ROUND(I357*H357,2)</f>
        <v>0</v>
      </c>
      <c r="K357" s="210" t="s">
        <v>41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295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1478</v>
      </c>
    </row>
    <row r="358" s="13" customFormat="1">
      <c r="A358" s="13"/>
      <c r="B358" s="226"/>
      <c r="C358" s="227"/>
      <c r="D358" s="228" t="s">
        <v>183</v>
      </c>
      <c r="E358" s="229" t="s">
        <v>41</v>
      </c>
      <c r="F358" s="230" t="s">
        <v>1479</v>
      </c>
      <c r="G358" s="227"/>
      <c r="H358" s="229" t="s">
        <v>41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183</v>
      </c>
      <c r="AU358" s="236" t="s">
        <v>90</v>
      </c>
      <c r="AV358" s="13" t="s">
        <v>88</v>
      </c>
      <c r="AW358" s="13" t="s">
        <v>42</v>
      </c>
      <c r="AX358" s="13" t="s">
        <v>80</v>
      </c>
      <c r="AY358" s="236" t="s">
        <v>171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1480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4" customFormat="1">
      <c r="A360" s="14"/>
      <c r="B360" s="237"/>
      <c r="C360" s="238"/>
      <c r="D360" s="228" t="s">
        <v>183</v>
      </c>
      <c r="E360" s="239" t="s">
        <v>41</v>
      </c>
      <c r="F360" s="240" t="s">
        <v>90</v>
      </c>
      <c r="G360" s="238"/>
      <c r="H360" s="241">
        <v>2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42</v>
      </c>
      <c r="AX360" s="14" t="s">
        <v>80</v>
      </c>
      <c r="AY360" s="247" t="s">
        <v>171</v>
      </c>
    </row>
    <row r="361" s="15" customFormat="1">
      <c r="A361" s="15"/>
      <c r="B361" s="248"/>
      <c r="C361" s="249"/>
      <c r="D361" s="228" t="s">
        <v>183</v>
      </c>
      <c r="E361" s="250" t="s">
        <v>41</v>
      </c>
      <c r="F361" s="251" t="s">
        <v>189</v>
      </c>
      <c r="G361" s="249"/>
      <c r="H361" s="252">
        <v>2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183</v>
      </c>
      <c r="AU361" s="258" t="s">
        <v>90</v>
      </c>
      <c r="AV361" s="15" t="s">
        <v>179</v>
      </c>
      <c r="AW361" s="15" t="s">
        <v>42</v>
      </c>
      <c r="AX361" s="15" t="s">
        <v>88</v>
      </c>
      <c r="AY361" s="258" t="s">
        <v>171</v>
      </c>
    </row>
    <row r="362" s="2" customFormat="1" ht="24.15" customHeight="1">
      <c r="A362" s="42"/>
      <c r="B362" s="43"/>
      <c r="C362" s="208" t="s">
        <v>1000</v>
      </c>
      <c r="D362" s="208" t="s">
        <v>174</v>
      </c>
      <c r="E362" s="209" t="s">
        <v>1481</v>
      </c>
      <c r="F362" s="210" t="s">
        <v>1477</v>
      </c>
      <c r="G362" s="211" t="s">
        <v>194</v>
      </c>
      <c r="H362" s="212">
        <v>5</v>
      </c>
      <c r="I362" s="213"/>
      <c r="J362" s="214">
        <f>ROUND(I362*H362,2)</f>
        <v>0</v>
      </c>
      <c r="K362" s="210" t="s">
        <v>41</v>
      </c>
      <c r="L362" s="48"/>
      <c r="M362" s="215" t="s">
        <v>41</v>
      </c>
      <c r="N362" s="216" t="s">
        <v>51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295</v>
      </c>
      <c r="AT362" s="219" t="s">
        <v>174</v>
      </c>
      <c r="AU362" s="219" t="s">
        <v>90</v>
      </c>
      <c r="AY362" s="20" t="s">
        <v>171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88</v>
      </c>
      <c r="BK362" s="220">
        <f>ROUND(I362*H362,2)</f>
        <v>0</v>
      </c>
      <c r="BL362" s="20" t="s">
        <v>295</v>
      </c>
      <c r="BM362" s="219" t="s">
        <v>1482</v>
      </c>
    </row>
    <row r="363" s="13" customFormat="1">
      <c r="A363" s="13"/>
      <c r="B363" s="226"/>
      <c r="C363" s="227"/>
      <c r="D363" s="228" t="s">
        <v>183</v>
      </c>
      <c r="E363" s="229" t="s">
        <v>41</v>
      </c>
      <c r="F363" s="230" t="s">
        <v>1479</v>
      </c>
      <c r="G363" s="227"/>
      <c r="H363" s="229" t="s">
        <v>41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183</v>
      </c>
      <c r="AU363" s="236" t="s">
        <v>90</v>
      </c>
      <c r="AV363" s="13" t="s">
        <v>88</v>
      </c>
      <c r="AW363" s="13" t="s">
        <v>42</v>
      </c>
      <c r="AX363" s="13" t="s">
        <v>80</v>
      </c>
      <c r="AY363" s="236" t="s">
        <v>171</v>
      </c>
    </row>
    <row r="364" s="13" customFormat="1">
      <c r="A364" s="13"/>
      <c r="B364" s="226"/>
      <c r="C364" s="227"/>
      <c r="D364" s="228" t="s">
        <v>183</v>
      </c>
      <c r="E364" s="229" t="s">
        <v>41</v>
      </c>
      <c r="F364" s="230" t="s">
        <v>1483</v>
      </c>
      <c r="G364" s="227"/>
      <c r="H364" s="229" t="s">
        <v>41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183</v>
      </c>
      <c r="AU364" s="236" t="s">
        <v>90</v>
      </c>
      <c r="AV364" s="13" t="s">
        <v>88</v>
      </c>
      <c r="AW364" s="13" t="s">
        <v>42</v>
      </c>
      <c r="AX364" s="13" t="s">
        <v>80</v>
      </c>
      <c r="AY364" s="236" t="s">
        <v>171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242</v>
      </c>
      <c r="G365" s="238"/>
      <c r="H365" s="241">
        <v>5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5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24.15" customHeight="1">
      <c r="A367" s="42"/>
      <c r="B367" s="43"/>
      <c r="C367" s="208" t="s">
        <v>1005</v>
      </c>
      <c r="D367" s="208" t="s">
        <v>174</v>
      </c>
      <c r="E367" s="209" t="s">
        <v>1484</v>
      </c>
      <c r="F367" s="210" t="s">
        <v>1485</v>
      </c>
      <c r="G367" s="211" t="s">
        <v>194</v>
      </c>
      <c r="H367" s="212">
        <v>5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1486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1487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242</v>
      </c>
      <c r="G369" s="238"/>
      <c r="H369" s="241">
        <v>5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5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1008</v>
      </c>
      <c r="D371" s="270" t="s">
        <v>403</v>
      </c>
      <c r="E371" s="271" t="s">
        <v>1488</v>
      </c>
      <c r="F371" s="272" t="s">
        <v>1489</v>
      </c>
      <c r="G371" s="273" t="s">
        <v>194</v>
      </c>
      <c r="H371" s="274">
        <v>5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2.0000000000000002E-05</v>
      </c>
      <c r="R371" s="217">
        <f>Q371*H371</f>
        <v>0.00010000000000000001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406</v>
      </c>
      <c r="AT371" s="219" t="s">
        <v>403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1490</v>
      </c>
    </row>
    <row r="372" s="2" customFormat="1" ht="24.15" customHeight="1">
      <c r="A372" s="42"/>
      <c r="B372" s="43"/>
      <c r="C372" s="208" t="s">
        <v>1013</v>
      </c>
      <c r="D372" s="208" t="s">
        <v>174</v>
      </c>
      <c r="E372" s="209" t="s">
        <v>1491</v>
      </c>
      <c r="F372" s="210" t="s">
        <v>1492</v>
      </c>
      <c r="G372" s="211" t="s">
        <v>194</v>
      </c>
      <c r="H372" s="212">
        <v>3</v>
      </c>
      <c r="I372" s="213"/>
      <c r="J372" s="214">
        <f>ROUND(I372*H372,2)</f>
        <v>0</v>
      </c>
      <c r="K372" s="210" t="s">
        <v>41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295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2171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199</v>
      </c>
      <c r="G373" s="238"/>
      <c r="H373" s="241">
        <v>3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88</v>
      </c>
      <c r="AY373" s="247" t="s">
        <v>171</v>
      </c>
    </row>
    <row r="374" s="2" customFormat="1" ht="24.15" customHeight="1">
      <c r="A374" s="42"/>
      <c r="B374" s="43"/>
      <c r="C374" s="208" t="s">
        <v>1018</v>
      </c>
      <c r="D374" s="208" t="s">
        <v>174</v>
      </c>
      <c r="E374" s="209" t="s">
        <v>1494</v>
      </c>
      <c r="F374" s="210" t="s">
        <v>1495</v>
      </c>
      <c r="G374" s="211" t="s">
        <v>194</v>
      </c>
      <c r="H374" s="212">
        <v>6</v>
      </c>
      <c r="I374" s="213"/>
      <c r="J374" s="214">
        <f>ROUND(I374*H374,2)</f>
        <v>0</v>
      </c>
      <c r="K374" s="210" t="s">
        <v>178</v>
      </c>
      <c r="L374" s="48"/>
      <c r="M374" s="215" t="s">
        <v>41</v>
      </c>
      <c r="N374" s="216" t="s">
        <v>51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295</v>
      </c>
      <c r="AT374" s="219" t="s">
        <v>174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295</v>
      </c>
      <c r="BM374" s="219" t="s">
        <v>1496</v>
      </c>
    </row>
    <row r="375" s="2" customFormat="1">
      <c r="A375" s="42"/>
      <c r="B375" s="43"/>
      <c r="C375" s="44"/>
      <c r="D375" s="221" t="s">
        <v>181</v>
      </c>
      <c r="E375" s="44"/>
      <c r="F375" s="222" t="s">
        <v>1497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181</v>
      </c>
      <c r="AU375" s="20" t="s">
        <v>90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172</v>
      </c>
      <c r="G376" s="238"/>
      <c r="H376" s="241">
        <v>6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5" customFormat="1">
      <c r="A377" s="15"/>
      <c r="B377" s="248"/>
      <c r="C377" s="249"/>
      <c r="D377" s="228" t="s">
        <v>183</v>
      </c>
      <c r="E377" s="250" t="s">
        <v>41</v>
      </c>
      <c r="F377" s="251" t="s">
        <v>189</v>
      </c>
      <c r="G377" s="249"/>
      <c r="H377" s="252">
        <v>6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183</v>
      </c>
      <c r="AU377" s="258" t="s">
        <v>90</v>
      </c>
      <c r="AV377" s="15" t="s">
        <v>179</v>
      </c>
      <c r="AW377" s="15" t="s">
        <v>42</v>
      </c>
      <c r="AX377" s="15" t="s">
        <v>88</v>
      </c>
      <c r="AY377" s="258" t="s">
        <v>171</v>
      </c>
    </row>
    <row r="378" s="2" customFormat="1" ht="16.5" customHeight="1">
      <c r="A378" s="42"/>
      <c r="B378" s="43"/>
      <c r="C378" s="270" t="s">
        <v>1023</v>
      </c>
      <c r="D378" s="270" t="s">
        <v>403</v>
      </c>
      <c r="E378" s="271" t="s">
        <v>1498</v>
      </c>
      <c r="F378" s="272" t="s">
        <v>1499</v>
      </c>
      <c r="G378" s="273" t="s">
        <v>194</v>
      </c>
      <c r="H378" s="274">
        <v>6</v>
      </c>
      <c r="I378" s="275"/>
      <c r="J378" s="276">
        <f>ROUND(I378*H378,2)</f>
        <v>0</v>
      </c>
      <c r="K378" s="272" t="s">
        <v>178</v>
      </c>
      <c r="L378" s="277"/>
      <c r="M378" s="278" t="s">
        <v>41</v>
      </c>
      <c r="N378" s="279" t="s">
        <v>51</v>
      </c>
      <c r="O378" s="88"/>
      <c r="P378" s="217">
        <f>O378*H378</f>
        <v>0</v>
      </c>
      <c r="Q378" s="217">
        <v>3.0000000000000001E-05</v>
      </c>
      <c r="R378" s="217">
        <f>Q378*H378</f>
        <v>0.00018000000000000001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406</v>
      </c>
      <c r="AT378" s="219" t="s">
        <v>403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1500</v>
      </c>
    </row>
    <row r="379" s="2" customFormat="1" ht="24.15" customHeight="1">
      <c r="A379" s="42"/>
      <c r="B379" s="43"/>
      <c r="C379" s="208" t="s">
        <v>1028</v>
      </c>
      <c r="D379" s="208" t="s">
        <v>174</v>
      </c>
      <c r="E379" s="209" t="s">
        <v>1501</v>
      </c>
      <c r="F379" s="210" t="s">
        <v>1110</v>
      </c>
      <c r="G379" s="211" t="s">
        <v>194</v>
      </c>
      <c r="H379" s="212">
        <v>3</v>
      </c>
      <c r="I379" s="213"/>
      <c r="J379" s="214">
        <f>ROUND(I379*H379,2)</f>
        <v>0</v>
      </c>
      <c r="K379" s="210" t="s">
        <v>41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2172</v>
      </c>
    </row>
    <row r="380" s="14" customFormat="1">
      <c r="A380" s="14"/>
      <c r="B380" s="237"/>
      <c r="C380" s="238"/>
      <c r="D380" s="228" t="s">
        <v>183</v>
      </c>
      <c r="E380" s="239" t="s">
        <v>41</v>
      </c>
      <c r="F380" s="240" t="s">
        <v>199</v>
      </c>
      <c r="G380" s="238"/>
      <c r="H380" s="241">
        <v>3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183</v>
      </c>
      <c r="AU380" s="247" t="s">
        <v>90</v>
      </c>
      <c r="AV380" s="14" t="s">
        <v>90</v>
      </c>
      <c r="AW380" s="14" t="s">
        <v>42</v>
      </c>
      <c r="AX380" s="14" t="s">
        <v>80</v>
      </c>
      <c r="AY380" s="247" t="s">
        <v>171</v>
      </c>
    </row>
    <row r="381" s="15" customFormat="1">
      <c r="A381" s="15"/>
      <c r="B381" s="248"/>
      <c r="C381" s="249"/>
      <c r="D381" s="228" t="s">
        <v>183</v>
      </c>
      <c r="E381" s="250" t="s">
        <v>41</v>
      </c>
      <c r="F381" s="251" t="s">
        <v>189</v>
      </c>
      <c r="G381" s="249"/>
      <c r="H381" s="252">
        <v>3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8" t="s">
        <v>183</v>
      </c>
      <c r="AU381" s="258" t="s">
        <v>90</v>
      </c>
      <c r="AV381" s="15" t="s">
        <v>179</v>
      </c>
      <c r="AW381" s="15" t="s">
        <v>42</v>
      </c>
      <c r="AX381" s="15" t="s">
        <v>88</v>
      </c>
      <c r="AY381" s="258" t="s">
        <v>171</v>
      </c>
    </row>
    <row r="382" s="2" customFormat="1" ht="24.15" customHeight="1">
      <c r="A382" s="42"/>
      <c r="B382" s="43"/>
      <c r="C382" s="208" t="s">
        <v>1033</v>
      </c>
      <c r="D382" s="208" t="s">
        <v>174</v>
      </c>
      <c r="E382" s="209" t="s">
        <v>1852</v>
      </c>
      <c r="F382" s="210" t="s">
        <v>1853</v>
      </c>
      <c r="G382" s="211" t="s">
        <v>194</v>
      </c>
      <c r="H382" s="212">
        <v>1</v>
      </c>
      <c r="I382" s="213"/>
      <c r="J382" s="214">
        <f>ROUND(I382*H382,2)</f>
        <v>0</v>
      </c>
      <c r="K382" s="210" t="s">
        <v>178</v>
      </c>
      <c r="L382" s="48"/>
      <c r="M382" s="215" t="s">
        <v>41</v>
      </c>
      <c r="N382" s="216" t="s">
        <v>51</v>
      </c>
      <c r="O382" s="88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295</v>
      </c>
      <c r="AT382" s="219" t="s">
        <v>174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295</v>
      </c>
      <c r="BM382" s="219" t="s">
        <v>2537</v>
      </c>
    </row>
    <row r="383" s="2" customFormat="1">
      <c r="A383" s="42"/>
      <c r="B383" s="43"/>
      <c r="C383" s="44"/>
      <c r="D383" s="221" t="s">
        <v>181</v>
      </c>
      <c r="E383" s="44"/>
      <c r="F383" s="222" t="s">
        <v>1855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181</v>
      </c>
      <c r="AU383" s="20" t="s">
        <v>90</v>
      </c>
    </row>
    <row r="384" s="2" customFormat="1" ht="16.5" customHeight="1">
      <c r="A384" s="42"/>
      <c r="B384" s="43"/>
      <c r="C384" s="208" t="s">
        <v>1038</v>
      </c>
      <c r="D384" s="208" t="s">
        <v>174</v>
      </c>
      <c r="E384" s="209" t="s">
        <v>1507</v>
      </c>
      <c r="F384" s="210" t="s">
        <v>1508</v>
      </c>
      <c r="G384" s="211" t="s">
        <v>202</v>
      </c>
      <c r="H384" s="212">
        <v>6</v>
      </c>
      <c r="I384" s="213"/>
      <c r="J384" s="214">
        <f>ROUND(I384*H384,2)</f>
        <v>0</v>
      </c>
      <c r="K384" s="210" t="s">
        <v>178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295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1509</v>
      </c>
    </row>
    <row r="385" s="2" customFormat="1">
      <c r="A385" s="42"/>
      <c r="B385" s="43"/>
      <c r="C385" s="44"/>
      <c r="D385" s="221" t="s">
        <v>181</v>
      </c>
      <c r="E385" s="44"/>
      <c r="F385" s="222" t="s">
        <v>1510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181</v>
      </c>
      <c r="AU385" s="20" t="s">
        <v>90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1511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4" customFormat="1">
      <c r="A387" s="14"/>
      <c r="B387" s="237"/>
      <c r="C387" s="238"/>
      <c r="D387" s="228" t="s">
        <v>183</v>
      </c>
      <c r="E387" s="239" t="s">
        <v>41</v>
      </c>
      <c r="F387" s="240" t="s">
        <v>2538</v>
      </c>
      <c r="G387" s="238"/>
      <c r="H387" s="241">
        <v>6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183</v>
      </c>
      <c r="AU387" s="247" t="s">
        <v>90</v>
      </c>
      <c r="AV387" s="14" t="s">
        <v>90</v>
      </c>
      <c r="AW387" s="14" t="s">
        <v>42</v>
      </c>
      <c r="AX387" s="14" t="s">
        <v>80</v>
      </c>
      <c r="AY387" s="247" t="s">
        <v>171</v>
      </c>
    </row>
    <row r="388" s="15" customFormat="1">
      <c r="A388" s="15"/>
      <c r="B388" s="248"/>
      <c r="C388" s="249"/>
      <c r="D388" s="228" t="s">
        <v>183</v>
      </c>
      <c r="E388" s="250" t="s">
        <v>41</v>
      </c>
      <c r="F388" s="251" t="s">
        <v>189</v>
      </c>
      <c r="G388" s="249"/>
      <c r="H388" s="252">
        <v>6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183</v>
      </c>
      <c r="AU388" s="258" t="s">
        <v>90</v>
      </c>
      <c r="AV388" s="15" t="s">
        <v>179</v>
      </c>
      <c r="AW388" s="15" t="s">
        <v>42</v>
      </c>
      <c r="AX388" s="15" t="s">
        <v>88</v>
      </c>
      <c r="AY388" s="258" t="s">
        <v>171</v>
      </c>
    </row>
    <row r="389" s="2" customFormat="1" ht="16.5" customHeight="1">
      <c r="A389" s="42"/>
      <c r="B389" s="43"/>
      <c r="C389" s="270" t="s">
        <v>1532</v>
      </c>
      <c r="D389" s="270" t="s">
        <v>403</v>
      </c>
      <c r="E389" s="271" t="s">
        <v>1513</v>
      </c>
      <c r="F389" s="272" t="s">
        <v>1514</v>
      </c>
      <c r="G389" s="273" t="s">
        <v>202</v>
      </c>
      <c r="H389" s="274">
        <v>6</v>
      </c>
      <c r="I389" s="275"/>
      <c r="J389" s="276">
        <f>ROUND(I389*H389,2)</f>
        <v>0</v>
      </c>
      <c r="K389" s="272" t="s">
        <v>178</v>
      </c>
      <c r="L389" s="277"/>
      <c r="M389" s="278" t="s">
        <v>41</v>
      </c>
      <c r="N389" s="279" t="s">
        <v>51</v>
      </c>
      <c r="O389" s="88"/>
      <c r="P389" s="217">
        <f>O389*H389</f>
        <v>0</v>
      </c>
      <c r="Q389" s="217">
        <v>0.00020000000000000001</v>
      </c>
      <c r="R389" s="217">
        <f>Q389*H389</f>
        <v>0.0012000000000000001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406</v>
      </c>
      <c r="AT389" s="219" t="s">
        <v>403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295</v>
      </c>
      <c r="BM389" s="219" t="s">
        <v>1515</v>
      </c>
    </row>
    <row r="390" s="2" customFormat="1" ht="16.5" customHeight="1">
      <c r="A390" s="42"/>
      <c r="B390" s="43"/>
      <c r="C390" s="208" t="s">
        <v>1534</v>
      </c>
      <c r="D390" s="208" t="s">
        <v>174</v>
      </c>
      <c r="E390" s="209" t="s">
        <v>1518</v>
      </c>
      <c r="F390" s="210" t="s">
        <v>1519</v>
      </c>
      <c r="G390" s="211" t="s">
        <v>194</v>
      </c>
      <c r="H390" s="212">
        <v>25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295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1520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1521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2539</v>
      </c>
      <c r="G392" s="238"/>
      <c r="H392" s="241">
        <v>25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25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1536</v>
      </c>
      <c r="D394" s="270" t="s">
        <v>403</v>
      </c>
      <c r="E394" s="271" t="s">
        <v>1523</v>
      </c>
      <c r="F394" s="272" t="s">
        <v>1524</v>
      </c>
      <c r="G394" s="273" t="s">
        <v>194</v>
      </c>
      <c r="H394" s="274">
        <v>5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5.0000000000000002E-05</v>
      </c>
      <c r="R394" s="217">
        <f>Q394*H394</f>
        <v>0.00025000000000000001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406</v>
      </c>
      <c r="AT394" s="219" t="s">
        <v>403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1525</v>
      </c>
    </row>
    <row r="395" s="2" customFormat="1" ht="16.5" customHeight="1">
      <c r="A395" s="42"/>
      <c r="B395" s="43"/>
      <c r="C395" s="270" t="s">
        <v>1541</v>
      </c>
      <c r="D395" s="270" t="s">
        <v>403</v>
      </c>
      <c r="E395" s="271" t="s">
        <v>1526</v>
      </c>
      <c r="F395" s="272" t="s">
        <v>1527</v>
      </c>
      <c r="G395" s="273" t="s">
        <v>194</v>
      </c>
      <c r="H395" s="274">
        <v>5</v>
      </c>
      <c r="I395" s="275"/>
      <c r="J395" s="276">
        <f>ROUND(I395*H395,2)</f>
        <v>0</v>
      </c>
      <c r="K395" s="272" t="s">
        <v>178</v>
      </c>
      <c r="L395" s="277"/>
      <c r="M395" s="278" t="s">
        <v>41</v>
      </c>
      <c r="N395" s="279" t="s">
        <v>51</v>
      </c>
      <c r="O395" s="88"/>
      <c r="P395" s="217">
        <f>O395*H395</f>
        <v>0</v>
      </c>
      <c r="Q395" s="217">
        <v>5.0000000000000002E-05</v>
      </c>
      <c r="R395" s="217">
        <f>Q395*H395</f>
        <v>0.00025000000000000001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406</v>
      </c>
      <c r="AT395" s="219" t="s">
        <v>403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1528</v>
      </c>
    </row>
    <row r="396" s="2" customFormat="1" ht="16.5" customHeight="1">
      <c r="A396" s="42"/>
      <c r="B396" s="43"/>
      <c r="C396" s="270" t="s">
        <v>1546</v>
      </c>
      <c r="D396" s="270" t="s">
        <v>403</v>
      </c>
      <c r="E396" s="271" t="s">
        <v>1529</v>
      </c>
      <c r="F396" s="272" t="s">
        <v>1530</v>
      </c>
      <c r="G396" s="273" t="s">
        <v>194</v>
      </c>
      <c r="H396" s="274">
        <v>15</v>
      </c>
      <c r="I396" s="275"/>
      <c r="J396" s="276">
        <f>ROUND(I396*H396,2)</f>
        <v>0</v>
      </c>
      <c r="K396" s="272" t="s">
        <v>178</v>
      </c>
      <c r="L396" s="277"/>
      <c r="M396" s="278" t="s">
        <v>41</v>
      </c>
      <c r="N396" s="279" t="s">
        <v>51</v>
      </c>
      <c r="O396" s="88"/>
      <c r="P396" s="217">
        <f>O396*H396</f>
        <v>0</v>
      </c>
      <c r="Q396" s="217">
        <v>3.0000000000000001E-05</v>
      </c>
      <c r="R396" s="217">
        <f>Q396*H396</f>
        <v>0.00044999999999999999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406</v>
      </c>
      <c r="AT396" s="219" t="s">
        <v>403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295</v>
      </c>
      <c r="BM396" s="219" t="s">
        <v>1531</v>
      </c>
    </row>
    <row r="397" s="2" customFormat="1" ht="16.5" customHeight="1">
      <c r="A397" s="42"/>
      <c r="B397" s="43"/>
      <c r="C397" s="208" t="s">
        <v>1551</v>
      </c>
      <c r="D397" s="208" t="s">
        <v>174</v>
      </c>
      <c r="E397" s="209" t="s">
        <v>1167</v>
      </c>
      <c r="F397" s="210" t="s">
        <v>1168</v>
      </c>
      <c r="G397" s="211" t="s">
        <v>1169</v>
      </c>
      <c r="H397" s="212">
        <v>3</v>
      </c>
      <c r="I397" s="213"/>
      <c r="J397" s="214">
        <f>ROUND(I397*H397,2)</f>
        <v>0</v>
      </c>
      <c r="K397" s="210" t="s">
        <v>178</v>
      </c>
      <c r="L397" s="48"/>
      <c r="M397" s="215" t="s">
        <v>41</v>
      </c>
      <c r="N397" s="216" t="s">
        <v>51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295</v>
      </c>
      <c r="AT397" s="219" t="s">
        <v>174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295</v>
      </c>
      <c r="BM397" s="219" t="s">
        <v>1533</v>
      </c>
    </row>
    <row r="398" s="2" customFormat="1">
      <c r="A398" s="42"/>
      <c r="B398" s="43"/>
      <c r="C398" s="44"/>
      <c r="D398" s="221" t="s">
        <v>181</v>
      </c>
      <c r="E398" s="44"/>
      <c r="F398" s="222" t="s">
        <v>1171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181</v>
      </c>
      <c r="AU398" s="20" t="s">
        <v>90</v>
      </c>
    </row>
    <row r="399" s="13" customFormat="1">
      <c r="A399" s="13"/>
      <c r="B399" s="226"/>
      <c r="C399" s="227"/>
      <c r="D399" s="228" t="s">
        <v>183</v>
      </c>
      <c r="E399" s="229" t="s">
        <v>41</v>
      </c>
      <c r="F399" s="230" t="s">
        <v>1172</v>
      </c>
      <c r="G399" s="227"/>
      <c r="H399" s="229" t="s">
        <v>41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183</v>
      </c>
      <c r="AU399" s="236" t="s">
        <v>90</v>
      </c>
      <c r="AV399" s="13" t="s">
        <v>88</v>
      </c>
      <c r="AW399" s="13" t="s">
        <v>42</v>
      </c>
      <c r="AX399" s="13" t="s">
        <v>80</v>
      </c>
      <c r="AY399" s="236" t="s">
        <v>171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90</v>
      </c>
      <c r="G400" s="238"/>
      <c r="H400" s="241">
        <v>2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1173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4" customFormat="1">
      <c r="A402" s="14"/>
      <c r="B402" s="237"/>
      <c r="C402" s="238"/>
      <c r="D402" s="228" t="s">
        <v>183</v>
      </c>
      <c r="E402" s="239" t="s">
        <v>41</v>
      </c>
      <c r="F402" s="240" t="s">
        <v>88</v>
      </c>
      <c r="G402" s="238"/>
      <c r="H402" s="241">
        <v>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183</v>
      </c>
      <c r="AU402" s="247" t="s">
        <v>90</v>
      </c>
      <c r="AV402" s="14" t="s">
        <v>90</v>
      </c>
      <c r="AW402" s="14" t="s">
        <v>42</v>
      </c>
      <c r="AX402" s="14" t="s">
        <v>80</v>
      </c>
      <c r="AY402" s="247" t="s">
        <v>171</v>
      </c>
    </row>
    <row r="403" s="15" customFormat="1">
      <c r="A403" s="15"/>
      <c r="B403" s="248"/>
      <c r="C403" s="249"/>
      <c r="D403" s="228" t="s">
        <v>183</v>
      </c>
      <c r="E403" s="250" t="s">
        <v>41</v>
      </c>
      <c r="F403" s="251" t="s">
        <v>189</v>
      </c>
      <c r="G403" s="249"/>
      <c r="H403" s="252">
        <v>3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183</v>
      </c>
      <c r="AU403" s="258" t="s">
        <v>90</v>
      </c>
      <c r="AV403" s="15" t="s">
        <v>179</v>
      </c>
      <c r="AW403" s="15" t="s">
        <v>42</v>
      </c>
      <c r="AX403" s="15" t="s">
        <v>88</v>
      </c>
      <c r="AY403" s="258" t="s">
        <v>171</v>
      </c>
    </row>
    <row r="404" s="2" customFormat="1" ht="16.5" customHeight="1">
      <c r="A404" s="42"/>
      <c r="B404" s="43"/>
      <c r="C404" s="208" t="s">
        <v>1555</v>
      </c>
      <c r="D404" s="208" t="s">
        <v>174</v>
      </c>
      <c r="E404" s="209" t="s">
        <v>1174</v>
      </c>
      <c r="F404" s="210" t="s">
        <v>1175</v>
      </c>
      <c r="G404" s="211" t="s">
        <v>1169</v>
      </c>
      <c r="H404" s="212">
        <v>4.5</v>
      </c>
      <c r="I404" s="213"/>
      <c r="J404" s="214">
        <f>ROUND(I404*H404,2)</f>
        <v>0</v>
      </c>
      <c r="K404" s="210" t="s">
        <v>178</v>
      </c>
      <c r="L404" s="48"/>
      <c r="M404" s="215" t="s">
        <v>41</v>
      </c>
      <c r="N404" s="216" t="s">
        <v>51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295</v>
      </c>
      <c r="AT404" s="219" t="s">
        <v>174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295</v>
      </c>
      <c r="BM404" s="219" t="s">
        <v>1535</v>
      </c>
    </row>
    <row r="405" s="2" customFormat="1">
      <c r="A405" s="42"/>
      <c r="B405" s="43"/>
      <c r="C405" s="44"/>
      <c r="D405" s="221" t="s">
        <v>181</v>
      </c>
      <c r="E405" s="44"/>
      <c r="F405" s="222" t="s">
        <v>1177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181</v>
      </c>
      <c r="AU405" s="20" t="s">
        <v>90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1178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90</v>
      </c>
      <c r="G407" s="238"/>
      <c r="H407" s="241">
        <v>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3" customFormat="1">
      <c r="A408" s="13"/>
      <c r="B408" s="226"/>
      <c r="C408" s="227"/>
      <c r="D408" s="228" t="s">
        <v>183</v>
      </c>
      <c r="E408" s="229" t="s">
        <v>41</v>
      </c>
      <c r="F408" s="230" t="s">
        <v>1179</v>
      </c>
      <c r="G408" s="227"/>
      <c r="H408" s="229" t="s">
        <v>41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183</v>
      </c>
      <c r="AU408" s="236" t="s">
        <v>90</v>
      </c>
      <c r="AV408" s="13" t="s">
        <v>88</v>
      </c>
      <c r="AW408" s="13" t="s">
        <v>42</v>
      </c>
      <c r="AX408" s="13" t="s">
        <v>80</v>
      </c>
      <c r="AY408" s="236" t="s">
        <v>171</v>
      </c>
    </row>
    <row r="409" s="14" customFormat="1">
      <c r="A409" s="14"/>
      <c r="B409" s="237"/>
      <c r="C409" s="238"/>
      <c r="D409" s="228" t="s">
        <v>183</v>
      </c>
      <c r="E409" s="239" t="s">
        <v>41</v>
      </c>
      <c r="F409" s="240" t="s">
        <v>1180</v>
      </c>
      <c r="G409" s="238"/>
      <c r="H409" s="241">
        <v>2.5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183</v>
      </c>
      <c r="AU409" s="247" t="s">
        <v>90</v>
      </c>
      <c r="AV409" s="14" t="s">
        <v>90</v>
      </c>
      <c r="AW409" s="14" t="s">
        <v>42</v>
      </c>
      <c r="AX409" s="14" t="s">
        <v>80</v>
      </c>
      <c r="AY409" s="247" t="s">
        <v>171</v>
      </c>
    </row>
    <row r="410" s="15" customFormat="1">
      <c r="A410" s="15"/>
      <c r="B410" s="248"/>
      <c r="C410" s="249"/>
      <c r="D410" s="228" t="s">
        <v>183</v>
      </c>
      <c r="E410" s="250" t="s">
        <v>41</v>
      </c>
      <c r="F410" s="251" t="s">
        <v>189</v>
      </c>
      <c r="G410" s="249"/>
      <c r="H410" s="252">
        <v>4.5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8" t="s">
        <v>183</v>
      </c>
      <c r="AU410" s="258" t="s">
        <v>90</v>
      </c>
      <c r="AV410" s="15" t="s">
        <v>179</v>
      </c>
      <c r="AW410" s="15" t="s">
        <v>42</v>
      </c>
      <c r="AX410" s="15" t="s">
        <v>88</v>
      </c>
      <c r="AY410" s="258" t="s">
        <v>171</v>
      </c>
    </row>
    <row r="411" s="2" customFormat="1" ht="16.5" customHeight="1">
      <c r="A411" s="42"/>
      <c r="B411" s="43"/>
      <c r="C411" s="208" t="s">
        <v>1560</v>
      </c>
      <c r="D411" s="208" t="s">
        <v>174</v>
      </c>
      <c r="E411" s="209" t="s">
        <v>1858</v>
      </c>
      <c r="F411" s="210" t="s">
        <v>1859</v>
      </c>
      <c r="G411" s="211" t="s">
        <v>194</v>
      </c>
      <c r="H411" s="212">
        <v>1</v>
      </c>
      <c r="I411" s="213"/>
      <c r="J411" s="214">
        <f>ROUND(I411*H411,2)</f>
        <v>0</v>
      </c>
      <c r="K411" s="210" t="s">
        <v>178</v>
      </c>
      <c r="L411" s="48"/>
      <c r="M411" s="215" t="s">
        <v>41</v>
      </c>
      <c r="N411" s="216" t="s">
        <v>51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295</v>
      </c>
      <c r="AT411" s="219" t="s">
        <v>174</v>
      </c>
      <c r="AU411" s="219" t="s">
        <v>90</v>
      </c>
      <c r="AY411" s="20" t="s">
        <v>171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88</v>
      </c>
      <c r="BK411" s="220">
        <f>ROUND(I411*H411,2)</f>
        <v>0</v>
      </c>
      <c r="BL411" s="20" t="s">
        <v>295</v>
      </c>
      <c r="BM411" s="219" t="s">
        <v>1943</v>
      </c>
    </row>
    <row r="412" s="2" customFormat="1">
      <c r="A412" s="42"/>
      <c r="B412" s="43"/>
      <c r="C412" s="44"/>
      <c r="D412" s="221" t="s">
        <v>181</v>
      </c>
      <c r="E412" s="44"/>
      <c r="F412" s="222" t="s">
        <v>1861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181</v>
      </c>
      <c r="AU412" s="20" t="s">
        <v>90</v>
      </c>
    </row>
    <row r="413" s="2" customFormat="1" ht="16.5" customHeight="1">
      <c r="A413" s="42"/>
      <c r="B413" s="43"/>
      <c r="C413" s="270" t="s">
        <v>1564</v>
      </c>
      <c r="D413" s="270" t="s">
        <v>403</v>
      </c>
      <c r="E413" s="271" t="s">
        <v>888</v>
      </c>
      <c r="F413" s="272" t="s">
        <v>1862</v>
      </c>
      <c r="G413" s="273" t="s">
        <v>194</v>
      </c>
      <c r="H413" s="274">
        <v>1</v>
      </c>
      <c r="I413" s="275"/>
      <c r="J413" s="276">
        <f>ROUND(I413*H413,2)</f>
        <v>0</v>
      </c>
      <c r="K413" s="272" t="s">
        <v>41</v>
      </c>
      <c r="L413" s="277"/>
      <c r="M413" s="278" t="s">
        <v>41</v>
      </c>
      <c r="N413" s="279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406</v>
      </c>
      <c r="AT413" s="219" t="s">
        <v>403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295</v>
      </c>
      <c r="BM413" s="219" t="s">
        <v>1944</v>
      </c>
    </row>
    <row r="414" s="2" customFormat="1" ht="16.5" customHeight="1">
      <c r="A414" s="42"/>
      <c r="B414" s="43"/>
      <c r="C414" s="208" t="s">
        <v>1568</v>
      </c>
      <c r="D414" s="208" t="s">
        <v>174</v>
      </c>
      <c r="E414" s="209" t="s">
        <v>1547</v>
      </c>
      <c r="F414" s="210" t="s">
        <v>1548</v>
      </c>
      <c r="G414" s="211" t="s">
        <v>194</v>
      </c>
      <c r="H414" s="212">
        <v>5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295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1549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1550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242</v>
      </c>
      <c r="G416" s="238"/>
      <c r="H416" s="241">
        <v>5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5" customFormat="1">
      <c r="A417" s="15"/>
      <c r="B417" s="248"/>
      <c r="C417" s="249"/>
      <c r="D417" s="228" t="s">
        <v>183</v>
      </c>
      <c r="E417" s="250" t="s">
        <v>41</v>
      </c>
      <c r="F417" s="251" t="s">
        <v>189</v>
      </c>
      <c r="G417" s="249"/>
      <c r="H417" s="252">
        <v>5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8" t="s">
        <v>183</v>
      </c>
      <c r="AU417" s="258" t="s">
        <v>90</v>
      </c>
      <c r="AV417" s="15" t="s">
        <v>179</v>
      </c>
      <c r="AW417" s="15" t="s">
        <v>42</v>
      </c>
      <c r="AX417" s="15" t="s">
        <v>88</v>
      </c>
      <c r="AY417" s="258" t="s">
        <v>171</v>
      </c>
    </row>
    <row r="418" s="2" customFormat="1" ht="16.5" customHeight="1">
      <c r="A418" s="42"/>
      <c r="B418" s="43"/>
      <c r="C418" s="270" t="s">
        <v>1573</v>
      </c>
      <c r="D418" s="270" t="s">
        <v>403</v>
      </c>
      <c r="E418" s="271" t="s">
        <v>1552</v>
      </c>
      <c r="F418" s="272" t="s">
        <v>1553</v>
      </c>
      <c r="G418" s="273" t="s">
        <v>194</v>
      </c>
      <c r="H418" s="274">
        <v>5</v>
      </c>
      <c r="I418" s="275"/>
      <c r="J418" s="276">
        <f>ROUND(I418*H418,2)</f>
        <v>0</v>
      </c>
      <c r="K418" s="272" t="s">
        <v>178</v>
      </c>
      <c r="L418" s="277"/>
      <c r="M418" s="278" t="s">
        <v>41</v>
      </c>
      <c r="N418" s="279" t="s">
        <v>51</v>
      </c>
      <c r="O418" s="88"/>
      <c r="P418" s="217">
        <f>O418*H418</f>
        <v>0</v>
      </c>
      <c r="Q418" s="217">
        <v>0.001</v>
      </c>
      <c r="R418" s="217">
        <f>Q418*H418</f>
        <v>0.0050000000000000001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406</v>
      </c>
      <c r="AT418" s="219" t="s">
        <v>403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295</v>
      </c>
      <c r="BM418" s="219" t="s">
        <v>1554</v>
      </c>
    </row>
    <row r="419" s="2" customFormat="1" ht="16.5" customHeight="1">
      <c r="A419" s="42"/>
      <c r="B419" s="43"/>
      <c r="C419" s="208" t="s">
        <v>1584</v>
      </c>
      <c r="D419" s="208" t="s">
        <v>174</v>
      </c>
      <c r="E419" s="209" t="s">
        <v>1556</v>
      </c>
      <c r="F419" s="210" t="s">
        <v>1557</v>
      </c>
      <c r="G419" s="211" t="s">
        <v>194</v>
      </c>
      <c r="H419" s="212">
        <v>5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295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1558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1559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242</v>
      </c>
      <c r="G421" s="238"/>
      <c r="H421" s="241">
        <v>5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5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70" t="s">
        <v>1589</v>
      </c>
      <c r="D423" s="270" t="s">
        <v>403</v>
      </c>
      <c r="E423" s="271" t="s">
        <v>1561</v>
      </c>
      <c r="F423" s="272" t="s">
        <v>1562</v>
      </c>
      <c r="G423" s="273" t="s">
        <v>194</v>
      </c>
      <c r="H423" s="274">
        <v>5</v>
      </c>
      <c r="I423" s="275"/>
      <c r="J423" s="276">
        <f>ROUND(I423*H423,2)</f>
        <v>0</v>
      </c>
      <c r="K423" s="272" t="s">
        <v>178</v>
      </c>
      <c r="L423" s="277"/>
      <c r="M423" s="278" t="s">
        <v>41</v>
      </c>
      <c r="N423" s="279" t="s">
        <v>51</v>
      </c>
      <c r="O423" s="88"/>
      <c r="P423" s="217">
        <f>O423*H423</f>
        <v>0</v>
      </c>
      <c r="Q423" s="217">
        <v>0.00012</v>
      </c>
      <c r="R423" s="217">
        <f>Q423*H423</f>
        <v>0.00060000000000000006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406</v>
      </c>
      <c r="AT423" s="219" t="s">
        <v>403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1563</v>
      </c>
    </row>
    <row r="424" s="2" customFormat="1" ht="16.5" customHeight="1">
      <c r="A424" s="42"/>
      <c r="B424" s="43"/>
      <c r="C424" s="208" t="s">
        <v>1593</v>
      </c>
      <c r="D424" s="208" t="s">
        <v>174</v>
      </c>
      <c r="E424" s="209" t="s">
        <v>1569</v>
      </c>
      <c r="F424" s="210" t="s">
        <v>1570</v>
      </c>
      <c r="G424" s="211" t="s">
        <v>194</v>
      </c>
      <c r="H424" s="212">
        <v>8</v>
      </c>
      <c r="I424" s="213"/>
      <c r="J424" s="214">
        <f>ROUND(I424*H424,2)</f>
        <v>0</v>
      </c>
      <c r="K424" s="210" t="s">
        <v>178</v>
      </c>
      <c r="L424" s="48"/>
      <c r="M424" s="215" t="s">
        <v>41</v>
      </c>
      <c r="N424" s="216" t="s">
        <v>51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295</v>
      </c>
      <c r="AT424" s="219" t="s">
        <v>174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295</v>
      </c>
      <c r="BM424" s="219" t="s">
        <v>1571</v>
      </c>
    </row>
    <row r="425" s="2" customFormat="1">
      <c r="A425" s="42"/>
      <c r="B425" s="43"/>
      <c r="C425" s="44"/>
      <c r="D425" s="221" t="s">
        <v>181</v>
      </c>
      <c r="E425" s="44"/>
      <c r="F425" s="222" t="s">
        <v>1572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181</v>
      </c>
      <c r="AU425" s="20" t="s">
        <v>90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259</v>
      </c>
      <c r="G426" s="238"/>
      <c r="H426" s="241">
        <v>8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88</v>
      </c>
      <c r="AY426" s="247" t="s">
        <v>171</v>
      </c>
    </row>
    <row r="427" s="2" customFormat="1" ht="16.5" customHeight="1">
      <c r="A427" s="42"/>
      <c r="B427" s="43"/>
      <c r="C427" s="270" t="s">
        <v>1597</v>
      </c>
      <c r="D427" s="270" t="s">
        <v>403</v>
      </c>
      <c r="E427" s="271" t="s">
        <v>1574</v>
      </c>
      <c r="F427" s="272" t="s">
        <v>1575</v>
      </c>
      <c r="G427" s="273" t="s">
        <v>202</v>
      </c>
      <c r="H427" s="274">
        <v>32.445</v>
      </c>
      <c r="I427" s="275"/>
      <c r="J427" s="276">
        <f>ROUND(I427*H427,2)</f>
        <v>0</v>
      </c>
      <c r="K427" s="272" t="s">
        <v>178</v>
      </c>
      <c r="L427" s="277"/>
      <c r="M427" s="278" t="s">
        <v>41</v>
      </c>
      <c r="N427" s="279" t="s">
        <v>51</v>
      </c>
      <c r="O427" s="88"/>
      <c r="P427" s="217">
        <f>O427*H427</f>
        <v>0</v>
      </c>
      <c r="Q427" s="217">
        <v>0.00040999999999999999</v>
      </c>
      <c r="R427" s="217">
        <f>Q427*H427</f>
        <v>0.01330245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406</v>
      </c>
      <c r="AT427" s="219" t="s">
        <v>403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1576</v>
      </c>
    </row>
    <row r="428" s="14" customFormat="1">
      <c r="A428" s="14"/>
      <c r="B428" s="237"/>
      <c r="C428" s="238"/>
      <c r="D428" s="228" t="s">
        <v>183</v>
      </c>
      <c r="E428" s="239" t="s">
        <v>41</v>
      </c>
      <c r="F428" s="240" t="s">
        <v>2540</v>
      </c>
      <c r="G428" s="238"/>
      <c r="H428" s="241">
        <v>18.899999999999999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183</v>
      </c>
      <c r="AU428" s="247" t="s">
        <v>90</v>
      </c>
      <c r="AV428" s="14" t="s">
        <v>90</v>
      </c>
      <c r="AW428" s="14" t="s">
        <v>42</v>
      </c>
      <c r="AX428" s="14" t="s">
        <v>80</v>
      </c>
      <c r="AY428" s="247" t="s">
        <v>171</v>
      </c>
    </row>
    <row r="429" s="14" customFormat="1">
      <c r="A429" s="14"/>
      <c r="B429" s="237"/>
      <c r="C429" s="238"/>
      <c r="D429" s="228" t="s">
        <v>183</v>
      </c>
      <c r="E429" s="239" t="s">
        <v>41</v>
      </c>
      <c r="F429" s="240" t="s">
        <v>2541</v>
      </c>
      <c r="G429" s="238"/>
      <c r="H429" s="241">
        <v>12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183</v>
      </c>
      <c r="AU429" s="247" t="s">
        <v>90</v>
      </c>
      <c r="AV429" s="14" t="s">
        <v>90</v>
      </c>
      <c r="AW429" s="14" t="s">
        <v>42</v>
      </c>
      <c r="AX429" s="14" t="s">
        <v>80</v>
      </c>
      <c r="AY429" s="247" t="s">
        <v>171</v>
      </c>
    </row>
    <row r="430" s="15" customFormat="1">
      <c r="A430" s="15"/>
      <c r="B430" s="248"/>
      <c r="C430" s="249"/>
      <c r="D430" s="228" t="s">
        <v>183</v>
      </c>
      <c r="E430" s="250" t="s">
        <v>41</v>
      </c>
      <c r="F430" s="251" t="s">
        <v>189</v>
      </c>
      <c r="G430" s="249"/>
      <c r="H430" s="252">
        <v>30.899999999999999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8" t="s">
        <v>183</v>
      </c>
      <c r="AU430" s="258" t="s">
        <v>90</v>
      </c>
      <c r="AV430" s="15" t="s">
        <v>179</v>
      </c>
      <c r="AW430" s="15" t="s">
        <v>42</v>
      </c>
      <c r="AX430" s="15" t="s">
        <v>88</v>
      </c>
      <c r="AY430" s="258" t="s">
        <v>171</v>
      </c>
    </row>
    <row r="431" s="14" customFormat="1">
      <c r="A431" s="14"/>
      <c r="B431" s="237"/>
      <c r="C431" s="238"/>
      <c r="D431" s="228" t="s">
        <v>183</v>
      </c>
      <c r="E431" s="238"/>
      <c r="F431" s="240" t="s">
        <v>2542</v>
      </c>
      <c r="G431" s="238"/>
      <c r="H431" s="241">
        <v>32.445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183</v>
      </c>
      <c r="AU431" s="247" t="s">
        <v>90</v>
      </c>
      <c r="AV431" s="14" t="s">
        <v>90</v>
      </c>
      <c r="AW431" s="14" t="s">
        <v>4</v>
      </c>
      <c r="AX431" s="14" t="s">
        <v>88</v>
      </c>
      <c r="AY431" s="247" t="s">
        <v>171</v>
      </c>
    </row>
    <row r="432" s="2" customFormat="1" ht="16.5" customHeight="1">
      <c r="A432" s="42"/>
      <c r="B432" s="43"/>
      <c r="C432" s="208" t="s">
        <v>1599</v>
      </c>
      <c r="D432" s="208" t="s">
        <v>174</v>
      </c>
      <c r="E432" s="209" t="s">
        <v>1585</v>
      </c>
      <c r="F432" s="210" t="s">
        <v>1586</v>
      </c>
      <c r="G432" s="211" t="s">
        <v>416</v>
      </c>
      <c r="H432" s="212">
        <v>4.3220000000000001</v>
      </c>
      <c r="I432" s="213"/>
      <c r="J432" s="214">
        <f>ROUND(I432*H432,2)</f>
        <v>0</v>
      </c>
      <c r="K432" s="210" t="s">
        <v>178</v>
      </c>
      <c r="L432" s="48"/>
      <c r="M432" s="215" t="s">
        <v>41</v>
      </c>
      <c r="N432" s="216" t="s">
        <v>51</v>
      </c>
      <c r="O432" s="88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19" t="s">
        <v>295</v>
      </c>
      <c r="AT432" s="219" t="s">
        <v>174</v>
      </c>
      <c r="AU432" s="219" t="s">
        <v>90</v>
      </c>
      <c r="AY432" s="20" t="s">
        <v>171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0" t="s">
        <v>88</v>
      </c>
      <c r="BK432" s="220">
        <f>ROUND(I432*H432,2)</f>
        <v>0</v>
      </c>
      <c r="BL432" s="20" t="s">
        <v>295</v>
      </c>
      <c r="BM432" s="219" t="s">
        <v>1587</v>
      </c>
    </row>
    <row r="433" s="2" customFormat="1">
      <c r="A433" s="42"/>
      <c r="B433" s="43"/>
      <c r="C433" s="44"/>
      <c r="D433" s="221" t="s">
        <v>181</v>
      </c>
      <c r="E433" s="44"/>
      <c r="F433" s="222" t="s">
        <v>1588</v>
      </c>
      <c r="G433" s="44"/>
      <c r="H433" s="44"/>
      <c r="I433" s="223"/>
      <c r="J433" s="44"/>
      <c r="K433" s="44"/>
      <c r="L433" s="48"/>
      <c r="M433" s="224"/>
      <c r="N433" s="22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181</v>
      </c>
      <c r="AU433" s="20" t="s">
        <v>90</v>
      </c>
    </row>
    <row r="434" s="2" customFormat="1" ht="16.5" customHeight="1">
      <c r="A434" s="42"/>
      <c r="B434" s="43"/>
      <c r="C434" s="270" t="s">
        <v>1604</v>
      </c>
      <c r="D434" s="270" t="s">
        <v>403</v>
      </c>
      <c r="E434" s="271" t="s">
        <v>1590</v>
      </c>
      <c r="F434" s="272" t="s">
        <v>1591</v>
      </c>
      <c r="G434" s="273" t="s">
        <v>416</v>
      </c>
      <c r="H434" s="274">
        <v>4.3220000000000001</v>
      </c>
      <c r="I434" s="275"/>
      <c r="J434" s="276">
        <f>ROUND(I434*H434,2)</f>
        <v>0</v>
      </c>
      <c r="K434" s="272" t="s">
        <v>178</v>
      </c>
      <c r="L434" s="277"/>
      <c r="M434" s="278" t="s">
        <v>41</v>
      </c>
      <c r="N434" s="279" t="s">
        <v>51</v>
      </c>
      <c r="O434" s="88"/>
      <c r="P434" s="217">
        <f>O434*H434</f>
        <v>0</v>
      </c>
      <c r="Q434" s="217">
        <v>0.001</v>
      </c>
      <c r="R434" s="217">
        <f>Q434*H434</f>
        <v>0.0043220000000000003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406</v>
      </c>
      <c r="AT434" s="219" t="s">
        <v>403</v>
      </c>
      <c r="AU434" s="219" t="s">
        <v>90</v>
      </c>
      <c r="AY434" s="20" t="s">
        <v>171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88</v>
      </c>
      <c r="BK434" s="220">
        <f>ROUND(I434*H434,2)</f>
        <v>0</v>
      </c>
      <c r="BL434" s="20" t="s">
        <v>295</v>
      </c>
      <c r="BM434" s="219" t="s">
        <v>1592</v>
      </c>
    </row>
    <row r="435" s="2" customFormat="1" ht="33" customHeight="1">
      <c r="A435" s="42"/>
      <c r="B435" s="43"/>
      <c r="C435" s="208" t="s">
        <v>1606</v>
      </c>
      <c r="D435" s="208" t="s">
        <v>174</v>
      </c>
      <c r="E435" s="209" t="s">
        <v>1195</v>
      </c>
      <c r="F435" s="210" t="s">
        <v>1196</v>
      </c>
      <c r="G435" s="211" t="s">
        <v>264</v>
      </c>
      <c r="H435" s="212">
        <v>0.434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295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2435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1198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2" customFormat="1" ht="37.8" customHeight="1">
      <c r="A437" s="42"/>
      <c r="B437" s="43"/>
      <c r="C437" s="208" t="s">
        <v>1608</v>
      </c>
      <c r="D437" s="208" t="s">
        <v>174</v>
      </c>
      <c r="E437" s="209" t="s">
        <v>1203</v>
      </c>
      <c r="F437" s="210" t="s">
        <v>1204</v>
      </c>
      <c r="G437" s="211" t="s">
        <v>264</v>
      </c>
      <c r="H437" s="212">
        <v>0.434</v>
      </c>
      <c r="I437" s="213"/>
      <c r="J437" s="214">
        <f>ROUND(I437*H437,2)</f>
        <v>0</v>
      </c>
      <c r="K437" s="210" t="s">
        <v>178</v>
      </c>
      <c r="L437" s="48"/>
      <c r="M437" s="215" t="s">
        <v>41</v>
      </c>
      <c r="N437" s="216" t="s">
        <v>51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295</v>
      </c>
      <c r="AT437" s="219" t="s">
        <v>174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295</v>
      </c>
      <c r="BM437" s="219" t="s">
        <v>1605</v>
      </c>
    </row>
    <row r="438" s="2" customFormat="1">
      <c r="A438" s="42"/>
      <c r="B438" s="43"/>
      <c r="C438" s="44"/>
      <c r="D438" s="221" t="s">
        <v>181</v>
      </c>
      <c r="E438" s="44"/>
      <c r="F438" s="222" t="s">
        <v>1206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181</v>
      </c>
      <c r="AU438" s="20" t="s">
        <v>90</v>
      </c>
    </row>
    <row r="439" s="2" customFormat="1" ht="37.8" customHeight="1">
      <c r="A439" s="42"/>
      <c r="B439" s="43"/>
      <c r="C439" s="208" t="s">
        <v>1611</v>
      </c>
      <c r="D439" s="208" t="s">
        <v>174</v>
      </c>
      <c r="E439" s="209" t="s">
        <v>1207</v>
      </c>
      <c r="F439" s="210" t="s">
        <v>1208</v>
      </c>
      <c r="G439" s="211" t="s">
        <v>264</v>
      </c>
      <c r="H439" s="212">
        <v>0.434</v>
      </c>
      <c r="I439" s="213"/>
      <c r="J439" s="214">
        <f>ROUND(I439*H439,2)</f>
        <v>0</v>
      </c>
      <c r="K439" s="210" t="s">
        <v>178</v>
      </c>
      <c r="L439" s="48"/>
      <c r="M439" s="215" t="s">
        <v>41</v>
      </c>
      <c r="N439" s="216" t="s">
        <v>51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295</v>
      </c>
      <c r="AT439" s="219" t="s">
        <v>174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295</v>
      </c>
      <c r="BM439" s="219" t="s">
        <v>1607</v>
      </c>
    </row>
    <row r="440" s="2" customFormat="1">
      <c r="A440" s="42"/>
      <c r="B440" s="43"/>
      <c r="C440" s="44"/>
      <c r="D440" s="221" t="s">
        <v>181</v>
      </c>
      <c r="E440" s="44"/>
      <c r="F440" s="222" t="s">
        <v>1210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181</v>
      </c>
      <c r="AU440" s="20" t="s">
        <v>90</v>
      </c>
    </row>
    <row r="441" s="12" customFormat="1" ht="22.8" customHeight="1">
      <c r="A441" s="12"/>
      <c r="B441" s="192"/>
      <c r="C441" s="193"/>
      <c r="D441" s="194" t="s">
        <v>79</v>
      </c>
      <c r="E441" s="206" t="s">
        <v>291</v>
      </c>
      <c r="F441" s="206" t="s">
        <v>292</v>
      </c>
      <c r="G441" s="193"/>
      <c r="H441" s="193"/>
      <c r="I441" s="196"/>
      <c r="J441" s="207">
        <f>BK441</f>
        <v>0</v>
      </c>
      <c r="K441" s="193"/>
      <c r="L441" s="198"/>
      <c r="M441" s="199"/>
      <c r="N441" s="200"/>
      <c r="O441" s="200"/>
      <c r="P441" s="201">
        <f>SUM(P442:P487)</f>
        <v>0</v>
      </c>
      <c r="Q441" s="200"/>
      <c r="R441" s="201">
        <f>SUM(R442:R487)</f>
        <v>0.050250000000000003</v>
      </c>
      <c r="S441" s="200"/>
      <c r="T441" s="202">
        <f>SUM(T442:T487)</f>
        <v>0.048641999999999998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3" t="s">
        <v>90</v>
      </c>
      <c r="AT441" s="204" t="s">
        <v>79</v>
      </c>
      <c r="AU441" s="204" t="s">
        <v>88</v>
      </c>
      <c r="AY441" s="203" t="s">
        <v>171</v>
      </c>
      <c r="BK441" s="205">
        <f>SUM(BK442:BK487)</f>
        <v>0</v>
      </c>
    </row>
    <row r="442" s="2" customFormat="1" ht="24.15" customHeight="1">
      <c r="A442" s="42"/>
      <c r="B442" s="43"/>
      <c r="C442" s="208" t="s">
        <v>1613</v>
      </c>
      <c r="D442" s="208" t="s">
        <v>174</v>
      </c>
      <c r="E442" s="209" t="s">
        <v>354</v>
      </c>
      <c r="F442" s="210" t="s">
        <v>355</v>
      </c>
      <c r="G442" s="211" t="s">
        <v>177</v>
      </c>
      <c r="H442" s="212">
        <v>40.200000000000003</v>
      </c>
      <c r="I442" s="213"/>
      <c r="J442" s="214">
        <f>ROUND(I442*H442,2)</f>
        <v>0</v>
      </c>
      <c r="K442" s="210" t="s">
        <v>178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0.00125</v>
      </c>
      <c r="R442" s="217">
        <f>Q442*H442</f>
        <v>0.050250000000000003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295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295</v>
      </c>
      <c r="BM442" s="219" t="s">
        <v>1624</v>
      </c>
    </row>
    <row r="443" s="2" customFormat="1">
      <c r="A443" s="42"/>
      <c r="B443" s="43"/>
      <c r="C443" s="44"/>
      <c r="D443" s="221" t="s">
        <v>181</v>
      </c>
      <c r="E443" s="44"/>
      <c r="F443" s="222" t="s">
        <v>357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181</v>
      </c>
      <c r="AU443" s="20" t="s">
        <v>90</v>
      </c>
    </row>
    <row r="444" s="13" customFormat="1">
      <c r="A444" s="13"/>
      <c r="B444" s="226"/>
      <c r="C444" s="227"/>
      <c r="D444" s="228" t="s">
        <v>183</v>
      </c>
      <c r="E444" s="229" t="s">
        <v>41</v>
      </c>
      <c r="F444" s="230" t="s">
        <v>1625</v>
      </c>
      <c r="G444" s="227"/>
      <c r="H444" s="229" t="s">
        <v>41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183</v>
      </c>
      <c r="AU444" s="236" t="s">
        <v>90</v>
      </c>
      <c r="AV444" s="13" t="s">
        <v>88</v>
      </c>
      <c r="AW444" s="13" t="s">
        <v>42</v>
      </c>
      <c r="AX444" s="13" t="s">
        <v>80</v>
      </c>
      <c r="AY444" s="236" t="s">
        <v>171</v>
      </c>
    </row>
    <row r="445" s="13" customFormat="1">
      <c r="A445" s="13"/>
      <c r="B445" s="226"/>
      <c r="C445" s="227"/>
      <c r="D445" s="228" t="s">
        <v>183</v>
      </c>
      <c r="E445" s="229" t="s">
        <v>41</v>
      </c>
      <c r="F445" s="230" t="s">
        <v>359</v>
      </c>
      <c r="G445" s="227"/>
      <c r="H445" s="229" t="s">
        <v>41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183</v>
      </c>
      <c r="AU445" s="236" t="s">
        <v>90</v>
      </c>
      <c r="AV445" s="13" t="s">
        <v>88</v>
      </c>
      <c r="AW445" s="13" t="s">
        <v>42</v>
      </c>
      <c r="AX445" s="13" t="s">
        <v>80</v>
      </c>
      <c r="AY445" s="236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2377</v>
      </c>
      <c r="G446" s="238"/>
      <c r="H446" s="241">
        <v>1.1399999999999999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2543</v>
      </c>
      <c r="G447" s="238"/>
      <c r="H447" s="241">
        <v>11.58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1746</v>
      </c>
      <c r="G448" s="238"/>
      <c r="H448" s="241">
        <v>0.90000000000000002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2437</v>
      </c>
      <c r="G449" s="238"/>
      <c r="H449" s="241">
        <v>4.0800000000000001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2544</v>
      </c>
      <c r="G450" s="238"/>
      <c r="H450" s="241">
        <v>6.9000000000000004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1955</v>
      </c>
      <c r="G451" s="238"/>
      <c r="H451" s="241">
        <v>1.26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1750</v>
      </c>
      <c r="G452" s="238"/>
      <c r="H452" s="241">
        <v>0.66000000000000003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1634</v>
      </c>
      <c r="G453" s="238"/>
      <c r="H453" s="241">
        <v>0.71999999999999997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1634</v>
      </c>
      <c r="G454" s="238"/>
      <c r="H454" s="241">
        <v>0.71999999999999997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2545</v>
      </c>
      <c r="G455" s="238"/>
      <c r="H455" s="241">
        <v>4.6799999999999997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2122</v>
      </c>
      <c r="G456" s="238"/>
      <c r="H456" s="241">
        <v>1.3799999999999999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2117</v>
      </c>
      <c r="G457" s="238"/>
      <c r="H457" s="241">
        <v>2.6400000000000001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2376</v>
      </c>
      <c r="G458" s="238"/>
      <c r="H458" s="241">
        <v>1.8600000000000001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1873</v>
      </c>
      <c r="G459" s="238"/>
      <c r="H459" s="241">
        <v>1.6799999999999999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5" customFormat="1">
      <c r="A460" s="15"/>
      <c r="B460" s="248"/>
      <c r="C460" s="249"/>
      <c r="D460" s="228" t="s">
        <v>183</v>
      </c>
      <c r="E460" s="250" t="s">
        <v>41</v>
      </c>
      <c r="F460" s="251" t="s">
        <v>189</v>
      </c>
      <c r="G460" s="249"/>
      <c r="H460" s="252">
        <v>40.200000000000003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8" t="s">
        <v>183</v>
      </c>
      <c r="AU460" s="258" t="s">
        <v>90</v>
      </c>
      <c r="AV460" s="15" t="s">
        <v>179</v>
      </c>
      <c r="AW460" s="15" t="s">
        <v>42</v>
      </c>
      <c r="AX460" s="15" t="s">
        <v>88</v>
      </c>
      <c r="AY460" s="258" t="s">
        <v>171</v>
      </c>
    </row>
    <row r="461" s="2" customFormat="1" ht="16.5" customHeight="1">
      <c r="A461" s="42"/>
      <c r="B461" s="43"/>
      <c r="C461" s="208" t="s">
        <v>1616</v>
      </c>
      <c r="D461" s="208" t="s">
        <v>174</v>
      </c>
      <c r="E461" s="209" t="s">
        <v>362</v>
      </c>
      <c r="F461" s="210" t="s">
        <v>363</v>
      </c>
      <c r="G461" s="211" t="s">
        <v>177</v>
      </c>
      <c r="H461" s="212">
        <v>40.200000000000003</v>
      </c>
      <c r="I461" s="213"/>
      <c r="J461" s="214">
        <f>ROUND(I461*H461,2)</f>
        <v>0</v>
      </c>
      <c r="K461" s="210" t="s">
        <v>178</v>
      </c>
      <c r="L461" s="48"/>
      <c r="M461" s="215" t="s">
        <v>41</v>
      </c>
      <c r="N461" s="216" t="s">
        <v>51</v>
      </c>
      <c r="O461" s="88"/>
      <c r="P461" s="217">
        <f>O461*H461</f>
        <v>0</v>
      </c>
      <c r="Q461" s="217">
        <v>0</v>
      </c>
      <c r="R461" s="217">
        <f>Q461*H461</f>
        <v>0</v>
      </c>
      <c r="S461" s="217">
        <v>0.0012099999999999999</v>
      </c>
      <c r="T461" s="218">
        <f>S461*H461</f>
        <v>0.048641999999999998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295</v>
      </c>
      <c r="AT461" s="219" t="s">
        <v>174</v>
      </c>
      <c r="AU461" s="219" t="s">
        <v>90</v>
      </c>
      <c r="AY461" s="20" t="s">
        <v>171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88</v>
      </c>
      <c r="BK461" s="220">
        <f>ROUND(I461*H461,2)</f>
        <v>0</v>
      </c>
      <c r="BL461" s="20" t="s">
        <v>295</v>
      </c>
      <c r="BM461" s="219" t="s">
        <v>1640</v>
      </c>
    </row>
    <row r="462" s="2" customFormat="1">
      <c r="A462" s="42"/>
      <c r="B462" s="43"/>
      <c r="C462" s="44"/>
      <c r="D462" s="221" t="s">
        <v>181</v>
      </c>
      <c r="E462" s="44"/>
      <c r="F462" s="222" t="s">
        <v>365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181</v>
      </c>
      <c r="AU462" s="20" t="s">
        <v>90</v>
      </c>
    </row>
    <row r="463" s="13" customFormat="1">
      <c r="A463" s="13"/>
      <c r="B463" s="226"/>
      <c r="C463" s="227"/>
      <c r="D463" s="228" t="s">
        <v>183</v>
      </c>
      <c r="E463" s="229" t="s">
        <v>41</v>
      </c>
      <c r="F463" s="230" t="s">
        <v>1625</v>
      </c>
      <c r="G463" s="227"/>
      <c r="H463" s="229" t="s">
        <v>41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183</v>
      </c>
      <c r="AU463" s="236" t="s">
        <v>90</v>
      </c>
      <c r="AV463" s="13" t="s">
        <v>88</v>
      </c>
      <c r="AW463" s="13" t="s">
        <v>42</v>
      </c>
      <c r="AX463" s="13" t="s">
        <v>80</v>
      </c>
      <c r="AY463" s="236" t="s">
        <v>171</v>
      </c>
    </row>
    <row r="464" s="13" customFormat="1">
      <c r="A464" s="13"/>
      <c r="B464" s="226"/>
      <c r="C464" s="227"/>
      <c r="D464" s="228" t="s">
        <v>183</v>
      </c>
      <c r="E464" s="229" t="s">
        <v>41</v>
      </c>
      <c r="F464" s="230" t="s">
        <v>359</v>
      </c>
      <c r="G464" s="227"/>
      <c r="H464" s="229" t="s">
        <v>41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183</v>
      </c>
      <c r="AU464" s="236" t="s">
        <v>90</v>
      </c>
      <c r="AV464" s="13" t="s">
        <v>88</v>
      </c>
      <c r="AW464" s="13" t="s">
        <v>42</v>
      </c>
      <c r="AX464" s="13" t="s">
        <v>80</v>
      </c>
      <c r="AY464" s="236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2377</v>
      </c>
      <c r="G465" s="238"/>
      <c r="H465" s="241">
        <v>1.1399999999999999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2543</v>
      </c>
      <c r="G466" s="238"/>
      <c r="H466" s="241">
        <v>11.58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1746</v>
      </c>
      <c r="G467" s="238"/>
      <c r="H467" s="241">
        <v>0.90000000000000002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2437</v>
      </c>
      <c r="G468" s="238"/>
      <c r="H468" s="241">
        <v>4.0800000000000001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2544</v>
      </c>
      <c r="G469" s="238"/>
      <c r="H469" s="241">
        <v>6.9000000000000004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1955</v>
      </c>
      <c r="G470" s="238"/>
      <c r="H470" s="241">
        <v>1.26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1750</v>
      </c>
      <c r="G471" s="238"/>
      <c r="H471" s="241">
        <v>0.66000000000000003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1634</v>
      </c>
      <c r="G472" s="238"/>
      <c r="H472" s="241">
        <v>0.71999999999999997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1634</v>
      </c>
      <c r="G473" s="238"/>
      <c r="H473" s="241">
        <v>0.71999999999999997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2545</v>
      </c>
      <c r="G474" s="238"/>
      <c r="H474" s="241">
        <v>4.6799999999999997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2122</v>
      </c>
      <c r="G475" s="238"/>
      <c r="H475" s="241">
        <v>1.3799999999999999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2117</v>
      </c>
      <c r="G476" s="238"/>
      <c r="H476" s="241">
        <v>2.6400000000000001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2376</v>
      </c>
      <c r="G477" s="238"/>
      <c r="H477" s="241">
        <v>1.8600000000000001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1873</v>
      </c>
      <c r="G478" s="238"/>
      <c r="H478" s="241">
        <v>1.6799999999999999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5" customFormat="1">
      <c r="A479" s="15"/>
      <c r="B479" s="248"/>
      <c r="C479" s="249"/>
      <c r="D479" s="228" t="s">
        <v>183</v>
      </c>
      <c r="E479" s="250" t="s">
        <v>41</v>
      </c>
      <c r="F479" s="251" t="s">
        <v>189</v>
      </c>
      <c r="G479" s="249"/>
      <c r="H479" s="252">
        <v>40.200000000000003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8" t="s">
        <v>183</v>
      </c>
      <c r="AU479" s="258" t="s">
        <v>90</v>
      </c>
      <c r="AV479" s="15" t="s">
        <v>179</v>
      </c>
      <c r="AW479" s="15" t="s">
        <v>42</v>
      </c>
      <c r="AX479" s="15" t="s">
        <v>88</v>
      </c>
      <c r="AY479" s="258" t="s">
        <v>171</v>
      </c>
    </row>
    <row r="480" s="2" customFormat="1" ht="37.8" customHeight="1">
      <c r="A480" s="42"/>
      <c r="B480" s="43"/>
      <c r="C480" s="208" t="s">
        <v>1619</v>
      </c>
      <c r="D480" s="208" t="s">
        <v>174</v>
      </c>
      <c r="E480" s="209" t="s">
        <v>367</v>
      </c>
      <c r="F480" s="210" t="s">
        <v>368</v>
      </c>
      <c r="G480" s="211" t="s">
        <v>264</v>
      </c>
      <c r="H480" s="212">
        <v>0.050000000000000003</v>
      </c>
      <c r="I480" s="213"/>
      <c r="J480" s="214">
        <f>ROUND(I480*H480,2)</f>
        <v>0</v>
      </c>
      <c r="K480" s="210" t="s">
        <v>178</v>
      </c>
      <c r="L480" s="48"/>
      <c r="M480" s="215" t="s">
        <v>41</v>
      </c>
      <c r="N480" s="216" t="s">
        <v>51</v>
      </c>
      <c r="O480" s="88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19" t="s">
        <v>295</v>
      </c>
      <c r="AT480" s="219" t="s">
        <v>174</v>
      </c>
      <c r="AU480" s="219" t="s">
        <v>90</v>
      </c>
      <c r="AY480" s="20" t="s">
        <v>171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88</v>
      </c>
      <c r="BK480" s="220">
        <f>ROUND(I480*H480,2)</f>
        <v>0</v>
      </c>
      <c r="BL480" s="20" t="s">
        <v>295</v>
      </c>
      <c r="BM480" s="219" t="s">
        <v>2440</v>
      </c>
    </row>
    <row r="481" s="2" customFormat="1">
      <c r="A481" s="42"/>
      <c r="B481" s="43"/>
      <c r="C481" s="44"/>
      <c r="D481" s="221" t="s">
        <v>181</v>
      </c>
      <c r="E481" s="44"/>
      <c r="F481" s="222" t="s">
        <v>370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181</v>
      </c>
      <c r="AU481" s="20" t="s">
        <v>90</v>
      </c>
    </row>
    <row r="482" s="2" customFormat="1" ht="49.05" customHeight="1">
      <c r="A482" s="42"/>
      <c r="B482" s="43"/>
      <c r="C482" s="208" t="s">
        <v>1623</v>
      </c>
      <c r="D482" s="208" t="s">
        <v>174</v>
      </c>
      <c r="E482" s="209" t="s">
        <v>372</v>
      </c>
      <c r="F482" s="210" t="s">
        <v>373</v>
      </c>
      <c r="G482" s="211" t="s">
        <v>264</v>
      </c>
      <c r="H482" s="212">
        <v>0.050000000000000003</v>
      </c>
      <c r="I482" s="213"/>
      <c r="J482" s="214">
        <f>ROUND(I482*H482,2)</f>
        <v>0</v>
      </c>
      <c r="K482" s="210" t="s">
        <v>178</v>
      </c>
      <c r="L482" s="48"/>
      <c r="M482" s="215" t="s">
        <v>41</v>
      </c>
      <c r="N482" s="216" t="s">
        <v>51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295</v>
      </c>
      <c r="AT482" s="219" t="s">
        <v>174</v>
      </c>
      <c r="AU482" s="219" t="s">
        <v>90</v>
      </c>
      <c r="AY482" s="20" t="s">
        <v>171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88</v>
      </c>
      <c r="BK482" s="220">
        <f>ROUND(I482*H482,2)</f>
        <v>0</v>
      </c>
      <c r="BL482" s="20" t="s">
        <v>295</v>
      </c>
      <c r="BM482" s="219" t="s">
        <v>1648</v>
      </c>
    </row>
    <row r="483" s="2" customFormat="1">
      <c r="A483" s="42"/>
      <c r="B483" s="43"/>
      <c r="C483" s="44"/>
      <c r="D483" s="221" t="s">
        <v>181</v>
      </c>
      <c r="E483" s="44"/>
      <c r="F483" s="222" t="s">
        <v>375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181</v>
      </c>
      <c r="AU483" s="20" t="s">
        <v>90</v>
      </c>
    </row>
    <row r="484" s="2" customFormat="1" ht="44.25" customHeight="1">
      <c r="A484" s="42"/>
      <c r="B484" s="43"/>
      <c r="C484" s="208" t="s">
        <v>1639</v>
      </c>
      <c r="D484" s="208" t="s">
        <v>174</v>
      </c>
      <c r="E484" s="209" t="s">
        <v>377</v>
      </c>
      <c r="F484" s="210" t="s">
        <v>378</v>
      </c>
      <c r="G484" s="211" t="s">
        <v>264</v>
      </c>
      <c r="H484" s="212">
        <v>0.050000000000000003</v>
      </c>
      <c r="I484" s="213"/>
      <c r="J484" s="214">
        <f>ROUND(I484*H484,2)</f>
        <v>0</v>
      </c>
      <c r="K484" s="210" t="s">
        <v>178</v>
      </c>
      <c r="L484" s="48"/>
      <c r="M484" s="215" t="s">
        <v>41</v>
      </c>
      <c r="N484" s="216" t="s">
        <v>51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295</v>
      </c>
      <c r="AT484" s="219" t="s">
        <v>174</v>
      </c>
      <c r="AU484" s="219" t="s">
        <v>90</v>
      </c>
      <c r="AY484" s="20" t="s">
        <v>171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88</v>
      </c>
      <c r="BK484" s="220">
        <f>ROUND(I484*H484,2)</f>
        <v>0</v>
      </c>
      <c r="BL484" s="20" t="s">
        <v>295</v>
      </c>
      <c r="BM484" s="219" t="s">
        <v>1650</v>
      </c>
    </row>
    <row r="485" s="2" customFormat="1">
      <c r="A485" s="42"/>
      <c r="B485" s="43"/>
      <c r="C485" s="44"/>
      <c r="D485" s="221" t="s">
        <v>181</v>
      </c>
      <c r="E485" s="44"/>
      <c r="F485" s="222" t="s">
        <v>380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181</v>
      </c>
      <c r="AU485" s="20" t="s">
        <v>90</v>
      </c>
    </row>
    <row r="486" s="2" customFormat="1" ht="49.05" customHeight="1">
      <c r="A486" s="42"/>
      <c r="B486" s="43"/>
      <c r="C486" s="208" t="s">
        <v>1642</v>
      </c>
      <c r="D486" s="208" t="s">
        <v>174</v>
      </c>
      <c r="E486" s="209" t="s">
        <v>382</v>
      </c>
      <c r="F486" s="210" t="s">
        <v>383</v>
      </c>
      <c r="G486" s="211" t="s">
        <v>264</v>
      </c>
      <c r="H486" s="212">
        <v>0.050000000000000003</v>
      </c>
      <c r="I486" s="213"/>
      <c r="J486" s="214">
        <f>ROUND(I486*H486,2)</f>
        <v>0</v>
      </c>
      <c r="K486" s="210" t="s">
        <v>178</v>
      </c>
      <c r="L486" s="48"/>
      <c r="M486" s="215" t="s">
        <v>41</v>
      </c>
      <c r="N486" s="216" t="s">
        <v>51</v>
      </c>
      <c r="O486" s="88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19" t="s">
        <v>295</v>
      </c>
      <c r="AT486" s="219" t="s">
        <v>174</v>
      </c>
      <c r="AU486" s="219" t="s">
        <v>90</v>
      </c>
      <c r="AY486" s="20" t="s">
        <v>171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88</v>
      </c>
      <c r="BK486" s="220">
        <f>ROUND(I486*H486,2)</f>
        <v>0</v>
      </c>
      <c r="BL486" s="20" t="s">
        <v>295</v>
      </c>
      <c r="BM486" s="219" t="s">
        <v>1652</v>
      </c>
    </row>
    <row r="487" s="2" customFormat="1">
      <c r="A487" s="42"/>
      <c r="B487" s="43"/>
      <c r="C487" s="44"/>
      <c r="D487" s="221" t="s">
        <v>181</v>
      </c>
      <c r="E487" s="44"/>
      <c r="F487" s="222" t="s">
        <v>385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181</v>
      </c>
      <c r="AU487" s="20" t="s">
        <v>90</v>
      </c>
    </row>
    <row r="488" s="12" customFormat="1" ht="22.8" customHeight="1">
      <c r="A488" s="12"/>
      <c r="B488" s="192"/>
      <c r="C488" s="193"/>
      <c r="D488" s="194" t="s">
        <v>79</v>
      </c>
      <c r="E488" s="206" t="s">
        <v>491</v>
      </c>
      <c r="F488" s="206" t="s">
        <v>492</v>
      </c>
      <c r="G488" s="193"/>
      <c r="H488" s="193"/>
      <c r="I488" s="196"/>
      <c r="J488" s="207">
        <f>BK488</f>
        <v>0</v>
      </c>
      <c r="K488" s="193"/>
      <c r="L488" s="198"/>
      <c r="M488" s="199"/>
      <c r="N488" s="200"/>
      <c r="O488" s="200"/>
      <c r="P488" s="201">
        <f>SUM(P489:P505)</f>
        <v>0</v>
      </c>
      <c r="Q488" s="200"/>
      <c r="R488" s="201">
        <f>SUM(R489:R505)</f>
        <v>0.0016300000000000002</v>
      </c>
      <c r="S488" s="200"/>
      <c r="T488" s="202">
        <f>SUM(T489:T505)</f>
        <v>9.0000000000000006E-05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3" t="s">
        <v>90</v>
      </c>
      <c r="AT488" s="204" t="s">
        <v>79</v>
      </c>
      <c r="AU488" s="204" t="s">
        <v>88</v>
      </c>
      <c r="AY488" s="203" t="s">
        <v>171</v>
      </c>
      <c r="BK488" s="205">
        <f>SUM(BK489:BK505)</f>
        <v>0</v>
      </c>
    </row>
    <row r="489" s="2" customFormat="1" ht="16.5" customHeight="1">
      <c r="A489" s="42"/>
      <c r="B489" s="43"/>
      <c r="C489" s="208" t="s">
        <v>1647</v>
      </c>
      <c r="D489" s="208" t="s">
        <v>174</v>
      </c>
      <c r="E489" s="209" t="s">
        <v>542</v>
      </c>
      <c r="F489" s="210" t="s">
        <v>543</v>
      </c>
      <c r="G489" s="211" t="s">
        <v>177</v>
      </c>
      <c r="H489" s="212">
        <v>3</v>
      </c>
      <c r="I489" s="213"/>
      <c r="J489" s="214">
        <f>ROUND(I489*H489,2)</f>
        <v>0</v>
      </c>
      <c r="K489" s="210" t="s">
        <v>178</v>
      </c>
      <c r="L489" s="48"/>
      <c r="M489" s="215" t="s">
        <v>41</v>
      </c>
      <c r="N489" s="216" t="s">
        <v>51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3.0000000000000001E-05</v>
      </c>
      <c r="T489" s="218">
        <f>S489*H489</f>
        <v>9.0000000000000006E-05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295</v>
      </c>
      <c r="AT489" s="219" t="s">
        <v>174</v>
      </c>
      <c r="AU489" s="219" t="s">
        <v>90</v>
      </c>
      <c r="AY489" s="20" t="s">
        <v>171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88</v>
      </c>
      <c r="BK489" s="220">
        <f>ROUND(I489*H489,2)</f>
        <v>0</v>
      </c>
      <c r="BL489" s="20" t="s">
        <v>295</v>
      </c>
      <c r="BM489" s="219" t="s">
        <v>1780</v>
      </c>
    </row>
    <row r="490" s="2" customFormat="1">
      <c r="A490" s="42"/>
      <c r="B490" s="43"/>
      <c r="C490" s="44"/>
      <c r="D490" s="221" t="s">
        <v>181</v>
      </c>
      <c r="E490" s="44"/>
      <c r="F490" s="222" t="s">
        <v>545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181</v>
      </c>
      <c r="AU490" s="20" t="s">
        <v>90</v>
      </c>
    </row>
    <row r="491" s="13" customFormat="1">
      <c r="A491" s="13"/>
      <c r="B491" s="226"/>
      <c r="C491" s="227"/>
      <c r="D491" s="228" t="s">
        <v>183</v>
      </c>
      <c r="E491" s="229" t="s">
        <v>41</v>
      </c>
      <c r="F491" s="230" t="s">
        <v>1786</v>
      </c>
      <c r="G491" s="227"/>
      <c r="H491" s="229" t="s">
        <v>41</v>
      </c>
      <c r="I491" s="231"/>
      <c r="J491" s="227"/>
      <c r="K491" s="227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183</v>
      </c>
      <c r="AU491" s="236" t="s">
        <v>90</v>
      </c>
      <c r="AV491" s="13" t="s">
        <v>88</v>
      </c>
      <c r="AW491" s="13" t="s">
        <v>42</v>
      </c>
      <c r="AX491" s="13" t="s">
        <v>80</v>
      </c>
      <c r="AY491" s="236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199</v>
      </c>
      <c r="G492" s="238"/>
      <c r="H492" s="241">
        <v>3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5" customFormat="1">
      <c r="A493" s="15"/>
      <c r="B493" s="248"/>
      <c r="C493" s="249"/>
      <c r="D493" s="228" t="s">
        <v>183</v>
      </c>
      <c r="E493" s="250" t="s">
        <v>41</v>
      </c>
      <c r="F493" s="251" t="s">
        <v>189</v>
      </c>
      <c r="G493" s="249"/>
      <c r="H493" s="252">
        <v>3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8" t="s">
        <v>183</v>
      </c>
      <c r="AU493" s="258" t="s">
        <v>90</v>
      </c>
      <c r="AV493" s="15" t="s">
        <v>179</v>
      </c>
      <c r="AW493" s="15" t="s">
        <v>42</v>
      </c>
      <c r="AX493" s="15" t="s">
        <v>88</v>
      </c>
      <c r="AY493" s="258" t="s">
        <v>171</v>
      </c>
    </row>
    <row r="494" s="2" customFormat="1" ht="16.5" customHeight="1">
      <c r="A494" s="42"/>
      <c r="B494" s="43"/>
      <c r="C494" s="270" t="s">
        <v>1649</v>
      </c>
      <c r="D494" s="270" t="s">
        <v>403</v>
      </c>
      <c r="E494" s="271" t="s">
        <v>561</v>
      </c>
      <c r="F494" s="272" t="s">
        <v>562</v>
      </c>
      <c r="G494" s="273" t="s">
        <v>177</v>
      </c>
      <c r="H494" s="274">
        <v>3.1499999999999999</v>
      </c>
      <c r="I494" s="275"/>
      <c r="J494" s="276">
        <f>ROUND(I494*H494,2)</f>
        <v>0</v>
      </c>
      <c r="K494" s="272" t="s">
        <v>178</v>
      </c>
      <c r="L494" s="277"/>
      <c r="M494" s="278" t="s">
        <v>41</v>
      </c>
      <c r="N494" s="279" t="s">
        <v>51</v>
      </c>
      <c r="O494" s="88"/>
      <c r="P494" s="217">
        <f>O494*H494</f>
        <v>0</v>
      </c>
      <c r="Q494" s="217">
        <v>0.00020000000000000001</v>
      </c>
      <c r="R494" s="217">
        <f>Q494*H494</f>
        <v>0.00063000000000000003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406</v>
      </c>
      <c r="AT494" s="219" t="s">
        <v>403</v>
      </c>
      <c r="AU494" s="219" t="s">
        <v>90</v>
      </c>
      <c r="AY494" s="20" t="s">
        <v>171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88</v>
      </c>
      <c r="BK494" s="220">
        <f>ROUND(I494*H494,2)</f>
        <v>0</v>
      </c>
      <c r="BL494" s="20" t="s">
        <v>295</v>
      </c>
      <c r="BM494" s="219" t="s">
        <v>1787</v>
      </c>
    </row>
    <row r="495" s="14" customFormat="1">
      <c r="A495" s="14"/>
      <c r="B495" s="237"/>
      <c r="C495" s="238"/>
      <c r="D495" s="228" t="s">
        <v>183</v>
      </c>
      <c r="E495" s="238"/>
      <c r="F495" s="240" t="s">
        <v>1805</v>
      </c>
      <c r="G495" s="238"/>
      <c r="H495" s="241">
        <v>3.1499999999999999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</v>
      </c>
      <c r="AX495" s="14" t="s">
        <v>88</v>
      </c>
      <c r="AY495" s="247" t="s">
        <v>171</v>
      </c>
    </row>
    <row r="496" s="2" customFormat="1" ht="16.5" customHeight="1">
      <c r="A496" s="42"/>
      <c r="B496" s="43"/>
      <c r="C496" s="208" t="s">
        <v>1651</v>
      </c>
      <c r="D496" s="208" t="s">
        <v>174</v>
      </c>
      <c r="E496" s="209" t="s">
        <v>566</v>
      </c>
      <c r="F496" s="210" t="s">
        <v>567</v>
      </c>
      <c r="G496" s="211" t="s">
        <v>177</v>
      </c>
      <c r="H496" s="212">
        <v>2</v>
      </c>
      <c r="I496" s="213"/>
      <c r="J496" s="214">
        <f>ROUND(I496*H496,2)</f>
        <v>0</v>
      </c>
      <c r="K496" s="210" t="s">
        <v>178</v>
      </c>
      <c r="L496" s="48"/>
      <c r="M496" s="215" t="s">
        <v>41</v>
      </c>
      <c r="N496" s="216" t="s">
        <v>51</v>
      </c>
      <c r="O496" s="88"/>
      <c r="P496" s="217">
        <f>O496*H496</f>
        <v>0</v>
      </c>
      <c r="Q496" s="217">
        <v>0.00021000000000000001</v>
      </c>
      <c r="R496" s="217">
        <f>Q496*H496</f>
        <v>0.00042000000000000002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295</v>
      </c>
      <c r="AT496" s="219" t="s">
        <v>174</v>
      </c>
      <c r="AU496" s="219" t="s">
        <v>90</v>
      </c>
      <c r="AY496" s="20" t="s">
        <v>171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88</v>
      </c>
      <c r="BK496" s="220">
        <f>ROUND(I496*H496,2)</f>
        <v>0</v>
      </c>
      <c r="BL496" s="20" t="s">
        <v>295</v>
      </c>
      <c r="BM496" s="219" t="s">
        <v>1960</v>
      </c>
    </row>
    <row r="497" s="2" customFormat="1">
      <c r="A497" s="42"/>
      <c r="B497" s="43"/>
      <c r="C497" s="44"/>
      <c r="D497" s="221" t="s">
        <v>181</v>
      </c>
      <c r="E497" s="44"/>
      <c r="F497" s="222" t="s">
        <v>569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181</v>
      </c>
      <c r="AU497" s="20" t="s">
        <v>90</v>
      </c>
    </row>
    <row r="498" s="13" customFormat="1">
      <c r="A498" s="13"/>
      <c r="B498" s="226"/>
      <c r="C498" s="227"/>
      <c r="D498" s="228" t="s">
        <v>183</v>
      </c>
      <c r="E498" s="229" t="s">
        <v>41</v>
      </c>
      <c r="F498" s="230" t="s">
        <v>1786</v>
      </c>
      <c r="G498" s="227"/>
      <c r="H498" s="229" t="s">
        <v>41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183</v>
      </c>
      <c r="AU498" s="236" t="s">
        <v>90</v>
      </c>
      <c r="AV498" s="13" t="s">
        <v>88</v>
      </c>
      <c r="AW498" s="13" t="s">
        <v>42</v>
      </c>
      <c r="AX498" s="13" t="s">
        <v>80</v>
      </c>
      <c r="AY498" s="236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90</v>
      </c>
      <c r="G499" s="238"/>
      <c r="H499" s="241">
        <v>2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5" customFormat="1">
      <c r="A500" s="15"/>
      <c r="B500" s="248"/>
      <c r="C500" s="249"/>
      <c r="D500" s="228" t="s">
        <v>183</v>
      </c>
      <c r="E500" s="250" t="s">
        <v>41</v>
      </c>
      <c r="F500" s="251" t="s">
        <v>189</v>
      </c>
      <c r="G500" s="249"/>
      <c r="H500" s="252">
        <v>2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8" t="s">
        <v>183</v>
      </c>
      <c r="AU500" s="258" t="s">
        <v>90</v>
      </c>
      <c r="AV500" s="15" t="s">
        <v>179</v>
      </c>
      <c r="AW500" s="15" t="s">
        <v>42</v>
      </c>
      <c r="AX500" s="15" t="s">
        <v>88</v>
      </c>
      <c r="AY500" s="258" t="s">
        <v>171</v>
      </c>
    </row>
    <row r="501" s="2" customFormat="1" ht="24.15" customHeight="1">
      <c r="A501" s="42"/>
      <c r="B501" s="43"/>
      <c r="C501" s="208" t="s">
        <v>1653</v>
      </c>
      <c r="D501" s="208" t="s">
        <v>174</v>
      </c>
      <c r="E501" s="209" t="s">
        <v>574</v>
      </c>
      <c r="F501" s="210" t="s">
        <v>1674</v>
      </c>
      <c r="G501" s="211" t="s">
        <v>177</v>
      </c>
      <c r="H501" s="212">
        <v>2</v>
      </c>
      <c r="I501" s="213"/>
      <c r="J501" s="214">
        <f>ROUND(I501*H501,2)</f>
        <v>0</v>
      </c>
      <c r="K501" s="210" t="s">
        <v>178</v>
      </c>
      <c r="L501" s="48"/>
      <c r="M501" s="215" t="s">
        <v>41</v>
      </c>
      <c r="N501" s="216" t="s">
        <v>51</v>
      </c>
      <c r="O501" s="88"/>
      <c r="P501" s="217">
        <f>O501*H501</f>
        <v>0</v>
      </c>
      <c r="Q501" s="217">
        <v>0.00029</v>
      </c>
      <c r="R501" s="217">
        <f>Q501*H501</f>
        <v>0.00058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295</v>
      </c>
      <c r="AT501" s="219" t="s">
        <v>174</v>
      </c>
      <c r="AU501" s="219" t="s">
        <v>90</v>
      </c>
      <c r="AY501" s="20" t="s">
        <v>171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88</v>
      </c>
      <c r="BK501" s="220">
        <f>ROUND(I501*H501,2)</f>
        <v>0</v>
      </c>
      <c r="BL501" s="20" t="s">
        <v>295</v>
      </c>
      <c r="BM501" s="219" t="s">
        <v>1961</v>
      </c>
    </row>
    <row r="502" s="2" customFormat="1">
      <c r="A502" s="42"/>
      <c r="B502" s="43"/>
      <c r="C502" s="44"/>
      <c r="D502" s="221" t="s">
        <v>181</v>
      </c>
      <c r="E502" s="44"/>
      <c r="F502" s="222" t="s">
        <v>577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181</v>
      </c>
      <c r="AU502" s="20" t="s">
        <v>90</v>
      </c>
    </row>
    <row r="503" s="13" customFormat="1">
      <c r="A503" s="13"/>
      <c r="B503" s="226"/>
      <c r="C503" s="227"/>
      <c r="D503" s="228" t="s">
        <v>183</v>
      </c>
      <c r="E503" s="229" t="s">
        <v>41</v>
      </c>
      <c r="F503" s="230" t="s">
        <v>1786</v>
      </c>
      <c r="G503" s="227"/>
      <c r="H503" s="229" t="s">
        <v>41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183</v>
      </c>
      <c r="AU503" s="236" t="s">
        <v>90</v>
      </c>
      <c r="AV503" s="13" t="s">
        <v>88</v>
      </c>
      <c r="AW503" s="13" t="s">
        <v>42</v>
      </c>
      <c r="AX503" s="13" t="s">
        <v>80</v>
      </c>
      <c r="AY503" s="236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90</v>
      </c>
      <c r="G504" s="238"/>
      <c r="H504" s="241">
        <v>2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5" customFormat="1">
      <c r="A505" s="15"/>
      <c r="B505" s="248"/>
      <c r="C505" s="249"/>
      <c r="D505" s="228" t="s">
        <v>183</v>
      </c>
      <c r="E505" s="250" t="s">
        <v>41</v>
      </c>
      <c r="F505" s="251" t="s">
        <v>189</v>
      </c>
      <c r="G505" s="249"/>
      <c r="H505" s="252">
        <v>2</v>
      </c>
      <c r="I505" s="253"/>
      <c r="J505" s="249"/>
      <c r="K505" s="249"/>
      <c r="L505" s="254"/>
      <c r="M505" s="288"/>
      <c r="N505" s="289"/>
      <c r="O505" s="289"/>
      <c r="P505" s="289"/>
      <c r="Q505" s="289"/>
      <c r="R505" s="289"/>
      <c r="S505" s="289"/>
      <c r="T505" s="290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8" t="s">
        <v>183</v>
      </c>
      <c r="AU505" s="258" t="s">
        <v>90</v>
      </c>
      <c r="AV505" s="15" t="s">
        <v>179</v>
      </c>
      <c r="AW505" s="15" t="s">
        <v>42</v>
      </c>
      <c r="AX505" s="15" t="s">
        <v>88</v>
      </c>
      <c r="AY505" s="258" t="s">
        <v>171</v>
      </c>
    </row>
    <row r="506" s="2" customFormat="1" ht="6.96" customHeight="1">
      <c r="A506" s="42"/>
      <c r="B506" s="63"/>
      <c r="C506" s="64"/>
      <c r="D506" s="64"/>
      <c r="E506" s="64"/>
      <c r="F506" s="64"/>
      <c r="G506" s="64"/>
      <c r="H506" s="64"/>
      <c r="I506" s="64"/>
      <c r="J506" s="64"/>
      <c r="K506" s="64"/>
      <c r="L506" s="48"/>
      <c r="M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</row>
  </sheetData>
  <sheetProtection sheet="1" autoFilter="0" formatColumns="0" formatRows="0" objects="1" scenarios="1" spinCount="100000" saltValue="MGRbjtBqrv5rFOkUD5lHp/cO+IPrMso3hh298u3ZEircTDTKIXQTfjF2djk/oP+CoBaAcHxJ7AIZiVAphKiMFw==" hashValue="WBYXmvDekTbbyRGycCb18fovGMnohi//2dscjKBoDYo/5YHG1nX2EHLqC/2LYhIeU4qrakfX9JOqIo3Gg/gZqA==" algorithmName="SHA-512" password="CC35"/>
  <autoFilter ref="C90:K50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7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3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3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3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83" r:id="rId37" display="https://podminky.urs.cz/item/CS_URS_2024_02/751711112"/>
    <hyperlink ref="F294" r:id="rId38" display="https://podminky.urs.cz/item/CS_URS_2024_02/751711909"/>
    <hyperlink ref="F298" r:id="rId39" display="https://podminky.urs.cz/item/CS_URS_2024_02/751711910"/>
    <hyperlink ref="F312" r:id="rId40" display="https://podminky.urs.cz/item/CS_URS_2024_02/751791111"/>
    <hyperlink ref="F318" r:id="rId41" display="https://podminky.urs.cz/item/CS_URS_2024_02/751791112"/>
    <hyperlink ref="F324" r:id="rId42" display="https://podminky.urs.cz/item/CS_URS_2024_02/751791113"/>
    <hyperlink ref="F330" r:id="rId43" display="https://podminky.urs.cz/item/CS_URS_2024_02/751791114"/>
    <hyperlink ref="F336" r:id="rId44" display="https://podminky.urs.cz/item/CS_URS_2024_02/751791115"/>
    <hyperlink ref="F342" r:id="rId45" display="https://podminky.urs.cz/item/CS_URS_2024_02/751791151"/>
    <hyperlink ref="F346" r:id="rId46" display="https://podminky.urs.cz/item/CS_URS_2024_02/751791153"/>
    <hyperlink ref="F353" r:id="rId47" display="https://podminky.urs.cz/item/CS_URS_2024_02/751791163"/>
    <hyperlink ref="F368" r:id="rId48" display="https://podminky.urs.cz/item/CS_URS_2024_02/751791171"/>
    <hyperlink ref="F375" r:id="rId49" display="https://podminky.urs.cz/item/CS_URS_2024_02/751791173"/>
    <hyperlink ref="F383" r:id="rId50" display="https://podminky.urs.cz/item/CS_URS_2024_02/751791176"/>
    <hyperlink ref="F385" r:id="rId51" display="https://podminky.urs.cz/item/CS_URS_2024_02/751791181"/>
    <hyperlink ref="F391" r:id="rId52" display="https://podminky.urs.cz/item/CS_URS_2024_02/751791183"/>
    <hyperlink ref="F398" r:id="rId53" display="https://podminky.urs.cz/item/CS_URS_2024_02/751791301"/>
    <hyperlink ref="F405" r:id="rId54" display="https://podminky.urs.cz/item/CS_URS_2024_02/751791401"/>
    <hyperlink ref="F412" r:id="rId55" display="https://podminky.urs.cz/item/CS_URS_2024_02/751792001"/>
    <hyperlink ref="F415" r:id="rId56" display="https://podminky.urs.cz/item/CS_URS_2024_02/751792006"/>
    <hyperlink ref="F420" r:id="rId57" display="https://podminky.urs.cz/item/CS_URS_2024_02/751792007"/>
    <hyperlink ref="F425" r:id="rId58" display="https://podminky.urs.cz/item/CS_URS_2024_02/751792008"/>
    <hyperlink ref="F433" r:id="rId59" display="https://podminky.urs.cz/item/CS_URS_2024_02/751793001"/>
    <hyperlink ref="F436" r:id="rId60" display="https://podminky.urs.cz/item/CS_URS_2024_02/998751122"/>
    <hyperlink ref="F438" r:id="rId61" display="https://podminky.urs.cz/item/CS_URS_2024_02/998751192"/>
    <hyperlink ref="F440" r:id="rId62" display="https://podminky.urs.cz/item/CS_URS_2024_02/998751199"/>
    <hyperlink ref="F443" r:id="rId63" display="https://podminky.urs.cz/item/CS_URS_2024_02/763135102"/>
    <hyperlink ref="F462" r:id="rId64" display="https://podminky.urs.cz/item/CS_URS_2024_02/763431871"/>
    <hyperlink ref="F481" r:id="rId65" display="https://podminky.urs.cz/item/CS_URS_2024_02/998763333"/>
    <hyperlink ref="F483" r:id="rId66" display="https://podminky.urs.cz/item/CS_URS_2024_02/998763339"/>
    <hyperlink ref="F485" r:id="rId67" display="https://podminky.urs.cz/item/CS_URS_2024_02/998763393"/>
    <hyperlink ref="F487" r:id="rId68" display="https://podminky.urs.cz/item/CS_URS_2024_02/998763399"/>
    <hyperlink ref="F490" r:id="rId69" display="https://podminky.urs.cz/item/CS_URS_2024_02/784171101"/>
    <hyperlink ref="F497" r:id="rId70" display="https://podminky.urs.cz/item/CS_URS_2024_02/784181101"/>
    <hyperlink ref="F502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2546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ROUND(J87,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ROUND((SUM(BE87:BE146)),  2)</f>
        <v>0</v>
      </c>
      <c r="G33" s="42"/>
      <c r="H33" s="42"/>
      <c r="I33" s="152">
        <v>0.20999999999999999</v>
      </c>
      <c r="J33" s="151">
        <f>ROUND(((SUM(BE87:BE146))*I33),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ROUND((SUM(BF87:BF146)),  2)</f>
        <v>0</v>
      </c>
      <c r="G34" s="42"/>
      <c r="H34" s="42"/>
      <c r="I34" s="152">
        <v>0.12</v>
      </c>
      <c r="J34" s="151">
        <f>ROUND(((SUM(BF87:BF146))*I34),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ROUND((SUM(BG87:BG146)),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ROUND((SUM(BH87:BH146)),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ROUND((SUM(BI87:BI146)),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15 - VRN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2547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2548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2549</v>
      </c>
      <c r="E62" s="178"/>
      <c r="F62" s="178"/>
      <c r="G62" s="178"/>
      <c r="H62" s="178"/>
      <c r="I62" s="178"/>
      <c r="J62" s="179">
        <f>J92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2550</v>
      </c>
      <c r="E63" s="178"/>
      <c r="F63" s="178"/>
      <c r="G63" s="178"/>
      <c r="H63" s="178"/>
      <c r="I63" s="178"/>
      <c r="J63" s="179">
        <f>J95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2551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2552</v>
      </c>
      <c r="E65" s="178"/>
      <c r="F65" s="178"/>
      <c r="G65" s="178"/>
      <c r="H65" s="178"/>
      <c r="I65" s="178"/>
      <c r="J65" s="179">
        <f>J103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2553</v>
      </c>
      <c r="E66" s="178"/>
      <c r="F66" s="178"/>
      <c r="G66" s="178"/>
      <c r="H66" s="178"/>
      <c r="I66" s="178"/>
      <c r="J66" s="179">
        <f>J139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2554</v>
      </c>
      <c r="E67" s="178"/>
      <c r="F67" s="178"/>
      <c r="G67" s="178"/>
      <c r="H67" s="178"/>
      <c r="I67" s="178"/>
      <c r="J67" s="179">
        <f>J142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156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164" t="str">
        <f>E7</f>
        <v>Městský úřad Sokolov – klimatizace</v>
      </c>
      <c r="F77" s="35"/>
      <c r="G77" s="35"/>
      <c r="H77" s="35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139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15 - VRN</v>
      </c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>Sokolov, ul. Rokycanova 1929</v>
      </c>
      <c r="G81" s="44"/>
      <c r="H81" s="44"/>
      <c r="I81" s="35" t="s">
        <v>24</v>
      </c>
      <c r="J81" s="76" t="str">
        <f>IF(J12="","",J12)</f>
        <v>17. 7. 2024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30</v>
      </c>
      <c r="D83" s="44"/>
      <c r="E83" s="44"/>
      <c r="F83" s="30" t="str">
        <f>E15</f>
        <v>Město Sokolov, Rokycanova 1929, 356 01 Sokolov</v>
      </c>
      <c r="G83" s="44"/>
      <c r="H83" s="44"/>
      <c r="I83" s="35" t="s">
        <v>38</v>
      </c>
      <c r="J83" s="40" t="str">
        <f>E21</f>
        <v>Ing. Milan Snopek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36</v>
      </c>
      <c r="D84" s="44"/>
      <c r="E84" s="44"/>
      <c r="F84" s="30" t="str">
        <f>IF(E18="","",E18)</f>
        <v>Vyplň údaj</v>
      </c>
      <c r="G84" s="44"/>
      <c r="H84" s="44"/>
      <c r="I84" s="35" t="s">
        <v>43</v>
      </c>
      <c r="J84" s="40" t="str">
        <f>E24</f>
        <v>Ing. Milan Snopek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1"/>
      <c r="B86" s="182"/>
      <c r="C86" s="183" t="s">
        <v>157</v>
      </c>
      <c r="D86" s="184" t="s">
        <v>65</v>
      </c>
      <c r="E86" s="184" t="s">
        <v>61</v>
      </c>
      <c r="F86" s="184" t="s">
        <v>62</v>
      </c>
      <c r="G86" s="184" t="s">
        <v>158</v>
      </c>
      <c r="H86" s="184" t="s">
        <v>159</v>
      </c>
      <c r="I86" s="184" t="s">
        <v>160</v>
      </c>
      <c r="J86" s="184" t="s">
        <v>143</v>
      </c>
      <c r="K86" s="185" t="s">
        <v>161</v>
      </c>
      <c r="L86" s="186"/>
      <c r="M86" s="96" t="s">
        <v>41</v>
      </c>
      <c r="N86" s="97" t="s">
        <v>50</v>
      </c>
      <c r="O86" s="97" t="s">
        <v>162</v>
      </c>
      <c r="P86" s="97" t="s">
        <v>163</v>
      </c>
      <c r="Q86" s="97" t="s">
        <v>164</v>
      </c>
      <c r="R86" s="97" t="s">
        <v>165</v>
      </c>
      <c r="S86" s="97" t="s">
        <v>166</v>
      </c>
      <c r="T86" s="98" t="s">
        <v>167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2"/>
      <c r="B87" s="43"/>
      <c r="C87" s="103" t="s">
        <v>168</v>
      </c>
      <c r="D87" s="44"/>
      <c r="E87" s="44"/>
      <c r="F87" s="44"/>
      <c r="G87" s="44"/>
      <c r="H87" s="44"/>
      <c r="I87" s="44"/>
      <c r="J87" s="187">
        <f>BK87</f>
        <v>0</v>
      </c>
      <c r="K87" s="44"/>
      <c r="L87" s="48"/>
      <c r="M87" s="99"/>
      <c r="N87" s="188"/>
      <c r="O87" s="100"/>
      <c r="P87" s="189">
        <f>P88</f>
        <v>0</v>
      </c>
      <c r="Q87" s="100"/>
      <c r="R87" s="189">
        <f>R88</f>
        <v>0</v>
      </c>
      <c r="S87" s="100"/>
      <c r="T87" s="190">
        <f>T88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79</v>
      </c>
      <c r="AU87" s="20" t="s">
        <v>144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79</v>
      </c>
      <c r="E88" s="195" t="s">
        <v>136</v>
      </c>
      <c r="F88" s="195" t="s">
        <v>2555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P89+P92+P95+P100+P103+P139+P142</f>
        <v>0</v>
      </c>
      <c r="Q88" s="200"/>
      <c r="R88" s="201">
        <f>R89+R92+R95+R100+R103+R139+R142</f>
        <v>0</v>
      </c>
      <c r="S88" s="200"/>
      <c r="T88" s="202">
        <f>T89+T92+T95+T100+T103+T139+T142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242</v>
      </c>
      <c r="AT88" s="204" t="s">
        <v>79</v>
      </c>
      <c r="AU88" s="204" t="s">
        <v>80</v>
      </c>
      <c r="AY88" s="203" t="s">
        <v>171</v>
      </c>
      <c r="BK88" s="205">
        <f>BK89+BK92+BK95+BK100+BK103+BK139+BK142</f>
        <v>0</v>
      </c>
    </row>
    <row r="89" s="12" customFormat="1" ht="22.8" customHeight="1">
      <c r="A89" s="12"/>
      <c r="B89" s="192"/>
      <c r="C89" s="193"/>
      <c r="D89" s="194" t="s">
        <v>79</v>
      </c>
      <c r="E89" s="206" t="s">
        <v>2556</v>
      </c>
      <c r="F89" s="206" t="s">
        <v>2557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SUM(P90:P91)</f>
        <v>0</v>
      </c>
      <c r="Q89" s="200"/>
      <c r="R89" s="201">
        <f>SUM(R90:R91)</f>
        <v>0</v>
      </c>
      <c r="S89" s="200"/>
      <c r="T89" s="202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242</v>
      </c>
      <c r="AT89" s="204" t="s">
        <v>79</v>
      </c>
      <c r="AU89" s="204" t="s">
        <v>88</v>
      </c>
      <c r="AY89" s="203" t="s">
        <v>171</v>
      </c>
      <c r="BK89" s="205">
        <f>SUM(BK90:BK91)</f>
        <v>0</v>
      </c>
    </row>
    <row r="90" s="2" customFormat="1" ht="16.5" customHeight="1">
      <c r="A90" s="42"/>
      <c r="B90" s="43"/>
      <c r="C90" s="208" t="s">
        <v>88</v>
      </c>
      <c r="D90" s="208" t="s">
        <v>174</v>
      </c>
      <c r="E90" s="209" t="s">
        <v>2558</v>
      </c>
      <c r="F90" s="210" t="s">
        <v>2559</v>
      </c>
      <c r="G90" s="211" t="s">
        <v>764</v>
      </c>
      <c r="H90" s="212">
        <v>1</v>
      </c>
      <c r="I90" s="213"/>
      <c r="J90" s="214">
        <f>ROUND(I90*H90,2)</f>
        <v>0</v>
      </c>
      <c r="K90" s="210" t="s">
        <v>178</v>
      </c>
      <c r="L90" s="48"/>
      <c r="M90" s="215" t="s">
        <v>41</v>
      </c>
      <c r="N90" s="216" t="s">
        <v>51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2560</v>
      </c>
      <c r="AT90" s="219" t="s">
        <v>174</v>
      </c>
      <c r="AU90" s="219" t="s">
        <v>90</v>
      </c>
      <c r="AY90" s="20" t="s">
        <v>171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88</v>
      </c>
      <c r="BK90" s="220">
        <f>ROUND(I90*H90,2)</f>
        <v>0</v>
      </c>
      <c r="BL90" s="20" t="s">
        <v>2560</v>
      </c>
      <c r="BM90" s="219" t="s">
        <v>2561</v>
      </c>
    </row>
    <row r="91" s="2" customFormat="1">
      <c r="A91" s="42"/>
      <c r="B91" s="43"/>
      <c r="C91" s="44"/>
      <c r="D91" s="221" t="s">
        <v>181</v>
      </c>
      <c r="E91" s="44"/>
      <c r="F91" s="222" t="s">
        <v>2562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181</v>
      </c>
      <c r="AU91" s="20" t="s">
        <v>90</v>
      </c>
    </row>
    <row r="92" s="12" customFormat="1" ht="22.8" customHeight="1">
      <c r="A92" s="12"/>
      <c r="B92" s="192"/>
      <c r="C92" s="193"/>
      <c r="D92" s="194" t="s">
        <v>79</v>
      </c>
      <c r="E92" s="206" t="s">
        <v>2563</v>
      </c>
      <c r="F92" s="206" t="s">
        <v>2564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SUM(P93:P94)</f>
        <v>0</v>
      </c>
      <c r="Q92" s="200"/>
      <c r="R92" s="201">
        <f>SUM(R93:R94)</f>
        <v>0</v>
      </c>
      <c r="S92" s="200"/>
      <c r="T92" s="202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242</v>
      </c>
      <c r="AT92" s="204" t="s">
        <v>79</v>
      </c>
      <c r="AU92" s="204" t="s">
        <v>88</v>
      </c>
      <c r="AY92" s="203" t="s">
        <v>171</v>
      </c>
      <c r="BK92" s="205">
        <f>SUM(BK93:BK94)</f>
        <v>0</v>
      </c>
    </row>
    <row r="93" s="2" customFormat="1" ht="16.5" customHeight="1">
      <c r="A93" s="42"/>
      <c r="B93" s="43"/>
      <c r="C93" s="208" t="s">
        <v>90</v>
      </c>
      <c r="D93" s="208" t="s">
        <v>174</v>
      </c>
      <c r="E93" s="209" t="s">
        <v>2565</v>
      </c>
      <c r="F93" s="210" t="s">
        <v>2566</v>
      </c>
      <c r="G93" s="211" t="s">
        <v>764</v>
      </c>
      <c r="H93" s="212">
        <v>1</v>
      </c>
      <c r="I93" s="213"/>
      <c r="J93" s="214">
        <f>ROUND(I93*H93,2)</f>
        <v>0</v>
      </c>
      <c r="K93" s="210" t="s">
        <v>178</v>
      </c>
      <c r="L93" s="48"/>
      <c r="M93" s="215" t="s">
        <v>41</v>
      </c>
      <c r="N93" s="216" t="s">
        <v>51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2560</v>
      </c>
      <c r="AT93" s="219" t="s">
        <v>174</v>
      </c>
      <c r="AU93" s="219" t="s">
        <v>90</v>
      </c>
      <c r="AY93" s="20" t="s">
        <v>171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88</v>
      </c>
      <c r="BK93" s="220">
        <f>ROUND(I93*H93,2)</f>
        <v>0</v>
      </c>
      <c r="BL93" s="20" t="s">
        <v>2560</v>
      </c>
      <c r="BM93" s="219" t="s">
        <v>2567</v>
      </c>
    </row>
    <row r="94" s="2" customFormat="1">
      <c r="A94" s="42"/>
      <c r="B94" s="43"/>
      <c r="C94" s="44"/>
      <c r="D94" s="221" t="s">
        <v>181</v>
      </c>
      <c r="E94" s="44"/>
      <c r="F94" s="222" t="s">
        <v>2568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181</v>
      </c>
      <c r="AU94" s="20" t="s">
        <v>90</v>
      </c>
    </row>
    <row r="95" s="12" customFormat="1" ht="22.8" customHeight="1">
      <c r="A95" s="12"/>
      <c r="B95" s="192"/>
      <c r="C95" s="193"/>
      <c r="D95" s="194" t="s">
        <v>79</v>
      </c>
      <c r="E95" s="206" t="s">
        <v>2569</v>
      </c>
      <c r="F95" s="206" t="s">
        <v>2570</v>
      </c>
      <c r="G95" s="193"/>
      <c r="H95" s="193"/>
      <c r="I95" s="196"/>
      <c r="J95" s="207">
        <f>BK95</f>
        <v>0</v>
      </c>
      <c r="K95" s="193"/>
      <c r="L95" s="198"/>
      <c r="M95" s="199"/>
      <c r="N95" s="200"/>
      <c r="O95" s="200"/>
      <c r="P95" s="201">
        <f>SUM(P96:P99)</f>
        <v>0</v>
      </c>
      <c r="Q95" s="200"/>
      <c r="R95" s="201">
        <f>SUM(R96:R99)</f>
        <v>0</v>
      </c>
      <c r="S95" s="200"/>
      <c r="T95" s="202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242</v>
      </c>
      <c r="AT95" s="204" t="s">
        <v>79</v>
      </c>
      <c r="AU95" s="204" t="s">
        <v>88</v>
      </c>
      <c r="AY95" s="203" t="s">
        <v>171</v>
      </c>
      <c r="BK95" s="205">
        <f>SUM(BK96:BK99)</f>
        <v>0</v>
      </c>
    </row>
    <row r="96" s="2" customFormat="1" ht="24.15" customHeight="1">
      <c r="A96" s="42"/>
      <c r="B96" s="43"/>
      <c r="C96" s="208" t="s">
        <v>199</v>
      </c>
      <c r="D96" s="208" t="s">
        <v>174</v>
      </c>
      <c r="E96" s="209" t="s">
        <v>2571</v>
      </c>
      <c r="F96" s="210" t="s">
        <v>2572</v>
      </c>
      <c r="G96" s="211" t="s">
        <v>2573</v>
      </c>
      <c r="H96" s="212">
        <v>6</v>
      </c>
      <c r="I96" s="213"/>
      <c r="J96" s="214">
        <f>ROUND(I96*H96,2)</f>
        <v>0</v>
      </c>
      <c r="K96" s="210" t="s">
        <v>178</v>
      </c>
      <c r="L96" s="48"/>
      <c r="M96" s="215" t="s">
        <v>41</v>
      </c>
      <c r="N96" s="216" t="s">
        <v>51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2560</v>
      </c>
      <c r="AT96" s="219" t="s">
        <v>174</v>
      </c>
      <c r="AU96" s="219" t="s">
        <v>90</v>
      </c>
      <c r="AY96" s="20" t="s">
        <v>171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88</v>
      </c>
      <c r="BK96" s="220">
        <f>ROUND(I96*H96,2)</f>
        <v>0</v>
      </c>
      <c r="BL96" s="20" t="s">
        <v>2560</v>
      </c>
      <c r="BM96" s="219" t="s">
        <v>2574</v>
      </c>
    </row>
    <row r="97" s="2" customFormat="1">
      <c r="A97" s="42"/>
      <c r="B97" s="43"/>
      <c r="C97" s="44"/>
      <c r="D97" s="221" t="s">
        <v>181</v>
      </c>
      <c r="E97" s="44"/>
      <c r="F97" s="222" t="s">
        <v>2575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181</v>
      </c>
      <c r="AU97" s="20" t="s">
        <v>90</v>
      </c>
    </row>
    <row r="98" s="2" customFormat="1" ht="16.5" customHeight="1">
      <c r="A98" s="42"/>
      <c r="B98" s="43"/>
      <c r="C98" s="208" t="s">
        <v>179</v>
      </c>
      <c r="D98" s="208" t="s">
        <v>174</v>
      </c>
      <c r="E98" s="209" t="s">
        <v>2576</v>
      </c>
      <c r="F98" s="210" t="s">
        <v>2577</v>
      </c>
      <c r="G98" s="211" t="s">
        <v>764</v>
      </c>
      <c r="H98" s="212">
        <v>1</v>
      </c>
      <c r="I98" s="213"/>
      <c r="J98" s="214">
        <f>ROUND(I98*H98,2)</f>
        <v>0</v>
      </c>
      <c r="K98" s="210" t="s">
        <v>178</v>
      </c>
      <c r="L98" s="48"/>
      <c r="M98" s="215" t="s">
        <v>41</v>
      </c>
      <c r="N98" s="216" t="s">
        <v>51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2560</v>
      </c>
      <c r="AT98" s="219" t="s">
        <v>174</v>
      </c>
      <c r="AU98" s="219" t="s">
        <v>90</v>
      </c>
      <c r="AY98" s="20" t="s">
        <v>171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88</v>
      </c>
      <c r="BK98" s="220">
        <f>ROUND(I98*H98,2)</f>
        <v>0</v>
      </c>
      <c r="BL98" s="20" t="s">
        <v>2560</v>
      </c>
      <c r="BM98" s="219" t="s">
        <v>2578</v>
      </c>
    </row>
    <row r="99" s="2" customFormat="1">
      <c r="A99" s="42"/>
      <c r="B99" s="43"/>
      <c r="C99" s="44"/>
      <c r="D99" s="221" t="s">
        <v>181</v>
      </c>
      <c r="E99" s="44"/>
      <c r="F99" s="222" t="s">
        <v>2579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181</v>
      </c>
      <c r="AU99" s="20" t="s">
        <v>90</v>
      </c>
    </row>
    <row r="100" s="12" customFormat="1" ht="22.8" customHeight="1">
      <c r="A100" s="12"/>
      <c r="B100" s="192"/>
      <c r="C100" s="193"/>
      <c r="D100" s="194" t="s">
        <v>79</v>
      </c>
      <c r="E100" s="206" t="s">
        <v>2580</v>
      </c>
      <c r="F100" s="206" t="s">
        <v>2581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SUM(P101:P102)</f>
        <v>0</v>
      </c>
      <c r="Q100" s="200"/>
      <c r="R100" s="201">
        <f>SUM(R101:R102)</f>
        <v>0</v>
      </c>
      <c r="S100" s="200"/>
      <c r="T100" s="202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242</v>
      </c>
      <c r="AT100" s="204" t="s">
        <v>79</v>
      </c>
      <c r="AU100" s="204" t="s">
        <v>88</v>
      </c>
      <c r="AY100" s="203" t="s">
        <v>171</v>
      </c>
      <c r="BK100" s="205">
        <f>SUM(BK101:BK102)</f>
        <v>0</v>
      </c>
    </row>
    <row r="101" s="2" customFormat="1" ht="24.15" customHeight="1">
      <c r="A101" s="42"/>
      <c r="B101" s="43"/>
      <c r="C101" s="208" t="s">
        <v>242</v>
      </c>
      <c r="D101" s="208" t="s">
        <v>174</v>
      </c>
      <c r="E101" s="209" t="s">
        <v>2582</v>
      </c>
      <c r="F101" s="210" t="s">
        <v>2583</v>
      </c>
      <c r="G101" s="211" t="s">
        <v>764</v>
      </c>
      <c r="H101" s="212">
        <v>1</v>
      </c>
      <c r="I101" s="213"/>
      <c r="J101" s="214">
        <f>ROUND(I101*H101,2)</f>
        <v>0</v>
      </c>
      <c r="K101" s="210" t="s">
        <v>178</v>
      </c>
      <c r="L101" s="48"/>
      <c r="M101" s="215" t="s">
        <v>41</v>
      </c>
      <c r="N101" s="216" t="s">
        <v>51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2560</v>
      </c>
      <c r="AT101" s="219" t="s">
        <v>174</v>
      </c>
      <c r="AU101" s="219" t="s">
        <v>90</v>
      </c>
      <c r="AY101" s="20" t="s">
        <v>171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88</v>
      </c>
      <c r="BK101" s="220">
        <f>ROUND(I101*H101,2)</f>
        <v>0</v>
      </c>
      <c r="BL101" s="20" t="s">
        <v>2560</v>
      </c>
      <c r="BM101" s="219" t="s">
        <v>2584</v>
      </c>
    </row>
    <row r="102" s="2" customFormat="1">
      <c r="A102" s="42"/>
      <c r="B102" s="43"/>
      <c r="C102" s="44"/>
      <c r="D102" s="221" t="s">
        <v>181</v>
      </c>
      <c r="E102" s="44"/>
      <c r="F102" s="222" t="s">
        <v>2585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181</v>
      </c>
      <c r="AU102" s="20" t="s">
        <v>90</v>
      </c>
    </row>
    <row r="103" s="12" customFormat="1" ht="22.8" customHeight="1">
      <c r="A103" s="12"/>
      <c r="B103" s="192"/>
      <c r="C103" s="193"/>
      <c r="D103" s="194" t="s">
        <v>79</v>
      </c>
      <c r="E103" s="206" t="s">
        <v>2586</v>
      </c>
      <c r="F103" s="206" t="s">
        <v>2587</v>
      </c>
      <c r="G103" s="193"/>
      <c r="H103" s="193"/>
      <c r="I103" s="196"/>
      <c r="J103" s="207">
        <f>BK103</f>
        <v>0</v>
      </c>
      <c r="K103" s="193"/>
      <c r="L103" s="198"/>
      <c r="M103" s="199"/>
      <c r="N103" s="200"/>
      <c r="O103" s="200"/>
      <c r="P103" s="201">
        <f>SUM(P104:P138)</f>
        <v>0</v>
      </c>
      <c r="Q103" s="200"/>
      <c r="R103" s="201">
        <f>SUM(R104:R138)</f>
        <v>0</v>
      </c>
      <c r="S103" s="200"/>
      <c r="T103" s="202">
        <f>SUM(T104:T138)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242</v>
      </c>
      <c r="AT103" s="204" t="s">
        <v>79</v>
      </c>
      <c r="AU103" s="204" t="s">
        <v>88</v>
      </c>
      <c r="AY103" s="203" t="s">
        <v>171</v>
      </c>
      <c r="BK103" s="205">
        <f>SUM(BK104:BK138)</f>
        <v>0</v>
      </c>
    </row>
    <row r="104" s="2" customFormat="1" ht="16.5" customHeight="1">
      <c r="A104" s="42"/>
      <c r="B104" s="43"/>
      <c r="C104" s="208" t="s">
        <v>172</v>
      </c>
      <c r="D104" s="208" t="s">
        <v>174</v>
      </c>
      <c r="E104" s="209" t="s">
        <v>2588</v>
      </c>
      <c r="F104" s="210" t="s">
        <v>2589</v>
      </c>
      <c r="G104" s="211" t="s">
        <v>2590</v>
      </c>
      <c r="H104" s="212">
        <v>12</v>
      </c>
      <c r="I104" s="213"/>
      <c r="J104" s="214">
        <f>ROUND(I104*H104,2)</f>
        <v>0</v>
      </c>
      <c r="K104" s="210" t="s">
        <v>178</v>
      </c>
      <c r="L104" s="48"/>
      <c r="M104" s="215" t="s">
        <v>41</v>
      </c>
      <c r="N104" s="216" t="s">
        <v>51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2560</v>
      </c>
      <c r="AT104" s="219" t="s">
        <v>174</v>
      </c>
      <c r="AU104" s="219" t="s">
        <v>90</v>
      </c>
      <c r="AY104" s="20" t="s">
        <v>171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88</v>
      </c>
      <c r="BK104" s="220">
        <f>ROUND(I104*H104,2)</f>
        <v>0</v>
      </c>
      <c r="BL104" s="20" t="s">
        <v>2560</v>
      </c>
      <c r="BM104" s="219" t="s">
        <v>2591</v>
      </c>
    </row>
    <row r="105" s="2" customFormat="1">
      <c r="A105" s="42"/>
      <c r="B105" s="43"/>
      <c r="C105" s="44"/>
      <c r="D105" s="221" t="s">
        <v>181</v>
      </c>
      <c r="E105" s="44"/>
      <c r="F105" s="222" t="s">
        <v>2592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181</v>
      </c>
      <c r="AU105" s="20" t="s">
        <v>90</v>
      </c>
    </row>
    <row r="106" s="13" customFormat="1">
      <c r="A106" s="13"/>
      <c r="B106" s="226"/>
      <c r="C106" s="227"/>
      <c r="D106" s="228" t="s">
        <v>183</v>
      </c>
      <c r="E106" s="229" t="s">
        <v>41</v>
      </c>
      <c r="F106" s="230" t="s">
        <v>2593</v>
      </c>
      <c r="G106" s="227"/>
      <c r="H106" s="229" t="s">
        <v>41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183</v>
      </c>
      <c r="AU106" s="236" t="s">
        <v>90</v>
      </c>
      <c r="AV106" s="13" t="s">
        <v>88</v>
      </c>
      <c r="AW106" s="13" t="s">
        <v>42</v>
      </c>
      <c r="AX106" s="13" t="s">
        <v>80</v>
      </c>
      <c r="AY106" s="236" t="s">
        <v>171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2594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90</v>
      </c>
      <c r="G108" s="238"/>
      <c r="H108" s="241">
        <v>2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2595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90</v>
      </c>
      <c r="G110" s="238"/>
      <c r="H110" s="241">
        <v>2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3" customFormat="1">
      <c r="A111" s="13"/>
      <c r="B111" s="226"/>
      <c r="C111" s="227"/>
      <c r="D111" s="228" t="s">
        <v>183</v>
      </c>
      <c r="E111" s="229" t="s">
        <v>41</v>
      </c>
      <c r="F111" s="230" t="s">
        <v>2596</v>
      </c>
      <c r="G111" s="227"/>
      <c r="H111" s="229" t="s">
        <v>41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183</v>
      </c>
      <c r="AU111" s="236" t="s">
        <v>90</v>
      </c>
      <c r="AV111" s="13" t="s">
        <v>88</v>
      </c>
      <c r="AW111" s="13" t="s">
        <v>42</v>
      </c>
      <c r="AX111" s="13" t="s">
        <v>80</v>
      </c>
      <c r="AY111" s="236" t="s">
        <v>171</v>
      </c>
    </row>
    <row r="112" s="14" customFormat="1">
      <c r="A112" s="14"/>
      <c r="B112" s="237"/>
      <c r="C112" s="238"/>
      <c r="D112" s="228" t="s">
        <v>183</v>
      </c>
      <c r="E112" s="239" t="s">
        <v>41</v>
      </c>
      <c r="F112" s="240" t="s">
        <v>90</v>
      </c>
      <c r="G112" s="238"/>
      <c r="H112" s="241">
        <v>2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183</v>
      </c>
      <c r="AU112" s="247" t="s">
        <v>90</v>
      </c>
      <c r="AV112" s="14" t="s">
        <v>90</v>
      </c>
      <c r="AW112" s="14" t="s">
        <v>42</v>
      </c>
      <c r="AX112" s="14" t="s">
        <v>80</v>
      </c>
      <c r="AY112" s="247" t="s">
        <v>171</v>
      </c>
    </row>
    <row r="113" s="13" customFormat="1">
      <c r="A113" s="13"/>
      <c r="B113" s="226"/>
      <c r="C113" s="227"/>
      <c r="D113" s="228" t="s">
        <v>183</v>
      </c>
      <c r="E113" s="229" t="s">
        <v>41</v>
      </c>
      <c r="F113" s="230" t="s">
        <v>2597</v>
      </c>
      <c r="G113" s="227"/>
      <c r="H113" s="229" t="s">
        <v>41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183</v>
      </c>
      <c r="AU113" s="236" t="s">
        <v>90</v>
      </c>
      <c r="AV113" s="13" t="s">
        <v>88</v>
      </c>
      <c r="AW113" s="13" t="s">
        <v>42</v>
      </c>
      <c r="AX113" s="13" t="s">
        <v>80</v>
      </c>
      <c r="AY113" s="236" t="s">
        <v>171</v>
      </c>
    </row>
    <row r="114" s="14" customFormat="1">
      <c r="A114" s="14"/>
      <c r="B114" s="237"/>
      <c r="C114" s="238"/>
      <c r="D114" s="228" t="s">
        <v>183</v>
      </c>
      <c r="E114" s="239" t="s">
        <v>41</v>
      </c>
      <c r="F114" s="240" t="s">
        <v>90</v>
      </c>
      <c r="G114" s="238"/>
      <c r="H114" s="241">
        <v>2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183</v>
      </c>
      <c r="AU114" s="247" t="s">
        <v>90</v>
      </c>
      <c r="AV114" s="14" t="s">
        <v>90</v>
      </c>
      <c r="AW114" s="14" t="s">
        <v>42</v>
      </c>
      <c r="AX114" s="14" t="s">
        <v>80</v>
      </c>
      <c r="AY114" s="247" t="s">
        <v>171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2598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90</v>
      </c>
      <c r="G116" s="238"/>
      <c r="H116" s="241">
        <v>2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3" customFormat="1">
      <c r="A117" s="13"/>
      <c r="B117" s="226"/>
      <c r="C117" s="227"/>
      <c r="D117" s="228" t="s">
        <v>183</v>
      </c>
      <c r="E117" s="229" t="s">
        <v>41</v>
      </c>
      <c r="F117" s="230" t="s">
        <v>2599</v>
      </c>
      <c r="G117" s="227"/>
      <c r="H117" s="229" t="s">
        <v>41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183</v>
      </c>
      <c r="AU117" s="236" t="s">
        <v>90</v>
      </c>
      <c r="AV117" s="13" t="s">
        <v>88</v>
      </c>
      <c r="AW117" s="13" t="s">
        <v>42</v>
      </c>
      <c r="AX117" s="13" t="s">
        <v>80</v>
      </c>
      <c r="AY117" s="236" t="s">
        <v>171</v>
      </c>
    </row>
    <row r="118" s="14" customFormat="1">
      <c r="A118" s="14"/>
      <c r="B118" s="237"/>
      <c r="C118" s="238"/>
      <c r="D118" s="228" t="s">
        <v>183</v>
      </c>
      <c r="E118" s="239" t="s">
        <v>41</v>
      </c>
      <c r="F118" s="240" t="s">
        <v>90</v>
      </c>
      <c r="G118" s="238"/>
      <c r="H118" s="241">
        <v>2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183</v>
      </c>
      <c r="AU118" s="247" t="s">
        <v>90</v>
      </c>
      <c r="AV118" s="14" t="s">
        <v>90</v>
      </c>
      <c r="AW118" s="14" t="s">
        <v>42</v>
      </c>
      <c r="AX118" s="14" t="s">
        <v>80</v>
      </c>
      <c r="AY118" s="247" t="s">
        <v>171</v>
      </c>
    </row>
    <row r="119" s="15" customFormat="1">
      <c r="A119" s="15"/>
      <c r="B119" s="248"/>
      <c r="C119" s="249"/>
      <c r="D119" s="228" t="s">
        <v>183</v>
      </c>
      <c r="E119" s="250" t="s">
        <v>41</v>
      </c>
      <c r="F119" s="251" t="s">
        <v>189</v>
      </c>
      <c r="G119" s="249"/>
      <c r="H119" s="252">
        <v>12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183</v>
      </c>
      <c r="AU119" s="258" t="s">
        <v>90</v>
      </c>
      <c r="AV119" s="15" t="s">
        <v>179</v>
      </c>
      <c r="AW119" s="15" t="s">
        <v>42</v>
      </c>
      <c r="AX119" s="15" t="s">
        <v>88</v>
      </c>
      <c r="AY119" s="258" t="s">
        <v>171</v>
      </c>
    </row>
    <row r="120" s="2" customFormat="1" ht="16.5" customHeight="1">
      <c r="A120" s="42"/>
      <c r="B120" s="43"/>
      <c r="C120" s="208" t="s">
        <v>253</v>
      </c>
      <c r="D120" s="208" t="s">
        <v>174</v>
      </c>
      <c r="E120" s="209" t="s">
        <v>2600</v>
      </c>
      <c r="F120" s="210" t="s">
        <v>2601</v>
      </c>
      <c r="G120" s="211" t="s">
        <v>764</v>
      </c>
      <c r="H120" s="212">
        <v>1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2560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2560</v>
      </c>
      <c r="BM120" s="219" t="s">
        <v>2602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2603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16.5" customHeight="1">
      <c r="A122" s="42"/>
      <c r="B122" s="43"/>
      <c r="C122" s="208" t="s">
        <v>259</v>
      </c>
      <c r="D122" s="208" t="s">
        <v>174</v>
      </c>
      <c r="E122" s="209" t="s">
        <v>2604</v>
      </c>
      <c r="F122" s="210" t="s">
        <v>2605</v>
      </c>
      <c r="G122" s="211" t="s">
        <v>764</v>
      </c>
      <c r="H122" s="212">
        <v>1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2560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2560</v>
      </c>
      <c r="BM122" s="219" t="s">
        <v>2606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2607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16.5" customHeight="1">
      <c r="A124" s="42"/>
      <c r="B124" s="43"/>
      <c r="C124" s="208" t="s">
        <v>190</v>
      </c>
      <c r="D124" s="208" t="s">
        <v>174</v>
      </c>
      <c r="E124" s="209" t="s">
        <v>2608</v>
      </c>
      <c r="F124" s="210" t="s">
        <v>2609</v>
      </c>
      <c r="G124" s="211" t="s">
        <v>2610</v>
      </c>
      <c r="H124" s="212">
        <v>276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2560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2560</v>
      </c>
      <c r="BM124" s="219" t="s">
        <v>2611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2612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13" customFormat="1">
      <c r="A126" s="13"/>
      <c r="B126" s="226"/>
      <c r="C126" s="227"/>
      <c r="D126" s="228" t="s">
        <v>183</v>
      </c>
      <c r="E126" s="229" t="s">
        <v>41</v>
      </c>
      <c r="F126" s="230" t="s">
        <v>2594</v>
      </c>
      <c r="G126" s="227"/>
      <c r="H126" s="229" t="s">
        <v>41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183</v>
      </c>
      <c r="AU126" s="236" t="s">
        <v>90</v>
      </c>
      <c r="AV126" s="13" t="s">
        <v>88</v>
      </c>
      <c r="AW126" s="13" t="s">
        <v>42</v>
      </c>
      <c r="AX126" s="13" t="s">
        <v>80</v>
      </c>
      <c r="AY126" s="236" t="s">
        <v>171</v>
      </c>
    </row>
    <row r="127" s="14" customFormat="1">
      <c r="A127" s="14"/>
      <c r="B127" s="237"/>
      <c r="C127" s="238"/>
      <c r="D127" s="228" t="s">
        <v>183</v>
      </c>
      <c r="E127" s="239" t="s">
        <v>41</v>
      </c>
      <c r="F127" s="240" t="s">
        <v>2613</v>
      </c>
      <c r="G127" s="238"/>
      <c r="H127" s="241">
        <v>46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183</v>
      </c>
      <c r="AU127" s="247" t="s">
        <v>90</v>
      </c>
      <c r="AV127" s="14" t="s">
        <v>90</v>
      </c>
      <c r="AW127" s="14" t="s">
        <v>42</v>
      </c>
      <c r="AX127" s="14" t="s">
        <v>80</v>
      </c>
      <c r="AY127" s="247" t="s">
        <v>171</v>
      </c>
    </row>
    <row r="128" s="13" customFormat="1">
      <c r="A128" s="13"/>
      <c r="B128" s="226"/>
      <c r="C128" s="227"/>
      <c r="D128" s="228" t="s">
        <v>183</v>
      </c>
      <c r="E128" s="229" t="s">
        <v>41</v>
      </c>
      <c r="F128" s="230" t="s">
        <v>2595</v>
      </c>
      <c r="G128" s="227"/>
      <c r="H128" s="229" t="s">
        <v>41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183</v>
      </c>
      <c r="AU128" s="236" t="s">
        <v>90</v>
      </c>
      <c r="AV128" s="13" t="s">
        <v>88</v>
      </c>
      <c r="AW128" s="13" t="s">
        <v>42</v>
      </c>
      <c r="AX128" s="13" t="s">
        <v>80</v>
      </c>
      <c r="AY128" s="236" t="s">
        <v>171</v>
      </c>
    </row>
    <row r="129" s="14" customFormat="1">
      <c r="A129" s="14"/>
      <c r="B129" s="237"/>
      <c r="C129" s="238"/>
      <c r="D129" s="228" t="s">
        <v>183</v>
      </c>
      <c r="E129" s="239" t="s">
        <v>41</v>
      </c>
      <c r="F129" s="240" t="s">
        <v>2613</v>
      </c>
      <c r="G129" s="238"/>
      <c r="H129" s="241">
        <v>46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183</v>
      </c>
      <c r="AU129" s="247" t="s">
        <v>90</v>
      </c>
      <c r="AV129" s="14" t="s">
        <v>90</v>
      </c>
      <c r="AW129" s="14" t="s">
        <v>42</v>
      </c>
      <c r="AX129" s="14" t="s">
        <v>80</v>
      </c>
      <c r="AY129" s="247" t="s">
        <v>171</v>
      </c>
    </row>
    <row r="130" s="13" customFormat="1">
      <c r="A130" s="13"/>
      <c r="B130" s="226"/>
      <c r="C130" s="227"/>
      <c r="D130" s="228" t="s">
        <v>183</v>
      </c>
      <c r="E130" s="229" t="s">
        <v>41</v>
      </c>
      <c r="F130" s="230" t="s">
        <v>2596</v>
      </c>
      <c r="G130" s="227"/>
      <c r="H130" s="229" t="s">
        <v>41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183</v>
      </c>
      <c r="AU130" s="236" t="s">
        <v>90</v>
      </c>
      <c r="AV130" s="13" t="s">
        <v>88</v>
      </c>
      <c r="AW130" s="13" t="s">
        <v>42</v>
      </c>
      <c r="AX130" s="13" t="s">
        <v>80</v>
      </c>
      <c r="AY130" s="236" t="s">
        <v>171</v>
      </c>
    </row>
    <row r="131" s="14" customFormat="1">
      <c r="A131" s="14"/>
      <c r="B131" s="237"/>
      <c r="C131" s="238"/>
      <c r="D131" s="228" t="s">
        <v>183</v>
      </c>
      <c r="E131" s="239" t="s">
        <v>41</v>
      </c>
      <c r="F131" s="240" t="s">
        <v>2613</v>
      </c>
      <c r="G131" s="238"/>
      <c r="H131" s="241">
        <v>46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183</v>
      </c>
      <c r="AU131" s="247" t="s">
        <v>90</v>
      </c>
      <c r="AV131" s="14" t="s">
        <v>90</v>
      </c>
      <c r="AW131" s="14" t="s">
        <v>42</v>
      </c>
      <c r="AX131" s="14" t="s">
        <v>80</v>
      </c>
      <c r="AY131" s="247" t="s">
        <v>171</v>
      </c>
    </row>
    <row r="132" s="13" customFormat="1">
      <c r="A132" s="13"/>
      <c r="B132" s="226"/>
      <c r="C132" s="227"/>
      <c r="D132" s="228" t="s">
        <v>183</v>
      </c>
      <c r="E132" s="229" t="s">
        <v>41</v>
      </c>
      <c r="F132" s="230" t="s">
        <v>2597</v>
      </c>
      <c r="G132" s="227"/>
      <c r="H132" s="229" t="s">
        <v>41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183</v>
      </c>
      <c r="AU132" s="236" t="s">
        <v>90</v>
      </c>
      <c r="AV132" s="13" t="s">
        <v>88</v>
      </c>
      <c r="AW132" s="13" t="s">
        <v>42</v>
      </c>
      <c r="AX132" s="13" t="s">
        <v>80</v>
      </c>
      <c r="AY132" s="236" t="s">
        <v>171</v>
      </c>
    </row>
    <row r="133" s="14" customFormat="1">
      <c r="A133" s="14"/>
      <c r="B133" s="237"/>
      <c r="C133" s="238"/>
      <c r="D133" s="228" t="s">
        <v>183</v>
      </c>
      <c r="E133" s="239" t="s">
        <v>41</v>
      </c>
      <c r="F133" s="240" t="s">
        <v>2613</v>
      </c>
      <c r="G133" s="238"/>
      <c r="H133" s="241">
        <v>46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183</v>
      </c>
      <c r="AU133" s="247" t="s">
        <v>90</v>
      </c>
      <c r="AV133" s="14" t="s">
        <v>90</v>
      </c>
      <c r="AW133" s="14" t="s">
        <v>42</v>
      </c>
      <c r="AX133" s="14" t="s">
        <v>80</v>
      </c>
      <c r="AY133" s="247" t="s">
        <v>171</v>
      </c>
    </row>
    <row r="134" s="13" customFormat="1">
      <c r="A134" s="13"/>
      <c r="B134" s="226"/>
      <c r="C134" s="227"/>
      <c r="D134" s="228" t="s">
        <v>183</v>
      </c>
      <c r="E134" s="229" t="s">
        <v>41</v>
      </c>
      <c r="F134" s="230" t="s">
        <v>2598</v>
      </c>
      <c r="G134" s="227"/>
      <c r="H134" s="229" t="s">
        <v>41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183</v>
      </c>
      <c r="AU134" s="236" t="s">
        <v>90</v>
      </c>
      <c r="AV134" s="13" t="s">
        <v>88</v>
      </c>
      <c r="AW134" s="13" t="s">
        <v>42</v>
      </c>
      <c r="AX134" s="13" t="s">
        <v>80</v>
      </c>
      <c r="AY134" s="236" t="s">
        <v>171</v>
      </c>
    </row>
    <row r="135" s="14" customFormat="1">
      <c r="A135" s="14"/>
      <c r="B135" s="237"/>
      <c r="C135" s="238"/>
      <c r="D135" s="228" t="s">
        <v>183</v>
      </c>
      <c r="E135" s="239" t="s">
        <v>41</v>
      </c>
      <c r="F135" s="240" t="s">
        <v>2613</v>
      </c>
      <c r="G135" s="238"/>
      <c r="H135" s="241">
        <v>46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90</v>
      </c>
      <c r="AV135" s="14" t="s">
        <v>90</v>
      </c>
      <c r="AW135" s="14" t="s">
        <v>42</v>
      </c>
      <c r="AX135" s="14" t="s">
        <v>80</v>
      </c>
      <c r="AY135" s="247" t="s">
        <v>171</v>
      </c>
    </row>
    <row r="136" s="13" customFormat="1">
      <c r="A136" s="13"/>
      <c r="B136" s="226"/>
      <c r="C136" s="227"/>
      <c r="D136" s="228" t="s">
        <v>183</v>
      </c>
      <c r="E136" s="229" t="s">
        <v>41</v>
      </c>
      <c r="F136" s="230" t="s">
        <v>2599</v>
      </c>
      <c r="G136" s="227"/>
      <c r="H136" s="229" t="s">
        <v>41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183</v>
      </c>
      <c r="AU136" s="236" t="s">
        <v>90</v>
      </c>
      <c r="AV136" s="13" t="s">
        <v>88</v>
      </c>
      <c r="AW136" s="13" t="s">
        <v>42</v>
      </c>
      <c r="AX136" s="13" t="s">
        <v>80</v>
      </c>
      <c r="AY136" s="236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2613</v>
      </c>
      <c r="G137" s="238"/>
      <c r="H137" s="241">
        <v>46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5" customFormat="1">
      <c r="A138" s="15"/>
      <c r="B138" s="248"/>
      <c r="C138" s="249"/>
      <c r="D138" s="228" t="s">
        <v>183</v>
      </c>
      <c r="E138" s="250" t="s">
        <v>41</v>
      </c>
      <c r="F138" s="251" t="s">
        <v>189</v>
      </c>
      <c r="G138" s="249"/>
      <c r="H138" s="252">
        <v>276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8" t="s">
        <v>183</v>
      </c>
      <c r="AU138" s="258" t="s">
        <v>90</v>
      </c>
      <c r="AV138" s="15" t="s">
        <v>179</v>
      </c>
      <c r="AW138" s="15" t="s">
        <v>42</v>
      </c>
      <c r="AX138" s="15" t="s">
        <v>88</v>
      </c>
      <c r="AY138" s="258" t="s">
        <v>171</v>
      </c>
    </row>
    <row r="139" s="12" customFormat="1" ht="22.8" customHeight="1">
      <c r="A139" s="12"/>
      <c r="B139" s="192"/>
      <c r="C139" s="193"/>
      <c r="D139" s="194" t="s">
        <v>79</v>
      </c>
      <c r="E139" s="206" t="s">
        <v>2614</v>
      </c>
      <c r="F139" s="206" t="s">
        <v>2615</v>
      </c>
      <c r="G139" s="193"/>
      <c r="H139" s="193"/>
      <c r="I139" s="196"/>
      <c r="J139" s="207">
        <f>BK139</f>
        <v>0</v>
      </c>
      <c r="K139" s="193"/>
      <c r="L139" s="198"/>
      <c r="M139" s="199"/>
      <c r="N139" s="200"/>
      <c r="O139" s="200"/>
      <c r="P139" s="201">
        <f>SUM(P140:P141)</f>
        <v>0</v>
      </c>
      <c r="Q139" s="200"/>
      <c r="R139" s="201">
        <f>SUM(R140:R141)</f>
        <v>0</v>
      </c>
      <c r="S139" s="200"/>
      <c r="T139" s="20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242</v>
      </c>
      <c r="AT139" s="204" t="s">
        <v>79</v>
      </c>
      <c r="AU139" s="204" t="s">
        <v>88</v>
      </c>
      <c r="AY139" s="203" t="s">
        <v>171</v>
      </c>
      <c r="BK139" s="205">
        <f>SUM(BK140:BK141)</f>
        <v>0</v>
      </c>
    </row>
    <row r="140" s="2" customFormat="1" ht="21.75" customHeight="1">
      <c r="A140" s="42"/>
      <c r="B140" s="43"/>
      <c r="C140" s="208" t="s">
        <v>121</v>
      </c>
      <c r="D140" s="208" t="s">
        <v>174</v>
      </c>
      <c r="E140" s="209" t="s">
        <v>2616</v>
      </c>
      <c r="F140" s="210" t="s">
        <v>2617</v>
      </c>
      <c r="G140" s="211" t="s">
        <v>764</v>
      </c>
      <c r="H140" s="212">
        <v>1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2560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2560</v>
      </c>
      <c r="BM140" s="219" t="s">
        <v>2618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2619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2" customFormat="1" ht="22.8" customHeight="1">
      <c r="A142" s="12"/>
      <c r="B142" s="192"/>
      <c r="C142" s="193"/>
      <c r="D142" s="194" t="s">
        <v>79</v>
      </c>
      <c r="E142" s="206" t="s">
        <v>2620</v>
      </c>
      <c r="F142" s="206" t="s">
        <v>2621</v>
      </c>
      <c r="G142" s="193"/>
      <c r="H142" s="193"/>
      <c r="I142" s="196"/>
      <c r="J142" s="207">
        <f>BK142</f>
        <v>0</v>
      </c>
      <c r="K142" s="193"/>
      <c r="L142" s="198"/>
      <c r="M142" s="199"/>
      <c r="N142" s="200"/>
      <c r="O142" s="200"/>
      <c r="P142" s="201">
        <f>SUM(P143:P146)</f>
        <v>0</v>
      </c>
      <c r="Q142" s="200"/>
      <c r="R142" s="201">
        <f>SUM(R143:R146)</f>
        <v>0</v>
      </c>
      <c r="S142" s="200"/>
      <c r="T142" s="20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3" t="s">
        <v>242</v>
      </c>
      <c r="AT142" s="204" t="s">
        <v>79</v>
      </c>
      <c r="AU142" s="204" t="s">
        <v>88</v>
      </c>
      <c r="AY142" s="203" t="s">
        <v>171</v>
      </c>
      <c r="BK142" s="205">
        <f>SUM(BK143:BK146)</f>
        <v>0</v>
      </c>
    </row>
    <row r="143" s="2" customFormat="1" ht="16.5" customHeight="1">
      <c r="A143" s="42"/>
      <c r="B143" s="43"/>
      <c r="C143" s="208" t="s">
        <v>124</v>
      </c>
      <c r="D143" s="208" t="s">
        <v>174</v>
      </c>
      <c r="E143" s="209" t="s">
        <v>2622</v>
      </c>
      <c r="F143" s="210" t="s">
        <v>2623</v>
      </c>
      <c r="G143" s="211" t="s">
        <v>764</v>
      </c>
      <c r="H143" s="212">
        <v>1</v>
      </c>
      <c r="I143" s="213"/>
      <c r="J143" s="214">
        <f>ROUND(I143*H143,2)</f>
        <v>0</v>
      </c>
      <c r="K143" s="210" t="s">
        <v>178</v>
      </c>
      <c r="L143" s="48"/>
      <c r="M143" s="215" t="s">
        <v>41</v>
      </c>
      <c r="N143" s="216" t="s">
        <v>51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2560</v>
      </c>
      <c r="AT143" s="219" t="s">
        <v>174</v>
      </c>
      <c r="AU143" s="219" t="s">
        <v>90</v>
      </c>
      <c r="AY143" s="20" t="s">
        <v>171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88</v>
      </c>
      <c r="BK143" s="220">
        <f>ROUND(I143*H143,2)</f>
        <v>0</v>
      </c>
      <c r="BL143" s="20" t="s">
        <v>2560</v>
      </c>
      <c r="BM143" s="219" t="s">
        <v>2624</v>
      </c>
    </row>
    <row r="144" s="2" customFormat="1">
      <c r="A144" s="42"/>
      <c r="B144" s="43"/>
      <c r="C144" s="44"/>
      <c r="D144" s="221" t="s">
        <v>181</v>
      </c>
      <c r="E144" s="44"/>
      <c r="F144" s="222" t="s">
        <v>2625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181</v>
      </c>
      <c r="AU144" s="20" t="s">
        <v>90</v>
      </c>
    </row>
    <row r="145" s="2" customFormat="1" ht="16.5" customHeight="1">
      <c r="A145" s="42"/>
      <c r="B145" s="43"/>
      <c r="C145" s="208" t="s">
        <v>8</v>
      </c>
      <c r="D145" s="208" t="s">
        <v>174</v>
      </c>
      <c r="E145" s="209" t="s">
        <v>2626</v>
      </c>
      <c r="F145" s="210" t="s">
        <v>2627</v>
      </c>
      <c r="G145" s="211" t="s">
        <v>764</v>
      </c>
      <c r="H145" s="212">
        <v>1</v>
      </c>
      <c r="I145" s="213"/>
      <c r="J145" s="214">
        <f>ROUND(I145*H145,2)</f>
        <v>0</v>
      </c>
      <c r="K145" s="210" t="s">
        <v>178</v>
      </c>
      <c r="L145" s="48"/>
      <c r="M145" s="215" t="s">
        <v>41</v>
      </c>
      <c r="N145" s="216" t="s">
        <v>51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2560</v>
      </c>
      <c r="AT145" s="219" t="s">
        <v>174</v>
      </c>
      <c r="AU145" s="219" t="s">
        <v>90</v>
      </c>
      <c r="AY145" s="20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88</v>
      </c>
      <c r="BK145" s="220">
        <f>ROUND(I145*H145,2)</f>
        <v>0</v>
      </c>
      <c r="BL145" s="20" t="s">
        <v>2560</v>
      </c>
      <c r="BM145" s="219" t="s">
        <v>2628</v>
      </c>
    </row>
    <row r="146" s="2" customFormat="1">
      <c r="A146" s="42"/>
      <c r="B146" s="43"/>
      <c r="C146" s="44"/>
      <c r="D146" s="221" t="s">
        <v>181</v>
      </c>
      <c r="E146" s="44"/>
      <c r="F146" s="222" t="s">
        <v>2629</v>
      </c>
      <c r="G146" s="44"/>
      <c r="H146" s="44"/>
      <c r="I146" s="223"/>
      <c r="J146" s="44"/>
      <c r="K146" s="44"/>
      <c r="L146" s="48"/>
      <c r="M146" s="283"/>
      <c r="N146" s="284"/>
      <c r="O146" s="285"/>
      <c r="P146" s="285"/>
      <c r="Q146" s="285"/>
      <c r="R146" s="285"/>
      <c r="S146" s="285"/>
      <c r="T146" s="286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181</v>
      </c>
      <c r="AU146" s="20" t="s">
        <v>90</v>
      </c>
    </row>
    <row r="147" s="2" customFormat="1" ht="6.96" customHeight="1">
      <c r="A147" s="42"/>
      <c r="B147" s="63"/>
      <c r="C147" s="64"/>
      <c r="D147" s="64"/>
      <c r="E147" s="64"/>
      <c r="F147" s="64"/>
      <c r="G147" s="64"/>
      <c r="H147" s="64"/>
      <c r="I147" s="64"/>
      <c r="J147" s="64"/>
      <c r="K147" s="64"/>
      <c r="L147" s="48"/>
      <c r="M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</row>
  </sheetData>
  <sheetProtection sheet="1" autoFilter="0" formatColumns="0" formatRows="0" objects="1" scenarios="1" spinCount="100000" saltValue="pSIRBnhBQQ3b0FQnN01IZkyoJOtmgRiclL5Wy6hIl2fpvkq2wZJTqkOVAQlg0RrvrQHmvjnaahkKVVurjnR6hA==" hashValue="4hpojfO/3imQ7s8Arq6o5sS95FtCl6uxYjNjt8ZDB9ShGbl6l6FB38R5i+a3rO3u5mAaNsc90cfw0Eq4M3DSrA==" algorithmName="SHA-512" password="CC35"/>
  <autoFilter ref="C86:K14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013254000"/>
    <hyperlink ref="F94" r:id="rId2" display="https://podminky.urs.cz/item/CS_URS_2024_02/023002000"/>
    <hyperlink ref="F97" r:id="rId3" display="https://podminky.urs.cz/item/CS_URS_2024_02/031303000"/>
    <hyperlink ref="F99" r:id="rId4" display="https://podminky.urs.cz/item/CS_URS_2024_02/033203000"/>
    <hyperlink ref="F102" r:id="rId5" display="https://podminky.urs.cz/item/CS_URS_2024_02/049103000"/>
    <hyperlink ref="F105" r:id="rId6" display="https://podminky.urs.cz/item/CS_URS_2024_02/062303000"/>
    <hyperlink ref="F121" r:id="rId7" display="https://podminky.urs.cz/item/CS_URS_2024_02/062503000"/>
    <hyperlink ref="F123" r:id="rId8" display="https://podminky.urs.cz/item/CS_URS_2024_02/063603000"/>
    <hyperlink ref="F125" r:id="rId9" display="https://podminky.urs.cz/item/CS_URS_2024_02/065203000"/>
    <hyperlink ref="F141" r:id="rId10" display="https://podminky.urs.cz/item/CS_URS_2024_02/076203000"/>
    <hyperlink ref="F144" r:id="rId11" display="https://podminky.urs.cz/item/CS_URS_2024_02/092103000"/>
    <hyperlink ref="F146" r:id="rId12" display="https://podminky.urs.cz/item/CS_URS_2024_02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2630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2631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2632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2633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2634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2635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2636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2637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2638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2639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2640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87</v>
      </c>
      <c r="F18" s="302" t="s">
        <v>2641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2642</v>
      </c>
      <c r="F19" s="302" t="s">
        <v>2643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2644</v>
      </c>
      <c r="F20" s="302" t="s">
        <v>2645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2646</v>
      </c>
      <c r="F21" s="302" t="s">
        <v>2647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2648</v>
      </c>
      <c r="F22" s="302" t="s">
        <v>501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2649</v>
      </c>
      <c r="F23" s="302" t="s">
        <v>2650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2651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2652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2653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2654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2655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2656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2657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2658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2659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157</v>
      </c>
      <c r="F36" s="302"/>
      <c r="G36" s="302" t="s">
        <v>2660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2661</v>
      </c>
      <c r="F37" s="302"/>
      <c r="G37" s="302" t="s">
        <v>2662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61</v>
      </c>
      <c r="F38" s="302"/>
      <c r="G38" s="302" t="s">
        <v>2663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62</v>
      </c>
      <c r="F39" s="302"/>
      <c r="G39" s="302" t="s">
        <v>2664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158</v>
      </c>
      <c r="F40" s="302"/>
      <c r="G40" s="302" t="s">
        <v>2665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159</v>
      </c>
      <c r="F41" s="302"/>
      <c r="G41" s="302" t="s">
        <v>2666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2667</v>
      </c>
      <c r="F42" s="302"/>
      <c r="G42" s="302" t="s">
        <v>2668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2669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2670</v>
      </c>
      <c r="F44" s="302"/>
      <c r="G44" s="302" t="s">
        <v>2671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161</v>
      </c>
      <c r="F45" s="302"/>
      <c r="G45" s="302" t="s">
        <v>2672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2673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2674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2675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2676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2677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2678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2679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2680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2681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2682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2683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2684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2685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2686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2687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2688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2689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2690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2691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2692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2693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2694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2695</v>
      </c>
      <c r="D76" s="320"/>
      <c r="E76" s="320"/>
      <c r="F76" s="320" t="s">
        <v>2696</v>
      </c>
      <c r="G76" s="321"/>
      <c r="H76" s="320" t="s">
        <v>62</v>
      </c>
      <c r="I76" s="320" t="s">
        <v>65</v>
      </c>
      <c r="J76" s="320" t="s">
        <v>2697</v>
      </c>
      <c r="K76" s="319"/>
    </row>
    <row r="77" s="1" customFormat="1" ht="17.25" customHeight="1">
      <c r="B77" s="317"/>
      <c r="C77" s="322" t="s">
        <v>2698</v>
      </c>
      <c r="D77" s="322"/>
      <c r="E77" s="322"/>
      <c r="F77" s="323" t="s">
        <v>2699</v>
      </c>
      <c r="G77" s="324"/>
      <c r="H77" s="322"/>
      <c r="I77" s="322"/>
      <c r="J77" s="322" t="s">
        <v>2700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61</v>
      </c>
      <c r="D79" s="327"/>
      <c r="E79" s="327"/>
      <c r="F79" s="328" t="s">
        <v>2701</v>
      </c>
      <c r="G79" s="329"/>
      <c r="H79" s="305" t="s">
        <v>2702</v>
      </c>
      <c r="I79" s="305" t="s">
        <v>2703</v>
      </c>
      <c r="J79" s="305">
        <v>20</v>
      </c>
      <c r="K79" s="319"/>
    </row>
    <row r="80" s="1" customFormat="1" ht="15" customHeight="1">
      <c r="B80" s="317"/>
      <c r="C80" s="305" t="s">
        <v>2704</v>
      </c>
      <c r="D80" s="305"/>
      <c r="E80" s="305"/>
      <c r="F80" s="328" t="s">
        <v>2701</v>
      </c>
      <c r="G80" s="329"/>
      <c r="H80" s="305" t="s">
        <v>2705</v>
      </c>
      <c r="I80" s="305" t="s">
        <v>2703</v>
      </c>
      <c r="J80" s="305">
        <v>120</v>
      </c>
      <c r="K80" s="319"/>
    </row>
    <row r="81" s="1" customFormat="1" ht="15" customHeight="1">
      <c r="B81" s="330"/>
      <c r="C81" s="305" t="s">
        <v>2706</v>
      </c>
      <c r="D81" s="305"/>
      <c r="E81" s="305"/>
      <c r="F81" s="328" t="s">
        <v>2707</v>
      </c>
      <c r="G81" s="329"/>
      <c r="H81" s="305" t="s">
        <v>2708</v>
      </c>
      <c r="I81" s="305" t="s">
        <v>2703</v>
      </c>
      <c r="J81" s="305">
        <v>50</v>
      </c>
      <c r="K81" s="319"/>
    </row>
    <row r="82" s="1" customFormat="1" ht="15" customHeight="1">
      <c r="B82" s="330"/>
      <c r="C82" s="305" t="s">
        <v>2709</v>
      </c>
      <c r="D82" s="305"/>
      <c r="E82" s="305"/>
      <c r="F82" s="328" t="s">
        <v>2701</v>
      </c>
      <c r="G82" s="329"/>
      <c r="H82" s="305" t="s">
        <v>2710</v>
      </c>
      <c r="I82" s="305" t="s">
        <v>2711</v>
      </c>
      <c r="J82" s="305"/>
      <c r="K82" s="319"/>
    </row>
    <row r="83" s="1" customFormat="1" ht="15" customHeight="1">
      <c r="B83" s="330"/>
      <c r="C83" s="331" t="s">
        <v>2712</v>
      </c>
      <c r="D83" s="331"/>
      <c r="E83" s="331"/>
      <c r="F83" s="332" t="s">
        <v>2707</v>
      </c>
      <c r="G83" s="331"/>
      <c r="H83" s="331" t="s">
        <v>2713</v>
      </c>
      <c r="I83" s="331" t="s">
        <v>2703</v>
      </c>
      <c r="J83" s="331">
        <v>15</v>
      </c>
      <c r="K83" s="319"/>
    </row>
    <row r="84" s="1" customFormat="1" ht="15" customHeight="1">
      <c r="B84" s="330"/>
      <c r="C84" s="331" t="s">
        <v>2714</v>
      </c>
      <c r="D84" s="331"/>
      <c r="E84" s="331"/>
      <c r="F84" s="332" t="s">
        <v>2707</v>
      </c>
      <c r="G84" s="331"/>
      <c r="H84" s="331" t="s">
        <v>2715</v>
      </c>
      <c r="I84" s="331" t="s">
        <v>2703</v>
      </c>
      <c r="J84" s="331">
        <v>15</v>
      </c>
      <c r="K84" s="319"/>
    </row>
    <row r="85" s="1" customFormat="1" ht="15" customHeight="1">
      <c r="B85" s="330"/>
      <c r="C85" s="331" t="s">
        <v>2716</v>
      </c>
      <c r="D85" s="331"/>
      <c r="E85" s="331"/>
      <c r="F85" s="332" t="s">
        <v>2707</v>
      </c>
      <c r="G85" s="331"/>
      <c r="H85" s="331" t="s">
        <v>2717</v>
      </c>
      <c r="I85" s="331" t="s">
        <v>2703</v>
      </c>
      <c r="J85" s="331">
        <v>20</v>
      </c>
      <c r="K85" s="319"/>
    </row>
    <row r="86" s="1" customFormat="1" ht="15" customHeight="1">
      <c r="B86" s="330"/>
      <c r="C86" s="331" t="s">
        <v>2718</v>
      </c>
      <c r="D86" s="331"/>
      <c r="E86" s="331"/>
      <c r="F86" s="332" t="s">
        <v>2707</v>
      </c>
      <c r="G86" s="331"/>
      <c r="H86" s="331" t="s">
        <v>2719</v>
      </c>
      <c r="I86" s="331" t="s">
        <v>2703</v>
      </c>
      <c r="J86" s="331">
        <v>20</v>
      </c>
      <c r="K86" s="319"/>
    </row>
    <row r="87" s="1" customFormat="1" ht="15" customHeight="1">
      <c r="B87" s="330"/>
      <c r="C87" s="305" t="s">
        <v>2720</v>
      </c>
      <c r="D87" s="305"/>
      <c r="E87" s="305"/>
      <c r="F87" s="328" t="s">
        <v>2707</v>
      </c>
      <c r="G87" s="329"/>
      <c r="H87" s="305" t="s">
        <v>2721</v>
      </c>
      <c r="I87" s="305" t="s">
        <v>2703</v>
      </c>
      <c r="J87" s="305">
        <v>50</v>
      </c>
      <c r="K87" s="319"/>
    </row>
    <row r="88" s="1" customFormat="1" ht="15" customHeight="1">
      <c r="B88" s="330"/>
      <c r="C88" s="305" t="s">
        <v>2722</v>
      </c>
      <c r="D88" s="305"/>
      <c r="E88" s="305"/>
      <c r="F88" s="328" t="s">
        <v>2707</v>
      </c>
      <c r="G88" s="329"/>
      <c r="H88" s="305" t="s">
        <v>2723</v>
      </c>
      <c r="I88" s="305" t="s">
        <v>2703</v>
      </c>
      <c r="J88" s="305">
        <v>20</v>
      </c>
      <c r="K88" s="319"/>
    </row>
    <row r="89" s="1" customFormat="1" ht="15" customHeight="1">
      <c r="B89" s="330"/>
      <c r="C89" s="305" t="s">
        <v>2724</v>
      </c>
      <c r="D89" s="305"/>
      <c r="E89" s="305"/>
      <c r="F89" s="328" t="s">
        <v>2707</v>
      </c>
      <c r="G89" s="329"/>
      <c r="H89" s="305" t="s">
        <v>2725</v>
      </c>
      <c r="I89" s="305" t="s">
        <v>2703</v>
      </c>
      <c r="J89" s="305">
        <v>20</v>
      </c>
      <c r="K89" s="319"/>
    </row>
    <row r="90" s="1" customFormat="1" ht="15" customHeight="1">
      <c r="B90" s="330"/>
      <c r="C90" s="305" t="s">
        <v>2726</v>
      </c>
      <c r="D90" s="305"/>
      <c r="E90" s="305"/>
      <c r="F90" s="328" t="s">
        <v>2707</v>
      </c>
      <c r="G90" s="329"/>
      <c r="H90" s="305" t="s">
        <v>2727</v>
      </c>
      <c r="I90" s="305" t="s">
        <v>2703</v>
      </c>
      <c r="J90" s="305">
        <v>50</v>
      </c>
      <c r="K90" s="319"/>
    </row>
    <row r="91" s="1" customFormat="1" ht="15" customHeight="1">
      <c r="B91" s="330"/>
      <c r="C91" s="305" t="s">
        <v>2728</v>
      </c>
      <c r="D91" s="305"/>
      <c r="E91" s="305"/>
      <c r="F91" s="328" t="s">
        <v>2707</v>
      </c>
      <c r="G91" s="329"/>
      <c r="H91" s="305" t="s">
        <v>2728</v>
      </c>
      <c r="I91" s="305" t="s">
        <v>2703</v>
      </c>
      <c r="J91" s="305">
        <v>50</v>
      </c>
      <c r="K91" s="319"/>
    </row>
    <row r="92" s="1" customFormat="1" ht="15" customHeight="1">
      <c r="B92" s="330"/>
      <c r="C92" s="305" t="s">
        <v>2729</v>
      </c>
      <c r="D92" s="305"/>
      <c r="E92" s="305"/>
      <c r="F92" s="328" t="s">
        <v>2707</v>
      </c>
      <c r="G92" s="329"/>
      <c r="H92" s="305" t="s">
        <v>2730</v>
      </c>
      <c r="I92" s="305" t="s">
        <v>2703</v>
      </c>
      <c r="J92" s="305">
        <v>255</v>
      </c>
      <c r="K92" s="319"/>
    </row>
    <row r="93" s="1" customFormat="1" ht="15" customHeight="1">
      <c r="B93" s="330"/>
      <c r="C93" s="305" t="s">
        <v>2731</v>
      </c>
      <c r="D93" s="305"/>
      <c r="E93" s="305"/>
      <c r="F93" s="328" t="s">
        <v>2701</v>
      </c>
      <c r="G93" s="329"/>
      <c r="H93" s="305" t="s">
        <v>2732</v>
      </c>
      <c r="I93" s="305" t="s">
        <v>2733</v>
      </c>
      <c r="J93" s="305"/>
      <c r="K93" s="319"/>
    </row>
    <row r="94" s="1" customFormat="1" ht="15" customHeight="1">
      <c r="B94" s="330"/>
      <c r="C94" s="305" t="s">
        <v>2734</v>
      </c>
      <c r="D94" s="305"/>
      <c r="E94" s="305"/>
      <c r="F94" s="328" t="s">
        <v>2701</v>
      </c>
      <c r="G94" s="329"/>
      <c r="H94" s="305" t="s">
        <v>2735</v>
      </c>
      <c r="I94" s="305" t="s">
        <v>2736</v>
      </c>
      <c r="J94" s="305"/>
      <c r="K94" s="319"/>
    </row>
    <row r="95" s="1" customFormat="1" ht="15" customHeight="1">
      <c r="B95" s="330"/>
      <c r="C95" s="305" t="s">
        <v>2737</v>
      </c>
      <c r="D95" s="305"/>
      <c r="E95" s="305"/>
      <c r="F95" s="328" t="s">
        <v>2701</v>
      </c>
      <c r="G95" s="329"/>
      <c r="H95" s="305" t="s">
        <v>2737</v>
      </c>
      <c r="I95" s="305" t="s">
        <v>2736</v>
      </c>
      <c r="J95" s="305"/>
      <c r="K95" s="319"/>
    </row>
    <row r="96" s="1" customFormat="1" ht="15" customHeight="1">
      <c r="B96" s="330"/>
      <c r="C96" s="305" t="s">
        <v>46</v>
      </c>
      <c r="D96" s="305"/>
      <c r="E96" s="305"/>
      <c r="F96" s="328" t="s">
        <v>2701</v>
      </c>
      <c r="G96" s="329"/>
      <c r="H96" s="305" t="s">
        <v>2738</v>
      </c>
      <c r="I96" s="305" t="s">
        <v>2736</v>
      </c>
      <c r="J96" s="305"/>
      <c r="K96" s="319"/>
    </row>
    <row r="97" s="1" customFormat="1" ht="15" customHeight="1">
      <c r="B97" s="330"/>
      <c r="C97" s="305" t="s">
        <v>56</v>
      </c>
      <c r="D97" s="305"/>
      <c r="E97" s="305"/>
      <c r="F97" s="328" t="s">
        <v>2701</v>
      </c>
      <c r="G97" s="329"/>
      <c r="H97" s="305" t="s">
        <v>2739</v>
      </c>
      <c r="I97" s="305" t="s">
        <v>2736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2740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2695</v>
      </c>
      <c r="D103" s="320"/>
      <c r="E103" s="320"/>
      <c r="F103" s="320" t="s">
        <v>2696</v>
      </c>
      <c r="G103" s="321"/>
      <c r="H103" s="320" t="s">
        <v>62</v>
      </c>
      <c r="I103" s="320" t="s">
        <v>65</v>
      </c>
      <c r="J103" s="320" t="s">
        <v>2697</v>
      </c>
      <c r="K103" s="319"/>
    </row>
    <row r="104" s="1" customFormat="1" ht="17.25" customHeight="1">
      <c r="B104" s="317"/>
      <c r="C104" s="322" t="s">
        <v>2698</v>
      </c>
      <c r="D104" s="322"/>
      <c r="E104" s="322"/>
      <c r="F104" s="323" t="s">
        <v>2699</v>
      </c>
      <c r="G104" s="324"/>
      <c r="H104" s="322"/>
      <c r="I104" s="322"/>
      <c r="J104" s="322" t="s">
        <v>2700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61</v>
      </c>
      <c r="D106" s="327"/>
      <c r="E106" s="327"/>
      <c r="F106" s="328" t="s">
        <v>2701</v>
      </c>
      <c r="G106" s="305"/>
      <c r="H106" s="305" t="s">
        <v>2741</v>
      </c>
      <c r="I106" s="305" t="s">
        <v>2703</v>
      </c>
      <c r="J106" s="305">
        <v>20</v>
      </c>
      <c r="K106" s="319"/>
    </row>
    <row r="107" s="1" customFormat="1" ht="15" customHeight="1">
      <c r="B107" s="317"/>
      <c r="C107" s="305" t="s">
        <v>2704</v>
      </c>
      <c r="D107" s="305"/>
      <c r="E107" s="305"/>
      <c r="F107" s="328" t="s">
        <v>2701</v>
      </c>
      <c r="G107" s="305"/>
      <c r="H107" s="305" t="s">
        <v>2741</v>
      </c>
      <c r="I107" s="305" t="s">
        <v>2703</v>
      </c>
      <c r="J107" s="305">
        <v>120</v>
      </c>
      <c r="K107" s="319"/>
    </row>
    <row r="108" s="1" customFormat="1" ht="15" customHeight="1">
      <c r="B108" s="330"/>
      <c r="C108" s="305" t="s">
        <v>2706</v>
      </c>
      <c r="D108" s="305"/>
      <c r="E108" s="305"/>
      <c r="F108" s="328" t="s">
        <v>2707</v>
      </c>
      <c r="G108" s="305"/>
      <c r="H108" s="305" t="s">
        <v>2741</v>
      </c>
      <c r="I108" s="305" t="s">
        <v>2703</v>
      </c>
      <c r="J108" s="305">
        <v>50</v>
      </c>
      <c r="K108" s="319"/>
    </row>
    <row r="109" s="1" customFormat="1" ht="15" customHeight="1">
      <c r="B109" s="330"/>
      <c r="C109" s="305" t="s">
        <v>2709</v>
      </c>
      <c r="D109" s="305"/>
      <c r="E109" s="305"/>
      <c r="F109" s="328" t="s">
        <v>2701</v>
      </c>
      <c r="G109" s="305"/>
      <c r="H109" s="305" t="s">
        <v>2741</v>
      </c>
      <c r="I109" s="305" t="s">
        <v>2711</v>
      </c>
      <c r="J109" s="305"/>
      <c r="K109" s="319"/>
    </row>
    <row r="110" s="1" customFormat="1" ht="15" customHeight="1">
      <c r="B110" s="330"/>
      <c r="C110" s="305" t="s">
        <v>2720</v>
      </c>
      <c r="D110" s="305"/>
      <c r="E110" s="305"/>
      <c r="F110" s="328" t="s">
        <v>2707</v>
      </c>
      <c r="G110" s="305"/>
      <c r="H110" s="305" t="s">
        <v>2741</v>
      </c>
      <c r="I110" s="305" t="s">
        <v>2703</v>
      </c>
      <c r="J110" s="305">
        <v>50</v>
      </c>
      <c r="K110" s="319"/>
    </row>
    <row r="111" s="1" customFormat="1" ht="15" customHeight="1">
      <c r="B111" s="330"/>
      <c r="C111" s="305" t="s">
        <v>2728</v>
      </c>
      <c r="D111" s="305"/>
      <c r="E111" s="305"/>
      <c r="F111" s="328" t="s">
        <v>2707</v>
      </c>
      <c r="G111" s="305"/>
      <c r="H111" s="305" t="s">
        <v>2741</v>
      </c>
      <c r="I111" s="305" t="s">
        <v>2703</v>
      </c>
      <c r="J111" s="305">
        <v>50</v>
      </c>
      <c r="K111" s="319"/>
    </row>
    <row r="112" s="1" customFormat="1" ht="15" customHeight="1">
      <c r="B112" s="330"/>
      <c r="C112" s="305" t="s">
        <v>2726</v>
      </c>
      <c r="D112" s="305"/>
      <c r="E112" s="305"/>
      <c r="F112" s="328" t="s">
        <v>2707</v>
      </c>
      <c r="G112" s="305"/>
      <c r="H112" s="305" t="s">
        <v>2741</v>
      </c>
      <c r="I112" s="305" t="s">
        <v>2703</v>
      </c>
      <c r="J112" s="305">
        <v>50</v>
      </c>
      <c r="K112" s="319"/>
    </row>
    <row r="113" s="1" customFormat="1" ht="15" customHeight="1">
      <c r="B113" s="330"/>
      <c r="C113" s="305" t="s">
        <v>61</v>
      </c>
      <c r="D113" s="305"/>
      <c r="E113" s="305"/>
      <c r="F113" s="328" t="s">
        <v>2701</v>
      </c>
      <c r="G113" s="305"/>
      <c r="H113" s="305" t="s">
        <v>2742</v>
      </c>
      <c r="I113" s="305" t="s">
        <v>2703</v>
      </c>
      <c r="J113" s="305">
        <v>20</v>
      </c>
      <c r="K113" s="319"/>
    </row>
    <row r="114" s="1" customFormat="1" ht="15" customHeight="1">
      <c r="B114" s="330"/>
      <c r="C114" s="305" t="s">
        <v>2743</v>
      </c>
      <c r="D114" s="305"/>
      <c r="E114" s="305"/>
      <c r="F114" s="328" t="s">
        <v>2701</v>
      </c>
      <c r="G114" s="305"/>
      <c r="H114" s="305" t="s">
        <v>2744</v>
      </c>
      <c r="I114" s="305" t="s">
        <v>2703</v>
      </c>
      <c r="J114" s="305">
        <v>120</v>
      </c>
      <c r="K114" s="319"/>
    </row>
    <row r="115" s="1" customFormat="1" ht="15" customHeight="1">
      <c r="B115" s="330"/>
      <c r="C115" s="305" t="s">
        <v>46</v>
      </c>
      <c r="D115" s="305"/>
      <c r="E115" s="305"/>
      <c r="F115" s="328" t="s">
        <v>2701</v>
      </c>
      <c r="G115" s="305"/>
      <c r="H115" s="305" t="s">
        <v>2745</v>
      </c>
      <c r="I115" s="305" t="s">
        <v>2736</v>
      </c>
      <c r="J115" s="305"/>
      <c r="K115" s="319"/>
    </row>
    <row r="116" s="1" customFormat="1" ht="15" customHeight="1">
      <c r="B116" s="330"/>
      <c r="C116" s="305" t="s">
        <v>56</v>
      </c>
      <c r="D116" s="305"/>
      <c r="E116" s="305"/>
      <c r="F116" s="328" t="s">
        <v>2701</v>
      </c>
      <c r="G116" s="305"/>
      <c r="H116" s="305" t="s">
        <v>2746</v>
      </c>
      <c r="I116" s="305" t="s">
        <v>2736</v>
      </c>
      <c r="J116" s="305"/>
      <c r="K116" s="319"/>
    </row>
    <row r="117" s="1" customFormat="1" ht="15" customHeight="1">
      <c r="B117" s="330"/>
      <c r="C117" s="305" t="s">
        <v>65</v>
      </c>
      <c r="D117" s="305"/>
      <c r="E117" s="305"/>
      <c r="F117" s="328" t="s">
        <v>2701</v>
      </c>
      <c r="G117" s="305"/>
      <c r="H117" s="305" t="s">
        <v>2747</v>
      </c>
      <c r="I117" s="305" t="s">
        <v>2748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2749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2695</v>
      </c>
      <c r="D123" s="320"/>
      <c r="E123" s="320"/>
      <c r="F123" s="320" t="s">
        <v>2696</v>
      </c>
      <c r="G123" s="321"/>
      <c r="H123" s="320" t="s">
        <v>62</v>
      </c>
      <c r="I123" s="320" t="s">
        <v>65</v>
      </c>
      <c r="J123" s="320" t="s">
        <v>2697</v>
      </c>
      <c r="K123" s="349"/>
    </row>
    <row r="124" s="1" customFormat="1" ht="17.25" customHeight="1">
      <c r="B124" s="348"/>
      <c r="C124" s="322" t="s">
        <v>2698</v>
      </c>
      <c r="D124" s="322"/>
      <c r="E124" s="322"/>
      <c r="F124" s="323" t="s">
        <v>2699</v>
      </c>
      <c r="G124" s="324"/>
      <c r="H124" s="322"/>
      <c r="I124" s="322"/>
      <c r="J124" s="322" t="s">
        <v>2700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2704</v>
      </c>
      <c r="D126" s="327"/>
      <c r="E126" s="327"/>
      <c r="F126" s="328" t="s">
        <v>2701</v>
      </c>
      <c r="G126" s="305"/>
      <c r="H126" s="305" t="s">
        <v>2741</v>
      </c>
      <c r="I126" s="305" t="s">
        <v>2703</v>
      </c>
      <c r="J126" s="305">
        <v>120</v>
      </c>
      <c r="K126" s="353"/>
    </row>
    <row r="127" s="1" customFormat="1" ht="15" customHeight="1">
      <c r="B127" s="350"/>
      <c r="C127" s="305" t="s">
        <v>2750</v>
      </c>
      <c r="D127" s="305"/>
      <c r="E127" s="305"/>
      <c r="F127" s="328" t="s">
        <v>2701</v>
      </c>
      <c r="G127" s="305"/>
      <c r="H127" s="305" t="s">
        <v>2751</v>
      </c>
      <c r="I127" s="305" t="s">
        <v>2703</v>
      </c>
      <c r="J127" s="305" t="s">
        <v>2752</v>
      </c>
      <c r="K127" s="353"/>
    </row>
    <row r="128" s="1" customFormat="1" ht="15" customHeight="1">
      <c r="B128" s="350"/>
      <c r="C128" s="305" t="s">
        <v>2649</v>
      </c>
      <c r="D128" s="305"/>
      <c r="E128" s="305"/>
      <c r="F128" s="328" t="s">
        <v>2701</v>
      </c>
      <c r="G128" s="305"/>
      <c r="H128" s="305" t="s">
        <v>2753</v>
      </c>
      <c r="I128" s="305" t="s">
        <v>2703</v>
      </c>
      <c r="J128" s="305" t="s">
        <v>2752</v>
      </c>
      <c r="K128" s="353"/>
    </row>
    <row r="129" s="1" customFormat="1" ht="15" customHeight="1">
      <c r="B129" s="350"/>
      <c r="C129" s="305" t="s">
        <v>2712</v>
      </c>
      <c r="D129" s="305"/>
      <c r="E129" s="305"/>
      <c r="F129" s="328" t="s">
        <v>2707</v>
      </c>
      <c r="G129" s="305"/>
      <c r="H129" s="305" t="s">
        <v>2713</v>
      </c>
      <c r="I129" s="305" t="s">
        <v>2703</v>
      </c>
      <c r="J129" s="305">
        <v>15</v>
      </c>
      <c r="K129" s="353"/>
    </row>
    <row r="130" s="1" customFormat="1" ht="15" customHeight="1">
      <c r="B130" s="350"/>
      <c r="C130" s="331" t="s">
        <v>2714</v>
      </c>
      <c r="D130" s="331"/>
      <c r="E130" s="331"/>
      <c r="F130" s="332" t="s">
        <v>2707</v>
      </c>
      <c r="G130" s="331"/>
      <c r="H130" s="331" t="s">
        <v>2715</v>
      </c>
      <c r="I130" s="331" t="s">
        <v>2703</v>
      </c>
      <c r="J130" s="331">
        <v>15</v>
      </c>
      <c r="K130" s="353"/>
    </row>
    <row r="131" s="1" customFormat="1" ht="15" customHeight="1">
      <c r="B131" s="350"/>
      <c r="C131" s="331" t="s">
        <v>2716</v>
      </c>
      <c r="D131" s="331"/>
      <c r="E131" s="331"/>
      <c r="F131" s="332" t="s">
        <v>2707</v>
      </c>
      <c r="G131" s="331"/>
      <c r="H131" s="331" t="s">
        <v>2717</v>
      </c>
      <c r="I131" s="331" t="s">
        <v>2703</v>
      </c>
      <c r="J131" s="331">
        <v>20</v>
      </c>
      <c r="K131" s="353"/>
    </row>
    <row r="132" s="1" customFormat="1" ht="15" customHeight="1">
      <c r="B132" s="350"/>
      <c r="C132" s="331" t="s">
        <v>2718</v>
      </c>
      <c r="D132" s="331"/>
      <c r="E132" s="331"/>
      <c r="F132" s="332" t="s">
        <v>2707</v>
      </c>
      <c r="G132" s="331"/>
      <c r="H132" s="331" t="s">
        <v>2719</v>
      </c>
      <c r="I132" s="331" t="s">
        <v>2703</v>
      </c>
      <c r="J132" s="331">
        <v>20</v>
      </c>
      <c r="K132" s="353"/>
    </row>
    <row r="133" s="1" customFormat="1" ht="15" customHeight="1">
      <c r="B133" s="350"/>
      <c r="C133" s="305" t="s">
        <v>2706</v>
      </c>
      <c r="D133" s="305"/>
      <c r="E133" s="305"/>
      <c r="F133" s="328" t="s">
        <v>2707</v>
      </c>
      <c r="G133" s="305"/>
      <c r="H133" s="305" t="s">
        <v>2741</v>
      </c>
      <c r="I133" s="305" t="s">
        <v>2703</v>
      </c>
      <c r="J133" s="305">
        <v>50</v>
      </c>
      <c r="K133" s="353"/>
    </row>
    <row r="134" s="1" customFormat="1" ht="15" customHeight="1">
      <c r="B134" s="350"/>
      <c r="C134" s="305" t="s">
        <v>2720</v>
      </c>
      <c r="D134" s="305"/>
      <c r="E134" s="305"/>
      <c r="F134" s="328" t="s">
        <v>2707</v>
      </c>
      <c r="G134" s="305"/>
      <c r="H134" s="305" t="s">
        <v>2741</v>
      </c>
      <c r="I134" s="305" t="s">
        <v>2703</v>
      </c>
      <c r="J134" s="305">
        <v>50</v>
      </c>
      <c r="K134" s="353"/>
    </row>
    <row r="135" s="1" customFormat="1" ht="15" customHeight="1">
      <c r="B135" s="350"/>
      <c r="C135" s="305" t="s">
        <v>2726</v>
      </c>
      <c r="D135" s="305"/>
      <c r="E135" s="305"/>
      <c r="F135" s="328" t="s">
        <v>2707</v>
      </c>
      <c r="G135" s="305"/>
      <c r="H135" s="305" t="s">
        <v>2741</v>
      </c>
      <c r="I135" s="305" t="s">
        <v>2703</v>
      </c>
      <c r="J135" s="305">
        <v>50</v>
      </c>
      <c r="K135" s="353"/>
    </row>
    <row r="136" s="1" customFormat="1" ht="15" customHeight="1">
      <c r="B136" s="350"/>
      <c r="C136" s="305" t="s">
        <v>2728</v>
      </c>
      <c r="D136" s="305"/>
      <c r="E136" s="305"/>
      <c r="F136" s="328" t="s">
        <v>2707</v>
      </c>
      <c r="G136" s="305"/>
      <c r="H136" s="305" t="s">
        <v>2741</v>
      </c>
      <c r="I136" s="305" t="s">
        <v>2703</v>
      </c>
      <c r="J136" s="305">
        <v>50</v>
      </c>
      <c r="K136" s="353"/>
    </row>
    <row r="137" s="1" customFormat="1" ht="15" customHeight="1">
      <c r="B137" s="350"/>
      <c r="C137" s="305" t="s">
        <v>2729</v>
      </c>
      <c r="D137" s="305"/>
      <c r="E137" s="305"/>
      <c r="F137" s="328" t="s">
        <v>2707</v>
      </c>
      <c r="G137" s="305"/>
      <c r="H137" s="305" t="s">
        <v>2754</v>
      </c>
      <c r="I137" s="305" t="s">
        <v>2703</v>
      </c>
      <c r="J137" s="305">
        <v>255</v>
      </c>
      <c r="K137" s="353"/>
    </row>
    <row r="138" s="1" customFormat="1" ht="15" customHeight="1">
      <c r="B138" s="350"/>
      <c r="C138" s="305" t="s">
        <v>2731</v>
      </c>
      <c r="D138" s="305"/>
      <c r="E138" s="305"/>
      <c r="F138" s="328" t="s">
        <v>2701</v>
      </c>
      <c r="G138" s="305"/>
      <c r="H138" s="305" t="s">
        <v>2755</v>
      </c>
      <c r="I138" s="305" t="s">
        <v>2733</v>
      </c>
      <c r="J138" s="305"/>
      <c r="K138" s="353"/>
    </row>
    <row r="139" s="1" customFormat="1" ht="15" customHeight="1">
      <c r="B139" s="350"/>
      <c r="C139" s="305" t="s">
        <v>2734</v>
      </c>
      <c r="D139" s="305"/>
      <c r="E139" s="305"/>
      <c r="F139" s="328" t="s">
        <v>2701</v>
      </c>
      <c r="G139" s="305"/>
      <c r="H139" s="305" t="s">
        <v>2756</v>
      </c>
      <c r="I139" s="305" t="s">
        <v>2736</v>
      </c>
      <c r="J139" s="305"/>
      <c r="K139" s="353"/>
    </row>
    <row r="140" s="1" customFormat="1" ht="15" customHeight="1">
      <c r="B140" s="350"/>
      <c r="C140" s="305" t="s">
        <v>2737</v>
      </c>
      <c r="D140" s="305"/>
      <c r="E140" s="305"/>
      <c r="F140" s="328" t="s">
        <v>2701</v>
      </c>
      <c r="G140" s="305"/>
      <c r="H140" s="305" t="s">
        <v>2737</v>
      </c>
      <c r="I140" s="305" t="s">
        <v>2736</v>
      </c>
      <c r="J140" s="305"/>
      <c r="K140" s="353"/>
    </row>
    <row r="141" s="1" customFormat="1" ht="15" customHeight="1">
      <c r="B141" s="350"/>
      <c r="C141" s="305" t="s">
        <v>46</v>
      </c>
      <c r="D141" s="305"/>
      <c r="E141" s="305"/>
      <c r="F141" s="328" t="s">
        <v>2701</v>
      </c>
      <c r="G141" s="305"/>
      <c r="H141" s="305" t="s">
        <v>2757</v>
      </c>
      <c r="I141" s="305" t="s">
        <v>2736</v>
      </c>
      <c r="J141" s="305"/>
      <c r="K141" s="353"/>
    </row>
    <row r="142" s="1" customFormat="1" ht="15" customHeight="1">
      <c r="B142" s="350"/>
      <c r="C142" s="305" t="s">
        <v>2758</v>
      </c>
      <c r="D142" s="305"/>
      <c r="E142" s="305"/>
      <c r="F142" s="328" t="s">
        <v>2701</v>
      </c>
      <c r="G142" s="305"/>
      <c r="H142" s="305" t="s">
        <v>2759</v>
      </c>
      <c r="I142" s="305" t="s">
        <v>2736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2760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2695</v>
      </c>
      <c r="D148" s="320"/>
      <c r="E148" s="320"/>
      <c r="F148" s="320" t="s">
        <v>2696</v>
      </c>
      <c r="G148" s="321"/>
      <c r="H148" s="320" t="s">
        <v>62</v>
      </c>
      <c r="I148" s="320" t="s">
        <v>65</v>
      </c>
      <c r="J148" s="320" t="s">
        <v>2697</v>
      </c>
      <c r="K148" s="319"/>
    </row>
    <row r="149" s="1" customFormat="1" ht="17.25" customHeight="1">
      <c r="B149" s="317"/>
      <c r="C149" s="322" t="s">
        <v>2698</v>
      </c>
      <c r="D149" s="322"/>
      <c r="E149" s="322"/>
      <c r="F149" s="323" t="s">
        <v>2699</v>
      </c>
      <c r="G149" s="324"/>
      <c r="H149" s="322"/>
      <c r="I149" s="322"/>
      <c r="J149" s="322" t="s">
        <v>2700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2704</v>
      </c>
      <c r="D151" s="305"/>
      <c r="E151" s="305"/>
      <c r="F151" s="358" t="s">
        <v>2701</v>
      </c>
      <c r="G151" s="305"/>
      <c r="H151" s="357" t="s">
        <v>2741</v>
      </c>
      <c r="I151" s="357" t="s">
        <v>2703</v>
      </c>
      <c r="J151" s="357">
        <v>120</v>
      </c>
      <c r="K151" s="353"/>
    </row>
    <row r="152" s="1" customFormat="1" ht="15" customHeight="1">
      <c r="B152" s="330"/>
      <c r="C152" s="357" t="s">
        <v>2750</v>
      </c>
      <c r="D152" s="305"/>
      <c r="E152" s="305"/>
      <c r="F152" s="358" t="s">
        <v>2701</v>
      </c>
      <c r="G152" s="305"/>
      <c r="H152" s="357" t="s">
        <v>2761</v>
      </c>
      <c r="I152" s="357" t="s">
        <v>2703</v>
      </c>
      <c r="J152" s="357" t="s">
        <v>2752</v>
      </c>
      <c r="K152" s="353"/>
    </row>
    <row r="153" s="1" customFormat="1" ht="15" customHeight="1">
      <c r="B153" s="330"/>
      <c r="C153" s="357" t="s">
        <v>2649</v>
      </c>
      <c r="D153" s="305"/>
      <c r="E153" s="305"/>
      <c r="F153" s="358" t="s">
        <v>2701</v>
      </c>
      <c r="G153" s="305"/>
      <c r="H153" s="357" t="s">
        <v>2762</v>
      </c>
      <c r="I153" s="357" t="s">
        <v>2703</v>
      </c>
      <c r="J153" s="357" t="s">
        <v>2752</v>
      </c>
      <c r="K153" s="353"/>
    </row>
    <row r="154" s="1" customFormat="1" ht="15" customHeight="1">
      <c r="B154" s="330"/>
      <c r="C154" s="357" t="s">
        <v>2706</v>
      </c>
      <c r="D154" s="305"/>
      <c r="E154" s="305"/>
      <c r="F154" s="358" t="s">
        <v>2707</v>
      </c>
      <c r="G154" s="305"/>
      <c r="H154" s="357" t="s">
        <v>2741</v>
      </c>
      <c r="I154" s="357" t="s">
        <v>2703</v>
      </c>
      <c r="J154" s="357">
        <v>50</v>
      </c>
      <c r="K154" s="353"/>
    </row>
    <row r="155" s="1" customFormat="1" ht="15" customHeight="1">
      <c r="B155" s="330"/>
      <c r="C155" s="357" t="s">
        <v>2709</v>
      </c>
      <c r="D155" s="305"/>
      <c r="E155" s="305"/>
      <c r="F155" s="358" t="s">
        <v>2701</v>
      </c>
      <c r="G155" s="305"/>
      <c r="H155" s="357" t="s">
        <v>2741</v>
      </c>
      <c r="I155" s="357" t="s">
        <v>2711</v>
      </c>
      <c r="J155" s="357"/>
      <c r="K155" s="353"/>
    </row>
    <row r="156" s="1" customFormat="1" ht="15" customHeight="1">
      <c r="B156" s="330"/>
      <c r="C156" s="357" t="s">
        <v>2720</v>
      </c>
      <c r="D156" s="305"/>
      <c r="E156" s="305"/>
      <c r="F156" s="358" t="s">
        <v>2707</v>
      </c>
      <c r="G156" s="305"/>
      <c r="H156" s="357" t="s">
        <v>2741</v>
      </c>
      <c r="I156" s="357" t="s">
        <v>2703</v>
      </c>
      <c r="J156" s="357">
        <v>50</v>
      </c>
      <c r="K156" s="353"/>
    </row>
    <row r="157" s="1" customFormat="1" ht="15" customHeight="1">
      <c r="B157" s="330"/>
      <c r="C157" s="357" t="s">
        <v>2728</v>
      </c>
      <c r="D157" s="305"/>
      <c r="E157" s="305"/>
      <c r="F157" s="358" t="s">
        <v>2707</v>
      </c>
      <c r="G157" s="305"/>
      <c r="H157" s="357" t="s">
        <v>2741</v>
      </c>
      <c r="I157" s="357" t="s">
        <v>2703</v>
      </c>
      <c r="J157" s="357">
        <v>50</v>
      </c>
      <c r="K157" s="353"/>
    </row>
    <row r="158" s="1" customFormat="1" ht="15" customHeight="1">
      <c r="B158" s="330"/>
      <c r="C158" s="357" t="s">
        <v>2726</v>
      </c>
      <c r="D158" s="305"/>
      <c r="E158" s="305"/>
      <c r="F158" s="358" t="s">
        <v>2707</v>
      </c>
      <c r="G158" s="305"/>
      <c r="H158" s="357" t="s">
        <v>2741</v>
      </c>
      <c r="I158" s="357" t="s">
        <v>2703</v>
      </c>
      <c r="J158" s="357">
        <v>50</v>
      </c>
      <c r="K158" s="353"/>
    </row>
    <row r="159" s="1" customFormat="1" ht="15" customHeight="1">
      <c r="B159" s="330"/>
      <c r="C159" s="357" t="s">
        <v>142</v>
      </c>
      <c r="D159" s="305"/>
      <c r="E159" s="305"/>
      <c r="F159" s="358" t="s">
        <v>2701</v>
      </c>
      <c r="G159" s="305"/>
      <c r="H159" s="357" t="s">
        <v>2763</v>
      </c>
      <c r="I159" s="357" t="s">
        <v>2703</v>
      </c>
      <c r="J159" s="357" t="s">
        <v>2764</v>
      </c>
      <c r="K159" s="353"/>
    </row>
    <row r="160" s="1" customFormat="1" ht="15" customHeight="1">
      <c r="B160" s="330"/>
      <c r="C160" s="357" t="s">
        <v>2765</v>
      </c>
      <c r="D160" s="305"/>
      <c r="E160" s="305"/>
      <c r="F160" s="358" t="s">
        <v>2701</v>
      </c>
      <c r="G160" s="305"/>
      <c r="H160" s="357" t="s">
        <v>2766</v>
      </c>
      <c r="I160" s="357" t="s">
        <v>2736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2767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2695</v>
      </c>
      <c r="D166" s="320"/>
      <c r="E166" s="320"/>
      <c r="F166" s="320" t="s">
        <v>2696</v>
      </c>
      <c r="G166" s="362"/>
      <c r="H166" s="363" t="s">
        <v>62</v>
      </c>
      <c r="I166" s="363" t="s">
        <v>65</v>
      </c>
      <c r="J166" s="320" t="s">
        <v>2697</v>
      </c>
      <c r="K166" s="297"/>
    </row>
    <row r="167" s="1" customFormat="1" ht="17.25" customHeight="1">
      <c r="B167" s="298"/>
      <c r="C167" s="322" t="s">
        <v>2698</v>
      </c>
      <c r="D167" s="322"/>
      <c r="E167" s="322"/>
      <c r="F167" s="323" t="s">
        <v>2699</v>
      </c>
      <c r="G167" s="364"/>
      <c r="H167" s="365"/>
      <c r="I167" s="365"/>
      <c r="J167" s="322" t="s">
        <v>2700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2704</v>
      </c>
      <c r="D169" s="305"/>
      <c r="E169" s="305"/>
      <c r="F169" s="328" t="s">
        <v>2701</v>
      </c>
      <c r="G169" s="305"/>
      <c r="H169" s="305" t="s">
        <v>2741</v>
      </c>
      <c r="I169" s="305" t="s">
        <v>2703</v>
      </c>
      <c r="J169" s="305">
        <v>120</v>
      </c>
      <c r="K169" s="353"/>
    </row>
    <row r="170" s="1" customFormat="1" ht="15" customHeight="1">
      <c r="B170" s="330"/>
      <c r="C170" s="305" t="s">
        <v>2750</v>
      </c>
      <c r="D170" s="305"/>
      <c r="E170" s="305"/>
      <c r="F170" s="328" t="s">
        <v>2701</v>
      </c>
      <c r="G170" s="305"/>
      <c r="H170" s="305" t="s">
        <v>2751</v>
      </c>
      <c r="I170" s="305" t="s">
        <v>2703</v>
      </c>
      <c r="J170" s="305" t="s">
        <v>2752</v>
      </c>
      <c r="K170" s="353"/>
    </row>
    <row r="171" s="1" customFormat="1" ht="15" customHeight="1">
      <c r="B171" s="330"/>
      <c r="C171" s="305" t="s">
        <v>2649</v>
      </c>
      <c r="D171" s="305"/>
      <c r="E171" s="305"/>
      <c r="F171" s="328" t="s">
        <v>2701</v>
      </c>
      <c r="G171" s="305"/>
      <c r="H171" s="305" t="s">
        <v>2768</v>
      </c>
      <c r="I171" s="305" t="s">
        <v>2703</v>
      </c>
      <c r="J171" s="305" t="s">
        <v>2752</v>
      </c>
      <c r="K171" s="353"/>
    </row>
    <row r="172" s="1" customFormat="1" ht="15" customHeight="1">
      <c r="B172" s="330"/>
      <c r="C172" s="305" t="s">
        <v>2706</v>
      </c>
      <c r="D172" s="305"/>
      <c r="E172" s="305"/>
      <c r="F172" s="328" t="s">
        <v>2707</v>
      </c>
      <c r="G172" s="305"/>
      <c r="H172" s="305" t="s">
        <v>2768</v>
      </c>
      <c r="I172" s="305" t="s">
        <v>2703</v>
      </c>
      <c r="J172" s="305">
        <v>50</v>
      </c>
      <c r="K172" s="353"/>
    </row>
    <row r="173" s="1" customFormat="1" ht="15" customHeight="1">
      <c r="B173" s="330"/>
      <c r="C173" s="305" t="s">
        <v>2709</v>
      </c>
      <c r="D173" s="305"/>
      <c r="E173" s="305"/>
      <c r="F173" s="328" t="s">
        <v>2701</v>
      </c>
      <c r="G173" s="305"/>
      <c r="H173" s="305" t="s">
        <v>2768</v>
      </c>
      <c r="I173" s="305" t="s">
        <v>2711</v>
      </c>
      <c r="J173" s="305"/>
      <c r="K173" s="353"/>
    </row>
    <row r="174" s="1" customFormat="1" ht="15" customHeight="1">
      <c r="B174" s="330"/>
      <c r="C174" s="305" t="s">
        <v>2720</v>
      </c>
      <c r="D174" s="305"/>
      <c r="E174" s="305"/>
      <c r="F174" s="328" t="s">
        <v>2707</v>
      </c>
      <c r="G174" s="305"/>
      <c r="H174" s="305" t="s">
        <v>2768</v>
      </c>
      <c r="I174" s="305" t="s">
        <v>2703</v>
      </c>
      <c r="J174" s="305">
        <v>50</v>
      </c>
      <c r="K174" s="353"/>
    </row>
    <row r="175" s="1" customFormat="1" ht="15" customHeight="1">
      <c r="B175" s="330"/>
      <c r="C175" s="305" t="s">
        <v>2728</v>
      </c>
      <c r="D175" s="305"/>
      <c r="E175" s="305"/>
      <c r="F175" s="328" t="s">
        <v>2707</v>
      </c>
      <c r="G175" s="305"/>
      <c r="H175" s="305" t="s">
        <v>2768</v>
      </c>
      <c r="I175" s="305" t="s">
        <v>2703</v>
      </c>
      <c r="J175" s="305">
        <v>50</v>
      </c>
      <c r="K175" s="353"/>
    </row>
    <row r="176" s="1" customFormat="1" ht="15" customHeight="1">
      <c r="B176" s="330"/>
      <c r="C176" s="305" t="s">
        <v>2726</v>
      </c>
      <c r="D176" s="305"/>
      <c r="E176" s="305"/>
      <c r="F176" s="328" t="s">
        <v>2707</v>
      </c>
      <c r="G176" s="305"/>
      <c r="H176" s="305" t="s">
        <v>2768</v>
      </c>
      <c r="I176" s="305" t="s">
        <v>2703</v>
      </c>
      <c r="J176" s="305">
        <v>50</v>
      </c>
      <c r="K176" s="353"/>
    </row>
    <row r="177" s="1" customFormat="1" ht="15" customHeight="1">
      <c r="B177" s="330"/>
      <c r="C177" s="305" t="s">
        <v>157</v>
      </c>
      <c r="D177" s="305"/>
      <c r="E177" s="305"/>
      <c r="F177" s="328" t="s">
        <v>2701</v>
      </c>
      <c r="G177" s="305"/>
      <c r="H177" s="305" t="s">
        <v>2769</v>
      </c>
      <c r="I177" s="305" t="s">
        <v>2770</v>
      </c>
      <c r="J177" s="305"/>
      <c r="K177" s="353"/>
    </row>
    <row r="178" s="1" customFormat="1" ht="15" customHeight="1">
      <c r="B178" s="330"/>
      <c r="C178" s="305" t="s">
        <v>65</v>
      </c>
      <c r="D178" s="305"/>
      <c r="E178" s="305"/>
      <c r="F178" s="328" t="s">
        <v>2701</v>
      </c>
      <c r="G178" s="305"/>
      <c r="H178" s="305" t="s">
        <v>2771</v>
      </c>
      <c r="I178" s="305" t="s">
        <v>2772</v>
      </c>
      <c r="J178" s="305">
        <v>1</v>
      </c>
      <c r="K178" s="353"/>
    </row>
    <row r="179" s="1" customFormat="1" ht="15" customHeight="1">
      <c r="B179" s="330"/>
      <c r="C179" s="305" t="s">
        <v>61</v>
      </c>
      <c r="D179" s="305"/>
      <c r="E179" s="305"/>
      <c r="F179" s="328" t="s">
        <v>2701</v>
      </c>
      <c r="G179" s="305"/>
      <c r="H179" s="305" t="s">
        <v>2773</v>
      </c>
      <c r="I179" s="305" t="s">
        <v>2703</v>
      </c>
      <c r="J179" s="305">
        <v>20</v>
      </c>
      <c r="K179" s="353"/>
    </row>
    <row r="180" s="1" customFormat="1" ht="15" customHeight="1">
      <c r="B180" s="330"/>
      <c r="C180" s="305" t="s">
        <v>62</v>
      </c>
      <c r="D180" s="305"/>
      <c r="E180" s="305"/>
      <c r="F180" s="328" t="s">
        <v>2701</v>
      </c>
      <c r="G180" s="305"/>
      <c r="H180" s="305" t="s">
        <v>2774</v>
      </c>
      <c r="I180" s="305" t="s">
        <v>2703</v>
      </c>
      <c r="J180" s="305">
        <v>255</v>
      </c>
      <c r="K180" s="353"/>
    </row>
    <row r="181" s="1" customFormat="1" ht="15" customHeight="1">
      <c r="B181" s="330"/>
      <c r="C181" s="305" t="s">
        <v>158</v>
      </c>
      <c r="D181" s="305"/>
      <c r="E181" s="305"/>
      <c r="F181" s="328" t="s">
        <v>2701</v>
      </c>
      <c r="G181" s="305"/>
      <c r="H181" s="305" t="s">
        <v>2665</v>
      </c>
      <c r="I181" s="305" t="s">
        <v>2703</v>
      </c>
      <c r="J181" s="305">
        <v>10</v>
      </c>
      <c r="K181" s="353"/>
    </row>
    <row r="182" s="1" customFormat="1" ht="15" customHeight="1">
      <c r="B182" s="330"/>
      <c r="C182" s="305" t="s">
        <v>159</v>
      </c>
      <c r="D182" s="305"/>
      <c r="E182" s="305"/>
      <c r="F182" s="328" t="s">
        <v>2701</v>
      </c>
      <c r="G182" s="305"/>
      <c r="H182" s="305" t="s">
        <v>2775</v>
      </c>
      <c r="I182" s="305" t="s">
        <v>2736</v>
      </c>
      <c r="J182" s="305"/>
      <c r="K182" s="353"/>
    </row>
    <row r="183" s="1" customFormat="1" ht="15" customHeight="1">
      <c r="B183" s="330"/>
      <c r="C183" s="305" t="s">
        <v>2776</v>
      </c>
      <c r="D183" s="305"/>
      <c r="E183" s="305"/>
      <c r="F183" s="328" t="s">
        <v>2701</v>
      </c>
      <c r="G183" s="305"/>
      <c r="H183" s="305" t="s">
        <v>2777</v>
      </c>
      <c r="I183" s="305" t="s">
        <v>2736</v>
      </c>
      <c r="J183" s="305"/>
      <c r="K183" s="353"/>
    </row>
    <row r="184" s="1" customFormat="1" ht="15" customHeight="1">
      <c r="B184" s="330"/>
      <c r="C184" s="305" t="s">
        <v>2765</v>
      </c>
      <c r="D184" s="305"/>
      <c r="E184" s="305"/>
      <c r="F184" s="328" t="s">
        <v>2701</v>
      </c>
      <c r="G184" s="305"/>
      <c r="H184" s="305" t="s">
        <v>2778</v>
      </c>
      <c r="I184" s="305" t="s">
        <v>2736</v>
      </c>
      <c r="J184" s="305"/>
      <c r="K184" s="353"/>
    </row>
    <row r="185" s="1" customFormat="1" ht="15" customHeight="1">
      <c r="B185" s="330"/>
      <c r="C185" s="305" t="s">
        <v>161</v>
      </c>
      <c r="D185" s="305"/>
      <c r="E185" s="305"/>
      <c r="F185" s="328" t="s">
        <v>2707</v>
      </c>
      <c r="G185" s="305"/>
      <c r="H185" s="305" t="s">
        <v>2779</v>
      </c>
      <c r="I185" s="305" t="s">
        <v>2703</v>
      </c>
      <c r="J185" s="305">
        <v>50</v>
      </c>
      <c r="K185" s="353"/>
    </row>
    <row r="186" s="1" customFormat="1" ht="15" customHeight="1">
      <c r="B186" s="330"/>
      <c r="C186" s="305" t="s">
        <v>2780</v>
      </c>
      <c r="D186" s="305"/>
      <c r="E186" s="305"/>
      <c r="F186" s="328" t="s">
        <v>2707</v>
      </c>
      <c r="G186" s="305"/>
      <c r="H186" s="305" t="s">
        <v>2781</v>
      </c>
      <c r="I186" s="305" t="s">
        <v>2782</v>
      </c>
      <c r="J186" s="305"/>
      <c r="K186" s="353"/>
    </row>
    <row r="187" s="1" customFormat="1" ht="15" customHeight="1">
      <c r="B187" s="330"/>
      <c r="C187" s="305" t="s">
        <v>2783</v>
      </c>
      <c r="D187" s="305"/>
      <c r="E187" s="305"/>
      <c r="F187" s="328" t="s">
        <v>2707</v>
      </c>
      <c r="G187" s="305"/>
      <c r="H187" s="305" t="s">
        <v>2784</v>
      </c>
      <c r="I187" s="305" t="s">
        <v>2782</v>
      </c>
      <c r="J187" s="305"/>
      <c r="K187" s="353"/>
    </row>
    <row r="188" s="1" customFormat="1" ht="15" customHeight="1">
      <c r="B188" s="330"/>
      <c r="C188" s="305" t="s">
        <v>2785</v>
      </c>
      <c r="D188" s="305"/>
      <c r="E188" s="305"/>
      <c r="F188" s="328" t="s">
        <v>2707</v>
      </c>
      <c r="G188" s="305"/>
      <c r="H188" s="305" t="s">
        <v>2786</v>
      </c>
      <c r="I188" s="305" t="s">
        <v>2782</v>
      </c>
      <c r="J188" s="305"/>
      <c r="K188" s="353"/>
    </row>
    <row r="189" s="1" customFormat="1" ht="15" customHeight="1">
      <c r="B189" s="330"/>
      <c r="C189" s="366" t="s">
        <v>2787</v>
      </c>
      <c r="D189" s="305"/>
      <c r="E189" s="305"/>
      <c r="F189" s="328" t="s">
        <v>2707</v>
      </c>
      <c r="G189" s="305"/>
      <c r="H189" s="305" t="s">
        <v>2788</v>
      </c>
      <c r="I189" s="305" t="s">
        <v>2789</v>
      </c>
      <c r="J189" s="367" t="s">
        <v>2790</v>
      </c>
      <c r="K189" s="353"/>
    </row>
    <row r="190" s="18" customFormat="1" ht="15" customHeight="1">
      <c r="B190" s="368"/>
      <c r="C190" s="369" t="s">
        <v>2791</v>
      </c>
      <c r="D190" s="370"/>
      <c r="E190" s="370"/>
      <c r="F190" s="371" t="s">
        <v>2707</v>
      </c>
      <c r="G190" s="370"/>
      <c r="H190" s="370" t="s">
        <v>2792</v>
      </c>
      <c r="I190" s="370" t="s">
        <v>2789</v>
      </c>
      <c r="J190" s="372" t="s">
        <v>2790</v>
      </c>
      <c r="K190" s="373"/>
    </row>
    <row r="191" s="1" customFormat="1" ht="15" customHeight="1">
      <c r="B191" s="330"/>
      <c r="C191" s="366" t="s">
        <v>50</v>
      </c>
      <c r="D191" s="305"/>
      <c r="E191" s="305"/>
      <c r="F191" s="328" t="s">
        <v>2701</v>
      </c>
      <c r="G191" s="305"/>
      <c r="H191" s="302" t="s">
        <v>2793</v>
      </c>
      <c r="I191" s="305" t="s">
        <v>2794</v>
      </c>
      <c r="J191" s="305"/>
      <c r="K191" s="353"/>
    </row>
    <row r="192" s="1" customFormat="1" ht="15" customHeight="1">
      <c r="B192" s="330"/>
      <c r="C192" s="366" t="s">
        <v>2795</v>
      </c>
      <c r="D192" s="305"/>
      <c r="E192" s="305"/>
      <c r="F192" s="328" t="s">
        <v>2701</v>
      </c>
      <c r="G192" s="305"/>
      <c r="H192" s="305" t="s">
        <v>2796</v>
      </c>
      <c r="I192" s="305" t="s">
        <v>2736</v>
      </c>
      <c r="J192" s="305"/>
      <c r="K192" s="353"/>
    </row>
    <row r="193" s="1" customFormat="1" ht="15" customHeight="1">
      <c r="B193" s="330"/>
      <c r="C193" s="366" t="s">
        <v>2797</v>
      </c>
      <c r="D193" s="305"/>
      <c r="E193" s="305"/>
      <c r="F193" s="328" t="s">
        <v>2701</v>
      </c>
      <c r="G193" s="305"/>
      <c r="H193" s="305" t="s">
        <v>2798</v>
      </c>
      <c r="I193" s="305" t="s">
        <v>2736</v>
      </c>
      <c r="J193" s="305"/>
      <c r="K193" s="353"/>
    </row>
    <row r="194" s="1" customFormat="1" ht="15" customHeight="1">
      <c r="B194" s="330"/>
      <c r="C194" s="366" t="s">
        <v>2799</v>
      </c>
      <c r="D194" s="305"/>
      <c r="E194" s="305"/>
      <c r="F194" s="328" t="s">
        <v>2707</v>
      </c>
      <c r="G194" s="305"/>
      <c r="H194" s="305" t="s">
        <v>2800</v>
      </c>
      <c r="I194" s="305" t="s">
        <v>2736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2801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2802</v>
      </c>
      <c r="D201" s="375"/>
      <c r="E201" s="375"/>
      <c r="F201" s="375" t="s">
        <v>2803</v>
      </c>
      <c r="G201" s="376"/>
      <c r="H201" s="375" t="s">
        <v>2804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2794</v>
      </c>
      <c r="D203" s="305"/>
      <c r="E203" s="305"/>
      <c r="F203" s="328" t="s">
        <v>51</v>
      </c>
      <c r="G203" s="305"/>
      <c r="H203" s="305" t="s">
        <v>2805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52</v>
      </c>
      <c r="G204" s="305"/>
      <c r="H204" s="305" t="s">
        <v>2806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55</v>
      </c>
      <c r="G205" s="305"/>
      <c r="H205" s="305" t="s">
        <v>2807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53</v>
      </c>
      <c r="G206" s="305"/>
      <c r="H206" s="305" t="s">
        <v>2808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54</v>
      </c>
      <c r="G207" s="305"/>
      <c r="H207" s="305" t="s">
        <v>2809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2748</v>
      </c>
      <c r="D209" s="305"/>
      <c r="E209" s="305"/>
      <c r="F209" s="328" t="s">
        <v>87</v>
      </c>
      <c r="G209" s="305"/>
      <c r="H209" s="305" t="s">
        <v>2810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2644</v>
      </c>
      <c r="G210" s="305"/>
      <c r="H210" s="305" t="s">
        <v>2645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2642</v>
      </c>
      <c r="G211" s="305"/>
      <c r="H211" s="305" t="s">
        <v>2811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2646</v>
      </c>
      <c r="G212" s="366"/>
      <c r="H212" s="357" t="s">
        <v>2647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2648</v>
      </c>
      <c r="G213" s="366"/>
      <c r="H213" s="357" t="s">
        <v>2621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2772</v>
      </c>
      <c r="D215" s="305"/>
      <c r="E215" s="305"/>
      <c r="F215" s="328">
        <v>1</v>
      </c>
      <c r="G215" s="366"/>
      <c r="H215" s="357" t="s">
        <v>2812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2813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2814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2815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SNOOPY\SNooPY</dc:creator>
  <cp:lastModifiedBy>SNOOPY\SNooPY</cp:lastModifiedBy>
  <dcterms:created xsi:type="dcterms:W3CDTF">2024-12-12T13:00:59Z</dcterms:created>
  <dcterms:modified xsi:type="dcterms:W3CDTF">2024-12-12T13:01:27Z</dcterms:modified>
</cp:coreProperties>
</file>