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ette\OneDrive\Plocha\"/>
    </mc:Choice>
  </mc:AlternateContent>
  <bookViews>
    <workbookView xWindow="0" yWindow="0" windowWidth="0" windowHeight="0"/>
  </bookViews>
  <sheets>
    <sheet name="Rekapitulace stavby" sheetId="1" r:id="rId1"/>
    <sheet name="SO000 - Příprava území, b..." sheetId="2" r:id="rId2"/>
    <sheet name="SO100 - Pozemní komunikac..." sheetId="3" r:id="rId3"/>
    <sheet name="SO400 - Veřejné osvětlení..." sheetId="4" r:id="rId4"/>
    <sheet name="SO501 - Odvodnění pozemní..." sheetId="5" r:id="rId5"/>
    <sheet name="SO502 - Splašková kanaliz..." sheetId="6" r:id="rId6"/>
    <sheet name="SO503 - Vodovod, přípojky" sheetId="7" r:id="rId7"/>
    <sheet name="SO504 - Plynovod přípojky" sheetId="8" r:id="rId8"/>
    <sheet name="SO700 - Energo pilířky" sheetId="9" r:id="rId9"/>
    <sheet name="SO900 - VRN" sheetId="10" r:id="rId10"/>
    <sheet name="Seznam figur" sheetId="11" r:id="rId11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'SO000 - Příprava území, b...'!$C$121:$K$308</definedName>
    <definedName name="_xlnm.Print_Area" localSheetId="1">'SO000 - Příprava území, b...'!$C$4:$J$76,'SO000 - Příprava území, b...'!$C$82:$J$103,'SO000 - Příprava území, b...'!$C$109:$K$308</definedName>
    <definedName name="_xlnm.Print_Titles" localSheetId="1">'SO000 - Příprava území, b...'!$121:$121</definedName>
    <definedName name="_xlnm._FilterDatabase" localSheetId="2" hidden="1">'SO100 - Pozemní komunikac...'!$C$124:$K$318</definedName>
    <definedName name="_xlnm.Print_Area" localSheetId="2">'SO100 - Pozemní komunikac...'!$C$4:$J$76,'SO100 - Pozemní komunikac...'!$C$82:$J$106,'SO100 - Pozemní komunikac...'!$C$112:$K$318</definedName>
    <definedName name="_xlnm.Print_Titles" localSheetId="2">'SO100 - Pozemní komunikac...'!$124:$124</definedName>
    <definedName name="_xlnm._FilterDatabase" localSheetId="3" hidden="1">'SO400 - Veřejné osvětlení...'!$C$124:$K$262</definedName>
    <definedName name="_xlnm.Print_Area" localSheetId="3">'SO400 - Veřejné osvětlení...'!$C$4:$J$76,'SO400 - Veřejné osvětlení...'!$C$82:$J$106,'SO400 - Veřejné osvětlení...'!$C$112:$K$262</definedName>
    <definedName name="_xlnm.Print_Titles" localSheetId="3">'SO400 - Veřejné osvětlení...'!$124:$124</definedName>
    <definedName name="_xlnm._FilterDatabase" localSheetId="4" hidden="1">'SO501 - Odvodnění pozemní...'!$C$122:$K$224</definedName>
    <definedName name="_xlnm.Print_Area" localSheetId="4">'SO501 - Odvodnění pozemní...'!$C$4:$J$76,'SO501 - Odvodnění pozemní...'!$C$82:$J$104,'SO501 - Odvodnění pozemní...'!$C$110:$K$224</definedName>
    <definedName name="_xlnm.Print_Titles" localSheetId="4">'SO501 - Odvodnění pozemní...'!$122:$122</definedName>
    <definedName name="_xlnm._FilterDatabase" localSheetId="5" hidden="1">'SO502 - Splašková kanaliz...'!$C$128:$K$411</definedName>
    <definedName name="_xlnm.Print_Area" localSheetId="5">'SO502 - Splašková kanaliz...'!$C$4:$J$76,'SO502 - Splašková kanaliz...'!$C$82:$J$110,'SO502 - Splašková kanaliz...'!$C$116:$K$411</definedName>
    <definedName name="_xlnm.Print_Titles" localSheetId="5">'SO502 - Splašková kanaliz...'!$128:$128</definedName>
    <definedName name="_xlnm._FilterDatabase" localSheetId="6" hidden="1">'SO503 - Vodovod, přípojky'!$C$123:$K$341</definedName>
    <definedName name="_xlnm.Print_Area" localSheetId="6">'SO503 - Vodovod, přípojky'!$C$4:$J$76,'SO503 - Vodovod, přípojky'!$C$82:$J$105,'SO503 - Vodovod, přípojky'!$C$111:$K$341</definedName>
    <definedName name="_xlnm.Print_Titles" localSheetId="6">'SO503 - Vodovod, přípojky'!$123:$123</definedName>
    <definedName name="_xlnm._FilterDatabase" localSheetId="7" hidden="1">'SO504 - Plynovod přípojky'!$C$124:$K$280</definedName>
    <definedName name="_xlnm.Print_Area" localSheetId="7">'SO504 - Plynovod přípojky'!$C$4:$J$76,'SO504 - Plynovod přípojky'!$C$82:$J$106,'SO504 - Plynovod přípojky'!$C$112:$K$280</definedName>
    <definedName name="_xlnm.Print_Titles" localSheetId="7">'SO504 - Plynovod přípojky'!$124:$124</definedName>
    <definedName name="_xlnm._FilterDatabase" localSheetId="8" hidden="1">'SO700 - Energo pilířky'!$C$119:$K$171</definedName>
    <definedName name="_xlnm.Print_Area" localSheetId="8">'SO700 - Energo pilířky'!$C$4:$J$76,'SO700 - Energo pilířky'!$C$82:$J$101,'SO700 - Energo pilířky'!$C$107:$K$171</definedName>
    <definedName name="_xlnm.Print_Titles" localSheetId="8">'SO700 - Energo pilířky'!$119:$119</definedName>
    <definedName name="_xlnm._FilterDatabase" localSheetId="9" hidden="1">'SO900 - VRN'!$C$120:$K$158</definedName>
    <definedName name="_xlnm.Print_Area" localSheetId="9">'SO900 - VRN'!$C$4:$J$76,'SO900 - VRN'!$C$82:$J$102,'SO900 - VRN'!$C$108:$K$158</definedName>
    <definedName name="_xlnm.Print_Titles" localSheetId="9">'SO900 - VRN'!$120:$120</definedName>
    <definedName name="_xlnm.Print_Area" localSheetId="10">'Seznam figur'!$C$4:$G$11</definedName>
    <definedName name="_xlnm.Print_Titles" localSheetId="10">'Seznam figur'!$9:$9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103"/>
  <c i="10" r="J35"/>
  <c i="1" r="AX103"/>
  <c i="10"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85"/>
  <c i="9" r="J37"/>
  <c r="J36"/>
  <c i="1" r="AY102"/>
  <c i="9" r="J35"/>
  <c i="1" r="AX102"/>
  <c i="9"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8" r="J37"/>
  <c r="J36"/>
  <c i="1" r="AY101"/>
  <c i="8" r="J35"/>
  <c i="1" r="AX101"/>
  <c i="8"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T201"/>
  <c r="R202"/>
  <c r="R201"/>
  <c r="P202"/>
  <c r="P201"/>
  <c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7" r="J37"/>
  <c r="J36"/>
  <c i="1" r="AY100"/>
  <c i="7" r="J35"/>
  <c i="1" r="AX100"/>
  <c i="7" r="BI338"/>
  <c r="BH338"/>
  <c r="BG338"/>
  <c r="BF338"/>
  <c r="T338"/>
  <c r="T337"/>
  <c r="R338"/>
  <c r="R337"/>
  <c r="P338"/>
  <c r="P337"/>
  <c r="BI334"/>
  <c r="BH334"/>
  <c r="BG334"/>
  <c r="BF334"/>
  <c r="T334"/>
  <c r="T333"/>
  <c r="T332"/>
  <c r="R334"/>
  <c r="R333"/>
  <c r="P334"/>
  <c r="P333"/>
  <c r="P332"/>
  <c r="BI329"/>
  <c r="BH329"/>
  <c r="BG329"/>
  <c r="BF329"/>
  <c r="T329"/>
  <c r="T328"/>
  <c r="R329"/>
  <c r="R328"/>
  <c r="P329"/>
  <c r="P328"/>
  <c r="BI322"/>
  <c r="BH322"/>
  <c r="BG322"/>
  <c r="BF322"/>
  <c r="T322"/>
  <c r="R322"/>
  <c r="P322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1"/>
  <c r="BH211"/>
  <c r="BG211"/>
  <c r="BF211"/>
  <c r="T211"/>
  <c r="R211"/>
  <c r="P211"/>
  <c r="BI204"/>
  <c r="BH204"/>
  <c r="BG204"/>
  <c r="BF204"/>
  <c r="T204"/>
  <c r="T203"/>
  <c r="R204"/>
  <c r="R203"/>
  <c r="P204"/>
  <c r="P203"/>
  <c r="BI200"/>
  <c r="BH200"/>
  <c r="BG200"/>
  <c r="BF200"/>
  <c r="T200"/>
  <c r="R200"/>
  <c r="P200"/>
  <c r="BI194"/>
  <c r="BH194"/>
  <c r="BG194"/>
  <c r="BF194"/>
  <c r="T194"/>
  <c r="R194"/>
  <c r="P194"/>
  <c r="BI192"/>
  <c r="BH192"/>
  <c r="BG192"/>
  <c r="BF192"/>
  <c r="T192"/>
  <c r="R192"/>
  <c r="P192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6" r="T224"/>
  <c r="R224"/>
  <c r="P224"/>
  <c r="BK224"/>
  <c r="J224"/>
  <c r="J100"/>
  <c r="J37"/>
  <c r="J36"/>
  <c i="1" r="AY99"/>
  <c i="6" r="J35"/>
  <c i="1" r="AX99"/>
  <c i="6" r="BI408"/>
  <c r="BH408"/>
  <c r="BG408"/>
  <c r="BF408"/>
  <c r="T408"/>
  <c r="T407"/>
  <c r="R408"/>
  <c r="R407"/>
  <c r="P408"/>
  <c r="P407"/>
  <c r="BI403"/>
  <c r="BH403"/>
  <c r="BG403"/>
  <c r="BF403"/>
  <c r="T403"/>
  <c r="R403"/>
  <c r="P403"/>
  <c r="BI400"/>
  <c r="BH400"/>
  <c r="BG400"/>
  <c r="BF400"/>
  <c r="T400"/>
  <c r="R400"/>
  <c r="P400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T384"/>
  <c r="R385"/>
  <c r="R384"/>
  <c r="P385"/>
  <c r="P384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25"/>
  <c r="BH225"/>
  <c r="BG225"/>
  <c r="BF225"/>
  <c r="T225"/>
  <c r="R225"/>
  <c r="P225"/>
  <c r="BI221"/>
  <c r="BH221"/>
  <c r="BG221"/>
  <c r="BF221"/>
  <c r="T221"/>
  <c r="T220"/>
  <c r="R221"/>
  <c r="P221"/>
  <c r="BI216"/>
  <c r="BH216"/>
  <c r="BG216"/>
  <c r="BF216"/>
  <c r="T216"/>
  <c r="R216"/>
  <c r="P216"/>
  <c r="BI209"/>
  <c r="BH209"/>
  <c r="BG209"/>
  <c r="BF209"/>
  <c r="T209"/>
  <c r="R209"/>
  <c r="P209"/>
  <c r="BI206"/>
  <c r="BH206"/>
  <c r="BG206"/>
  <c r="BF206"/>
  <c r="T206"/>
  <c r="R206"/>
  <c r="P206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5"/>
  <c r="BH165"/>
  <c r="BG165"/>
  <c r="BF165"/>
  <c r="T165"/>
  <c r="R165"/>
  <c r="P165"/>
  <c r="BI156"/>
  <c r="BH156"/>
  <c r="BG156"/>
  <c r="BF156"/>
  <c r="T156"/>
  <c r="R156"/>
  <c r="P156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5" r="J37"/>
  <c r="J36"/>
  <c i="1" r="AY98"/>
  <c i="5" r="J35"/>
  <c i="1" r="AX98"/>
  <c i="5" r="BI222"/>
  <c r="BH222"/>
  <c r="BG222"/>
  <c r="BF222"/>
  <c r="T222"/>
  <c r="T221"/>
  <c r="T220"/>
  <c r="R222"/>
  <c r="R221"/>
  <c r="R220"/>
  <c r="P222"/>
  <c r="P221"/>
  <c r="P220"/>
  <c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0"/>
  <c r="BH210"/>
  <c r="BG210"/>
  <c r="BF210"/>
  <c r="T210"/>
  <c r="R210"/>
  <c r="P210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4"/>
  <c r="BH194"/>
  <c r="BG194"/>
  <c r="BF194"/>
  <c r="T194"/>
  <c r="R194"/>
  <c r="P194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4" r="J37"/>
  <c r="J36"/>
  <c i="1" r="AY97"/>
  <c i="4" r="J35"/>
  <c i="1" r="AX97"/>
  <c i="4" r="BI261"/>
  <c r="BH261"/>
  <c r="BG261"/>
  <c r="BF261"/>
  <c r="T261"/>
  <c r="T260"/>
  <c r="R261"/>
  <c r="R260"/>
  <c r="P261"/>
  <c r="P260"/>
  <c r="BI257"/>
  <c r="BH257"/>
  <c r="BG257"/>
  <c r="BF257"/>
  <c r="T257"/>
  <c r="T256"/>
  <c r="R257"/>
  <c r="R256"/>
  <c r="P257"/>
  <c r="P256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3" r="J37"/>
  <c r="J36"/>
  <c i="1" r="AY96"/>
  <c i="3" r="J35"/>
  <c i="1" r="AX96"/>
  <c i="3" r="BI315"/>
  <c r="BH315"/>
  <c r="BG315"/>
  <c r="BF315"/>
  <c r="T315"/>
  <c r="T314"/>
  <c r="R315"/>
  <c r="R314"/>
  <c r="P315"/>
  <c r="P314"/>
  <c r="BI311"/>
  <c r="BH311"/>
  <c r="BG311"/>
  <c r="BF311"/>
  <c r="T311"/>
  <c r="T310"/>
  <c r="R311"/>
  <c r="R310"/>
  <c r="R309"/>
  <c r="P311"/>
  <c r="P310"/>
  <c r="P309"/>
  <c r="BI306"/>
  <c r="BH306"/>
  <c r="BG306"/>
  <c r="BF306"/>
  <c r="T306"/>
  <c r="T305"/>
  <c r="R306"/>
  <c r="R305"/>
  <c r="P306"/>
  <c r="P305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88"/>
  <c r="BH188"/>
  <c r="BG188"/>
  <c r="BF188"/>
  <c r="T188"/>
  <c r="R188"/>
  <c r="P188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4"/>
  <c r="BH164"/>
  <c r="BG164"/>
  <c r="BF164"/>
  <c r="T164"/>
  <c r="R164"/>
  <c r="P164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2" r="J37"/>
  <c r="J36"/>
  <c i="1" r="AY95"/>
  <c i="2" r="J35"/>
  <c i="1" r="AX95"/>
  <c i="2" r="BI306"/>
  <c r="BH306"/>
  <c r="BG306"/>
  <c r="BF306"/>
  <c r="T306"/>
  <c r="T305"/>
  <c r="R306"/>
  <c r="R305"/>
  <c r="P306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7"/>
  <c r="BH257"/>
  <c r="BG257"/>
  <c r="BF257"/>
  <c r="T257"/>
  <c r="T256"/>
  <c r="R257"/>
  <c r="R256"/>
  <c r="P257"/>
  <c r="P256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5"/>
  <c r="BH205"/>
  <c r="BG205"/>
  <c r="BF205"/>
  <c r="T205"/>
  <c r="R205"/>
  <c r="P205"/>
  <c r="BI199"/>
  <c r="BH199"/>
  <c r="BG199"/>
  <c r="BF199"/>
  <c r="T199"/>
  <c r="R199"/>
  <c r="P199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1" r="L90"/>
  <c r="AM90"/>
  <c r="AM89"/>
  <c r="L89"/>
  <c r="AM87"/>
  <c r="L87"/>
  <c r="L85"/>
  <c r="L84"/>
  <c i="2" r="BK286"/>
  <c r="BK183"/>
  <c r="BK153"/>
  <c r="J297"/>
  <c r="J267"/>
  <c r="BK242"/>
  <c r="J220"/>
  <c r="J145"/>
  <c r="J205"/>
  <c r="BK174"/>
  <c r="BK217"/>
  <c r="J211"/>
  <c r="BK161"/>
  <c r="J195"/>
  <c r="BK139"/>
  <c r="BK301"/>
  <c r="BK279"/>
  <c r="BK267"/>
  <c r="BK240"/>
  <c r="J227"/>
  <c r="J199"/>
  <c r="J161"/>
  <c r="F34"/>
  <c i="3" r="J164"/>
  <c r="BK260"/>
  <c r="J233"/>
  <c r="BK180"/>
  <c r="BK241"/>
  <c r="BK245"/>
  <c r="BK252"/>
  <c r="BK198"/>
  <c r="J174"/>
  <c r="J295"/>
  <c r="J287"/>
  <c r="BK223"/>
  <c r="BK227"/>
  <c r="J315"/>
  <c r="BK311"/>
  <c r="J279"/>
  <c r="BK266"/>
  <c r="BK217"/>
  <c i="4" r="BK250"/>
  <c r="BK186"/>
  <c r="BK233"/>
  <c r="J171"/>
  <c r="J210"/>
  <c r="J241"/>
  <c r="BK150"/>
  <c r="BK208"/>
  <c r="J162"/>
  <c r="J176"/>
  <c r="J137"/>
  <c r="J261"/>
  <c r="BK226"/>
  <c r="BK216"/>
  <c r="BK214"/>
  <c r="BK128"/>
  <c r="BK200"/>
  <c r="BK164"/>
  <c r="BK257"/>
  <c r="BK223"/>
  <c r="J150"/>
  <c i="5" r="BK187"/>
  <c r="J130"/>
  <c r="BK130"/>
  <c r="BK151"/>
  <c r="J203"/>
  <c r="BK183"/>
  <c r="BK164"/>
  <c r="BK222"/>
  <c r="BK170"/>
  <c r="J143"/>
  <c i="6" r="J366"/>
  <c r="BK288"/>
  <c r="BK238"/>
  <c r="J216"/>
  <c r="J308"/>
  <c r="BK248"/>
  <c r="J248"/>
  <c r="BK185"/>
  <c r="J296"/>
  <c r="BK181"/>
  <c r="BK348"/>
  <c r="BK275"/>
  <c r="BK244"/>
  <c r="BK173"/>
  <c r="J331"/>
  <c r="J190"/>
  <c r="BK313"/>
  <c r="BK345"/>
  <c r="BK331"/>
  <c r="BK246"/>
  <c r="BK359"/>
  <c r="BK342"/>
  <c r="BK306"/>
  <c r="J390"/>
  <c r="BK303"/>
  <c r="J181"/>
  <c r="J385"/>
  <c r="J380"/>
  <c r="BK156"/>
  <c r="BK308"/>
  <c r="J165"/>
  <c r="J177"/>
  <c i="7" r="J296"/>
  <c r="BK314"/>
  <c r="BK260"/>
  <c r="J234"/>
  <c r="J181"/>
  <c r="BK296"/>
  <c r="J135"/>
  <c r="J168"/>
  <c r="J274"/>
  <c r="J254"/>
  <c r="J248"/>
  <c r="J312"/>
  <c r="BK334"/>
  <c r="BK263"/>
  <c r="J192"/>
  <c r="BK312"/>
  <c r="J292"/>
  <c r="BK127"/>
  <c r="BK286"/>
  <c r="BK246"/>
  <c r="J211"/>
  <c r="BK139"/>
  <c r="BK185"/>
  <c r="J164"/>
  <c r="BK265"/>
  <c i="8" r="J267"/>
  <c r="J238"/>
  <c r="J195"/>
  <c r="J136"/>
  <c r="BK240"/>
  <c r="BK232"/>
  <c r="BK185"/>
  <c r="J224"/>
  <c r="BK256"/>
  <c r="J229"/>
  <c r="BK202"/>
  <c r="BK128"/>
  <c r="J271"/>
  <c r="J226"/>
  <c r="J202"/>
  <c r="J146"/>
  <c r="J273"/>
  <c r="J218"/>
  <c r="J222"/>
  <c r="J256"/>
  <c r="BK260"/>
  <c r="BK160"/>
  <c i="9" r="J160"/>
  <c r="J140"/>
  <c r="BK135"/>
  <c r="J165"/>
  <c r="BK166"/>
  <c r="J131"/>
  <c r="BK170"/>
  <c r="J123"/>
  <c i="10" r="J140"/>
  <c r="BK144"/>
  <c r="J124"/>
  <c r="BK140"/>
  <c r="BK124"/>
  <c i="2" r="J282"/>
  <c r="BK227"/>
  <c r="BK165"/>
  <c r="BK149"/>
  <c r="BK132"/>
  <c r="F36"/>
  <c i="3" r="J271"/>
  <c r="BK237"/>
  <c r="J194"/>
  <c r="BK233"/>
  <c r="BK128"/>
  <c r="BK210"/>
  <c r="J297"/>
  <c r="BK295"/>
  <c r="J214"/>
  <c i="4" r="J233"/>
  <c r="BK253"/>
  <c r="BK241"/>
  <c r="J200"/>
  <c r="J203"/>
  <c r="J216"/>
  <c r="J226"/>
  <c r="BK197"/>
  <c r="J183"/>
  <c r="BK244"/>
  <c r="BK176"/>
  <c r="J253"/>
  <c r="BK145"/>
  <c r="BK247"/>
  <c r="BK183"/>
  <c r="J141"/>
  <c i="5" r="BK158"/>
  <c r="J158"/>
  <c r="J214"/>
  <c r="BK180"/>
  <c r="J210"/>
  <c r="BK194"/>
  <c r="J180"/>
  <c r="BK143"/>
  <c r="J167"/>
  <c r="J164"/>
  <c i="6" r="J370"/>
  <c r="BK291"/>
  <c r="J244"/>
  <c r="J221"/>
  <c r="J325"/>
  <c r="J238"/>
  <c r="J373"/>
  <c r="J209"/>
  <c r="BK370"/>
  <c r="BK241"/>
  <c r="BK147"/>
  <c r="BK321"/>
  <c r="BK267"/>
  <c r="BK177"/>
  <c r="BK333"/>
  <c r="BK408"/>
  <c r="BK279"/>
  <c r="J348"/>
  <c r="BK336"/>
  <c r="J321"/>
  <c r="BK293"/>
  <c r="J352"/>
  <c r="J329"/>
  <c r="J271"/>
  <c r="J394"/>
  <c r="J355"/>
  <c r="BK319"/>
  <c r="J403"/>
  <c r="BK339"/>
  <c r="BK403"/>
  <c r="J259"/>
  <c r="BK144"/>
  <c r="J345"/>
  <c r="BK234"/>
  <c r="J275"/>
  <c i="7" r="BK288"/>
  <c r="J139"/>
  <c r="J267"/>
  <c r="BK238"/>
  <c r="BK204"/>
  <c r="J302"/>
  <c r="BK274"/>
  <c r="J172"/>
  <c r="J131"/>
  <c r="J260"/>
  <c r="J177"/>
  <c r="BK192"/>
  <c r="BK252"/>
  <c r="J329"/>
  <c r="J200"/>
  <c r="J127"/>
  <c r="BK164"/>
  <c r="J286"/>
  <c r="BK338"/>
  <c r="J160"/>
  <c r="BK276"/>
  <c r="J238"/>
  <c r="J185"/>
  <c r="BK267"/>
  <c r="J270"/>
  <c r="BK177"/>
  <c r="BK172"/>
  <c i="8" r="J252"/>
  <c r="BK231"/>
  <c r="BK152"/>
  <c r="BK245"/>
  <c r="J210"/>
  <c r="J177"/>
  <c r="J156"/>
  <c r="BK228"/>
  <c r="BK195"/>
  <c r="BK248"/>
  <c r="BK224"/>
  <c r="BK156"/>
  <c r="BK177"/>
  <c r="J164"/>
  <c r="BK277"/>
  <c r="J240"/>
  <c r="BK222"/>
  <c r="BK169"/>
  <c r="J279"/>
  <c r="BK226"/>
  <c r="BK236"/>
  <c r="BK252"/>
  <c r="J214"/>
  <c r="J263"/>
  <c i="9" r="J127"/>
  <c r="J150"/>
  <c r="BK160"/>
  <c r="J166"/>
  <c r="J153"/>
  <c r="BK127"/>
  <c r="J135"/>
  <c r="J161"/>
  <c r="J170"/>
  <c i="10" r="J138"/>
  <c r="BK136"/>
  <c r="J153"/>
  <c r="BK138"/>
  <c i="2" r="BK289"/>
  <c r="J306"/>
  <c r="J246"/>
  <c r="BK168"/>
  <c r="J186"/>
  <c r="BK214"/>
  <c r="J286"/>
  <c r="J301"/>
  <c r="BK246"/>
  <c r="BK180"/>
  <c r="BK237"/>
  <c r="BK157"/>
  <c r="F35"/>
  <c i="3" r="BK301"/>
  <c r="J180"/>
  <c i="4" r="J158"/>
  <c r="J197"/>
  <c r="BK133"/>
  <c r="BK141"/>
  <c r="BK191"/>
  <c i="5" r="J222"/>
  <c r="BK217"/>
  <c r="J155"/>
  <c r="BK214"/>
  <c i="6" r="J299"/>
  <c r="J362"/>
  <c r="BK327"/>
  <c r="BK366"/>
  <c r="J140"/>
  <c r="BK206"/>
  <c r="BK285"/>
  <c r="BK373"/>
  <c r="J313"/>
  <c r="BK355"/>
  <c r="BK216"/>
  <c r="BK323"/>
  <c r="BK263"/>
  <c r="J198"/>
  <c r="BK198"/>
  <c r="BK252"/>
  <c i="7" r="J278"/>
  <c r="J154"/>
  <c r="J322"/>
  <c r="J282"/>
  <c r="BK131"/>
  <c r="BK227"/>
  <c r="J194"/>
  <c r="J240"/>
  <c r="BK308"/>
  <c r="BK231"/>
  <c r="J334"/>
  <c r="J246"/>
  <c i="8" r="BK191"/>
  <c r="J228"/>
  <c r="BK136"/>
  <c r="J254"/>
  <c r="BK183"/>
  <c r="J258"/>
  <c r="J265"/>
  <c i="9" r="BK144"/>
  <c r="BK150"/>
  <c r="J144"/>
  <c r="BK140"/>
  <c i="10" r="J130"/>
  <c r="BK148"/>
  <c r="J136"/>
  <c i="2" r="J289"/>
  <c r="J129"/>
  <c r="J257"/>
  <c r="BK257"/>
  <c r="J279"/>
  <c r="J168"/>
  <c r="BK220"/>
  <c r="J274"/>
  <c r="J217"/>
  <c r="J165"/>
  <c r="J242"/>
  <c r="BK195"/>
  <c r="BK135"/>
  <c i="3" r="BK291"/>
  <c r="BK279"/>
  <c r="J227"/>
  <c r="BK297"/>
  <c r="J223"/>
  <c r="J241"/>
  <c r="BK275"/>
  <c r="BK283"/>
  <c r="J188"/>
  <c r="J262"/>
  <c r="BK315"/>
  <c r="J137"/>
  <c r="BK257"/>
  <c i="4" r="J207"/>
  <c r="J191"/>
  <c r="J186"/>
  <c r="J257"/>
  <c i="5" r="J151"/>
  <c r="BK126"/>
  <c r="BK147"/>
  <c r="J172"/>
  <c i="2" r="BK306"/>
  <c r="BK129"/>
  <c r="BK199"/>
  <c r="J171"/>
  <c r="J293"/>
  <c r="J270"/>
  <c r="J234"/>
  <c r="BK223"/>
  <c r="J135"/>
  <c r="J250"/>
  <c r="J180"/>
  <c r="J237"/>
  <c r="BK171"/>
  <c r="BK125"/>
  <c r="BK145"/>
  <c r="J223"/>
  <c r="F37"/>
  <c i="3" r="BK287"/>
  <c r="J268"/>
  <c r="BK214"/>
  <c r="BK204"/>
  <c r="BK168"/>
  <c r="BK271"/>
  <c r="BK268"/>
  <c r="J275"/>
  <c r="BK255"/>
  <c r="J217"/>
  <c r="J291"/>
  <c r="BK188"/>
  <c r="J128"/>
  <c r="BK262"/>
  <c r="BK194"/>
  <c r="BK150"/>
  <c r="J266"/>
  <c r="J264"/>
  <c r="BK146"/>
  <c r="J210"/>
  <c r="J260"/>
  <c r="J306"/>
  <c r="J252"/>
  <c r="J301"/>
  <c r="J146"/>
  <c r="J154"/>
  <c i="4" r="J133"/>
  <c r="BK171"/>
  <c r="BK220"/>
  <c r="J164"/>
  <c r="J247"/>
  <c r="J128"/>
  <c r="J214"/>
  <c r="J145"/>
  <c r="J211"/>
  <c r="BK211"/>
  <c r="J181"/>
  <c r="BK261"/>
  <c r="BK230"/>
  <c r="BK162"/>
  <c r="BK137"/>
  <c i="5" r="J170"/>
  <c r="J126"/>
  <c r="J198"/>
  <c r="J176"/>
  <c r="BK200"/>
  <c r="J187"/>
  <c r="BK203"/>
  <c r="BK172"/>
  <c r="J134"/>
  <c r="BK138"/>
  <c i="6" r="J310"/>
  <c r="J285"/>
  <c r="J377"/>
  <c r="J303"/>
  <c r="J246"/>
  <c r="BK132"/>
  <c r="J234"/>
  <c r="J132"/>
  <c r="J291"/>
  <c r="J156"/>
  <c r="BK329"/>
  <c r="BK271"/>
  <c r="BK209"/>
  <c r="BK140"/>
  <c r="J306"/>
  <c r="BK390"/>
  <c r="BK377"/>
  <c r="J333"/>
  <c r="BK296"/>
  <c r="J147"/>
  <c r="BK325"/>
  <c r="J252"/>
  <c r="BK380"/>
  <c r="J263"/>
  <c r="J136"/>
  <c r="BK362"/>
  <c r="BK385"/>
  <c r="J408"/>
  <c r="J293"/>
  <c r="BK194"/>
  <c i="7" r="J306"/>
  <c r="BK322"/>
  <c r="J263"/>
  <c r="BK219"/>
  <c r="BK135"/>
  <c r="J290"/>
  <c r="BK278"/>
  <c r="BK240"/>
  <c r="J142"/>
  <c r="J276"/>
  <c r="BK181"/>
  <c r="J223"/>
  <c r="BK302"/>
  <c r="J338"/>
  <c r="BK284"/>
  <c r="J219"/>
  <c r="J146"/>
  <c r="BK329"/>
  <c r="BK298"/>
  <c r="BK154"/>
  <c r="BK272"/>
  <c r="BK254"/>
  <c r="BK194"/>
  <c r="J231"/>
  <c r="J272"/>
  <c i="8" r="BK265"/>
  <c r="BK207"/>
  <c r="J173"/>
  <c r="BK258"/>
  <c r="BK238"/>
  <c r="BK140"/>
  <c r="J236"/>
  <c r="J183"/>
  <c r="J231"/>
  <c r="BK210"/>
  <c r="J132"/>
  <c r="J169"/>
  <c r="BK273"/>
  <c r="J232"/>
  <c r="J220"/>
  <c r="J152"/>
  <c r="BK132"/>
  <c r="J248"/>
  <c r="J234"/>
  <c r="J277"/>
  <c r="BK218"/>
  <c i="9" r="F34"/>
  <c i="10" r="J150"/>
  <c r="J144"/>
  <c r="J156"/>
  <c r="BK156"/>
  <c r="BK153"/>
  <c i="2" r="BK293"/>
  <c r="BK211"/>
  <c r="BK189"/>
  <c r="J157"/>
  <c r="BK297"/>
  <c r="BK274"/>
  <c r="BK250"/>
  <c r="BK231"/>
  <c r="BK282"/>
  <c r="BK234"/>
  <c r="J183"/>
  <c r="BK270"/>
  <c r="J189"/>
  <c r="J132"/>
  <c r="J174"/>
  <c i="1" r="AS94"/>
  <c i="2" r="J264"/>
  <c r="J231"/>
  <c r="BK205"/>
  <c r="J149"/>
  <c r="BK264"/>
  <c r="J240"/>
  <c r="J214"/>
  <c r="BK186"/>
  <c r="J153"/>
  <c r="J139"/>
  <c r="J125"/>
  <c r="J34"/>
  <c i="3" r="J168"/>
  <c r="BK264"/>
  <c r="BK248"/>
  <c r="J198"/>
  <c r="J283"/>
  <c r="BK137"/>
  <c r="BK306"/>
  <c r="J245"/>
  <c r="BK154"/>
  <c r="BK141"/>
  <c r="J248"/>
  <c r="J237"/>
  <c r="BK174"/>
  <c r="J257"/>
  <c r="J141"/>
  <c r="BK164"/>
  <c r="J311"/>
  <c r="J150"/>
  <c r="J255"/>
  <c r="J204"/>
  <c i="4" r="J236"/>
  <c r="J230"/>
  <c r="J223"/>
  <c r="BK181"/>
  <c r="J220"/>
  <c r="J250"/>
  <c r="J208"/>
  <c r="BK210"/>
  <c r="J168"/>
  <c r="BK158"/>
  <c r="BK207"/>
  <c r="J154"/>
  <c r="J244"/>
  <c r="BK168"/>
  <c r="BK236"/>
  <c r="BK203"/>
  <c r="BK154"/>
  <c i="5" r="J194"/>
  <c r="J138"/>
  <c r="BK134"/>
  <c r="J200"/>
  <c r="J217"/>
  <c r="BK167"/>
  <c r="BK198"/>
  <c r="J183"/>
  <c r="BK176"/>
  <c r="BK210"/>
  <c r="BK155"/>
  <c r="J147"/>
  <c i="6" r="J327"/>
  <c r="J279"/>
  <c r="BK225"/>
  <c r="BK316"/>
  <c r="J267"/>
  <c r="J185"/>
  <c r="J241"/>
  <c r="BK136"/>
  <c r="J319"/>
  <c r="J281"/>
  <c r="J144"/>
  <c r="J323"/>
  <c r="BK259"/>
  <c r="J336"/>
  <c r="BK299"/>
  <c r="J400"/>
  <c r="J194"/>
  <c r="J339"/>
  <c r="BK310"/>
  <c r="BK190"/>
  <c r="BK400"/>
  <c r="J316"/>
  <c r="J173"/>
  <c r="J342"/>
  <c r="BK221"/>
  <c r="BK394"/>
  <c r="BK281"/>
  <c r="J359"/>
  <c r="BK165"/>
  <c r="BK352"/>
  <c r="J206"/>
  <c r="J225"/>
  <c r="J288"/>
  <c i="7" r="J252"/>
  <c r="BK292"/>
  <c r="J257"/>
  <c r="BK211"/>
  <c r="BK306"/>
  <c r="BK282"/>
  <c r="BK248"/>
  <c r="BK257"/>
  <c r="J284"/>
  <c r="J308"/>
  <c r="BK223"/>
  <c r="J265"/>
  <c r="J204"/>
  <c r="BK142"/>
  <c r="J288"/>
  <c r="BK146"/>
  <c r="BK290"/>
  <c r="J298"/>
  <c r="BK270"/>
  <c r="BK234"/>
  <c r="BK168"/>
  <c r="J314"/>
  <c r="BK200"/>
  <c r="J227"/>
  <c r="BK160"/>
  <c i="8" r="J242"/>
  <c r="J185"/>
  <c r="BK271"/>
  <c r="J191"/>
  <c r="J160"/>
  <c r="BK242"/>
  <c r="BK220"/>
  <c r="BK234"/>
  <c r="BK214"/>
  <c r="J140"/>
  <c r="BK173"/>
  <c r="BK279"/>
  <c r="J245"/>
  <c r="BK229"/>
  <c r="J207"/>
  <c r="J128"/>
  <c r="J260"/>
  <c r="BK267"/>
  <c r="BK146"/>
  <c r="BK263"/>
  <c r="BK164"/>
  <c r="BK254"/>
  <c i="9" r="BK153"/>
  <c r="BK123"/>
  <c r="BK131"/>
  <c r="BK161"/>
  <c r="BK165"/>
  <c r="J156"/>
  <c r="BK156"/>
  <c i="10" r="J148"/>
  <c r="J128"/>
  <c r="BK130"/>
  <c r="BK150"/>
  <c r="BK128"/>
  <c i="3" l="1" r="T309"/>
  <c i="4" r="T255"/>
  <c i="7" r="R332"/>
  <c i="4" r="R255"/>
  <c i="2" r="BK124"/>
  <c r="T263"/>
  <c i="3" r="R127"/>
  <c r="BK251"/>
  <c r="J251"/>
  <c r="J101"/>
  <c i="4" r="P127"/>
  <c r="T196"/>
  <c r="T195"/>
  <c i="5" r="R125"/>
  <c r="P202"/>
  <c i="6" r="R131"/>
  <c r="P361"/>
  <c r="R399"/>
  <c r="R398"/>
  <c i="8" r="R270"/>
  <c i="9" r="P122"/>
  <c r="P121"/>
  <c i="6" r="T369"/>
  <c i="9" r="BK149"/>
  <c r="J149"/>
  <c r="J100"/>
  <c i="2" r="T124"/>
  <c r="R278"/>
  <c i="3" r="BK163"/>
  <c r="J163"/>
  <c r="J99"/>
  <c r="P251"/>
  <c i="4" r="R127"/>
  <c r="P175"/>
  <c r="T175"/>
  <c r="R185"/>
  <c i="5" r="BK125"/>
  <c r="J125"/>
  <c r="J98"/>
  <c i="6" r="T233"/>
  <c i="9" r="R122"/>
  <c r="R121"/>
  <c i="8" r="R276"/>
  <c i="9" r="T122"/>
  <c r="T121"/>
  <c i="7" r="BK210"/>
  <c r="J210"/>
  <c r="J100"/>
  <c i="8" r="P276"/>
  <c r="T127"/>
  <c r="T126"/>
  <c i="6" r="T131"/>
  <c r="P220"/>
  <c r="P369"/>
  <c r="T389"/>
  <c r="T388"/>
  <c i="7" r="BK126"/>
  <c r="J126"/>
  <c r="J98"/>
  <c i="8" r="P127"/>
  <c r="P126"/>
  <c r="T270"/>
  <c i="2" r="P278"/>
  <c i="3" r="P163"/>
  <c r="P244"/>
  <c i="4" r="BK175"/>
  <c r="J175"/>
  <c r="J99"/>
  <c r="BK185"/>
  <c r="J185"/>
  <c r="J100"/>
  <c i="6" r="P131"/>
  <c r="BK389"/>
  <c r="BK388"/>
  <c r="J388"/>
  <c r="J105"/>
  <c i="7" r="T210"/>
  <c i="9" r="P149"/>
  <c r="P148"/>
  <c i="7" r="T126"/>
  <c r="T125"/>
  <c r="T124"/>
  <c i="6" r="BK233"/>
  <c r="J233"/>
  <c r="J101"/>
  <c r="BK369"/>
  <c r="J369"/>
  <c r="J103"/>
  <c r="R389"/>
  <c r="R388"/>
  <c r="T399"/>
  <c r="T398"/>
  <c i="8" r="P206"/>
  <c r="P205"/>
  <c i="10" r="T135"/>
  <c i="2" r="P263"/>
  <c i="3" r="P127"/>
  <c r="P126"/>
  <c r="P125"/>
  <c i="1" r="AU96"/>
  <c i="3" r="T251"/>
  <c i="4" r="BK196"/>
  <c r="BK195"/>
  <c r="J195"/>
  <c r="J101"/>
  <c i="5" r="R202"/>
  <c i="6" r="P233"/>
  <c r="T361"/>
  <c r="P389"/>
  <c r="P388"/>
  <c i="7" r="P210"/>
  <c i="8" r="R127"/>
  <c r="R126"/>
  <c r="BK276"/>
  <c r="J276"/>
  <c r="J105"/>
  <c i="2" r="P124"/>
  <c r="P123"/>
  <c r="P122"/>
  <c i="1" r="AU95"/>
  <c i="2" r="BK263"/>
  <c r="J263"/>
  <c r="J100"/>
  <c r="T278"/>
  <c i="3" r="BK127"/>
  <c r="T127"/>
  <c r="R251"/>
  <c i="4" r="BK127"/>
  <c r="BK126"/>
  <c r="J126"/>
  <c r="J97"/>
  <c r="R196"/>
  <c r="R195"/>
  <c i="5" r="P125"/>
  <c r="P124"/>
  <c r="P123"/>
  <c i="1" r="AU98"/>
  <c i="5" r="T202"/>
  <c i="7" r="R210"/>
  <c i="8" r="T206"/>
  <c r="T205"/>
  <c i="9" r="R149"/>
  <c r="R148"/>
  <c i="10" r="T123"/>
  <c i="2" r="R263"/>
  <c i="3" r="T163"/>
  <c i="4" r="P196"/>
  <c r="P195"/>
  <c i="6" r="BK131"/>
  <c r="J131"/>
  <c r="J98"/>
  <c r="R220"/>
  <c r="BK361"/>
  <c r="J361"/>
  <c r="J102"/>
  <c r="R369"/>
  <c r="P399"/>
  <c r="P398"/>
  <c i="8" r="BK127"/>
  <c r="J127"/>
  <c r="J98"/>
  <c r="BK270"/>
  <c r="BK269"/>
  <c r="J269"/>
  <c r="J103"/>
  <c r="T276"/>
  <c i="10" r="BK123"/>
  <c r="BK135"/>
  <c r="J135"/>
  <c r="J99"/>
  <c r="BK147"/>
  <c r="J147"/>
  <c r="J101"/>
  <c r="R147"/>
  <c i="2" r="R124"/>
  <c r="R123"/>
  <c r="R122"/>
  <c r="BK278"/>
  <c r="J278"/>
  <c r="J101"/>
  <c i="3" r="R163"/>
  <c r="BK244"/>
  <c r="J244"/>
  <c r="J100"/>
  <c r="R244"/>
  <c r="T244"/>
  <c i="4" r="T127"/>
  <c r="T126"/>
  <c r="T125"/>
  <c r="R175"/>
  <c r="P185"/>
  <c r="T185"/>
  <c i="5" r="T125"/>
  <c r="T124"/>
  <c r="T123"/>
  <c r="BK202"/>
  <c r="J202"/>
  <c r="J100"/>
  <c i="6" r="R233"/>
  <c r="R361"/>
  <c r="BK399"/>
  <c i="7" r="P126"/>
  <c r="P125"/>
  <c r="P124"/>
  <c i="1" r="AU100"/>
  <c i="8" r="BK206"/>
  <c r="J206"/>
  <c r="J102"/>
  <c i="9" r="BK122"/>
  <c r="J122"/>
  <c r="J98"/>
  <c i="10" r="R123"/>
  <c r="P135"/>
  <c r="T147"/>
  <c i="7" r="R126"/>
  <c r="R125"/>
  <c r="R124"/>
  <c i="8" r="R206"/>
  <c r="R205"/>
  <c r="P270"/>
  <c r="P269"/>
  <c i="9" r="T149"/>
  <c r="T148"/>
  <c i="10" r="P123"/>
  <c r="R135"/>
  <c r="P147"/>
  <c i="2" r="BK256"/>
  <c r="J256"/>
  <c r="J99"/>
  <c i="3" r="BK310"/>
  <c r="J310"/>
  <c r="J104"/>
  <c i="5" r="BK221"/>
  <c r="J221"/>
  <c r="J103"/>
  <c i="7" r="BK203"/>
  <c r="J203"/>
  <c r="J99"/>
  <c r="BK333"/>
  <c r="J333"/>
  <c r="J103"/>
  <c i="5" r="BK199"/>
  <c r="J199"/>
  <c r="J99"/>
  <c i="6" r="BK384"/>
  <c r="J384"/>
  <c r="J104"/>
  <c i="8" r="BK201"/>
  <c r="J201"/>
  <c r="J100"/>
  <c r="BK194"/>
  <c r="J194"/>
  <c r="J99"/>
  <c i="4" r="BK256"/>
  <c r="BK255"/>
  <c r="J255"/>
  <c r="J103"/>
  <c i="10" r="BK143"/>
  <c r="J143"/>
  <c r="J100"/>
  <c i="2" r="BK305"/>
  <c r="J305"/>
  <c r="J102"/>
  <c i="3" r="BK314"/>
  <c r="J314"/>
  <c r="J105"/>
  <c i="4" r="BK260"/>
  <c r="J260"/>
  <c r="J105"/>
  <c i="6" r="BK220"/>
  <c r="J220"/>
  <c r="J99"/>
  <c r="BK407"/>
  <c r="J407"/>
  <c r="J109"/>
  <c i="3" r="BK305"/>
  <c r="J305"/>
  <c r="J102"/>
  <c i="5" r="BK216"/>
  <c r="J216"/>
  <c r="J101"/>
  <c i="7" r="BK328"/>
  <c r="J328"/>
  <c r="J101"/>
  <c r="BK337"/>
  <c r="J337"/>
  <c r="J104"/>
  <c i="10" r="E111"/>
  <c i="9" r="BK121"/>
  <c i="10" r="J115"/>
  <c r="BE128"/>
  <c r="BE144"/>
  <c r="BE124"/>
  <c i="9" r="BK148"/>
  <c r="J148"/>
  <c r="J99"/>
  <c i="10" r="BE136"/>
  <c r="BE148"/>
  <c r="BE130"/>
  <c r="BE140"/>
  <c r="BE138"/>
  <c r="F118"/>
  <c r="BE150"/>
  <c r="BE153"/>
  <c r="BE156"/>
  <c i="9" r="BE153"/>
  <c i="8" r="BK126"/>
  <c i="9" r="BE127"/>
  <c i="8" r="BK205"/>
  <c r="J205"/>
  <c r="J101"/>
  <c i="9" r="BE131"/>
  <c r="BE140"/>
  <c r="BE165"/>
  <c i="8" r="J270"/>
  <c r="J104"/>
  <c i="9" r="BE123"/>
  <c r="J89"/>
  <c r="BE135"/>
  <c r="BE156"/>
  <c r="BE170"/>
  <c r="BE150"/>
  <c r="BE161"/>
  <c r="BE160"/>
  <c r="F117"/>
  <c i="1" r="BA102"/>
  <c i="9" r="E85"/>
  <c r="BE144"/>
  <c r="BE166"/>
  <c i="8" r="BE191"/>
  <c r="BE228"/>
  <c r="BE238"/>
  <c r="BE245"/>
  <c r="BE252"/>
  <c r="BE256"/>
  <c r="J89"/>
  <c r="BE156"/>
  <c r="BE185"/>
  <c r="BE242"/>
  <c r="BE254"/>
  <c r="BE258"/>
  <c r="BE273"/>
  <c r="BE220"/>
  <c r="BE232"/>
  <c r="BE263"/>
  <c r="BE279"/>
  <c r="BE271"/>
  <c r="E85"/>
  <c r="BE128"/>
  <c r="BE132"/>
  <c r="BE210"/>
  <c r="BE236"/>
  <c r="BE267"/>
  <c r="BE277"/>
  <c i="7" r="BK125"/>
  <c r="J125"/>
  <c r="J97"/>
  <c i="8" r="F92"/>
  <c r="BE146"/>
  <c r="BE152"/>
  <c r="BE169"/>
  <c r="BE177"/>
  <c r="BE183"/>
  <c r="BE173"/>
  <c r="BE234"/>
  <c r="BE136"/>
  <c r="BE140"/>
  <c r="BE195"/>
  <c r="BE207"/>
  <c r="BE214"/>
  <c r="BE226"/>
  <c r="BE231"/>
  <c r="BE248"/>
  <c r="BE265"/>
  <c r="BE160"/>
  <c r="BE164"/>
  <c r="BE202"/>
  <c r="BE218"/>
  <c r="BE222"/>
  <c r="BE224"/>
  <c r="BE229"/>
  <c r="BE240"/>
  <c r="BE260"/>
  <c i="7" r="BE219"/>
  <c r="BE168"/>
  <c r="BE204"/>
  <c r="BE234"/>
  <c r="BE276"/>
  <c r="BE164"/>
  <c r="BE177"/>
  <c r="BE260"/>
  <c r="BE286"/>
  <c r="BE306"/>
  <c r="J118"/>
  <c r="BE131"/>
  <c r="BE292"/>
  <c r="BE329"/>
  <c r="BE231"/>
  <c r="BE246"/>
  <c r="BE265"/>
  <c r="BE278"/>
  <c r="BE314"/>
  <c r="BE192"/>
  <c r="BE240"/>
  <c r="BE274"/>
  <c r="BE290"/>
  <c r="BE296"/>
  <c i="6" r="BK130"/>
  <c i="7" r="F92"/>
  <c r="BE139"/>
  <c r="BE267"/>
  <c r="BE322"/>
  <c r="BE334"/>
  <c r="BE338"/>
  <c r="BE172"/>
  <c r="BE298"/>
  <c r="BE181"/>
  <c r="BE185"/>
  <c r="BE227"/>
  <c i="6" r="J389"/>
  <c r="J106"/>
  <c r="J399"/>
  <c r="J108"/>
  <c i="7" r="BE146"/>
  <c r="BE270"/>
  <c r="BE154"/>
  <c r="BE160"/>
  <c r="BE252"/>
  <c r="BE257"/>
  <c r="BE263"/>
  <c r="BE272"/>
  <c r="BE312"/>
  <c r="BE194"/>
  <c r="BE211"/>
  <c r="BE223"/>
  <c r="BE238"/>
  <c r="BE284"/>
  <c r="BE308"/>
  <c r="E85"/>
  <c r="BE200"/>
  <c r="BE248"/>
  <c r="BE254"/>
  <c r="BE282"/>
  <c r="BE288"/>
  <c r="BE127"/>
  <c r="BE135"/>
  <c r="BE142"/>
  <c r="BE302"/>
  <c i="5" r="BK220"/>
  <c r="J220"/>
  <c r="J102"/>
  <c i="6" r="BE140"/>
  <c r="BE194"/>
  <c r="BE234"/>
  <c r="BE136"/>
  <c r="BE185"/>
  <c r="BE216"/>
  <c r="BE238"/>
  <c r="BE313"/>
  <c r="BE321"/>
  <c r="BE209"/>
  <c r="BE267"/>
  <c r="BE275"/>
  <c r="BE303"/>
  <c r="J89"/>
  <c r="BE181"/>
  <c r="BE221"/>
  <c r="BE299"/>
  <c r="BE310"/>
  <c r="BE316"/>
  <c r="BE248"/>
  <c r="BE288"/>
  <c r="BE390"/>
  <c r="F92"/>
  <c r="BE285"/>
  <c r="BE308"/>
  <c r="BE336"/>
  <c r="BE366"/>
  <c r="BE408"/>
  <c r="BE259"/>
  <c r="BE263"/>
  <c r="BE385"/>
  <c r="BE331"/>
  <c r="BE370"/>
  <c r="BE380"/>
  <c r="BE394"/>
  <c r="BE400"/>
  <c i="5" r="BK124"/>
  <c r="J124"/>
  <c r="J97"/>
  <c i="6" r="BE132"/>
  <c r="BE177"/>
  <c r="BE252"/>
  <c r="BE291"/>
  <c r="BE306"/>
  <c r="BE327"/>
  <c r="BE342"/>
  <c r="BE362"/>
  <c r="BE173"/>
  <c r="BE271"/>
  <c r="BE403"/>
  <c r="BE198"/>
  <c r="BE206"/>
  <c r="BE279"/>
  <c r="BE281"/>
  <c r="BE293"/>
  <c r="BE296"/>
  <c r="BE329"/>
  <c r="BE359"/>
  <c r="E85"/>
  <c r="BE144"/>
  <c r="BE147"/>
  <c r="BE246"/>
  <c r="BE319"/>
  <c r="BE333"/>
  <c r="BE352"/>
  <c r="BE373"/>
  <c r="BE190"/>
  <c r="BE156"/>
  <c r="BE165"/>
  <c r="BE345"/>
  <c r="BE377"/>
  <c r="BE225"/>
  <c r="BE355"/>
  <c r="BE241"/>
  <c r="BE244"/>
  <c r="BE323"/>
  <c r="BE325"/>
  <c r="BE339"/>
  <c r="BE348"/>
  <c i="4" r="J256"/>
  <c r="J104"/>
  <c i="5" r="J89"/>
  <c r="F120"/>
  <c r="BE134"/>
  <c r="BE143"/>
  <c r="BE151"/>
  <c r="BE167"/>
  <c i="4" r="J196"/>
  <c r="J102"/>
  <c i="5" r="E85"/>
  <c r="BE126"/>
  <c r="BE176"/>
  <c r="BE158"/>
  <c r="BE194"/>
  <c r="BE170"/>
  <c i="4" r="J127"/>
  <c r="J98"/>
  <c i="5" r="BE138"/>
  <c r="BE147"/>
  <c r="BE198"/>
  <c r="BE214"/>
  <c i="4" r="BK125"/>
  <c r="J125"/>
  <c r="J96"/>
  <c i="5" r="BE183"/>
  <c r="BE187"/>
  <c r="BE222"/>
  <c r="BE217"/>
  <c r="BE130"/>
  <c r="BE203"/>
  <c r="BE155"/>
  <c r="BE164"/>
  <c r="BE172"/>
  <c r="BE180"/>
  <c r="BE200"/>
  <c r="BE210"/>
  <c i="4" r="BE176"/>
  <c r="BE183"/>
  <c r="BE236"/>
  <c r="E115"/>
  <c r="BE128"/>
  <c r="BE133"/>
  <c r="BE168"/>
  <c r="BE197"/>
  <c r="BE250"/>
  <c r="BE158"/>
  <c r="BE207"/>
  <c r="BE216"/>
  <c i="3" r="J127"/>
  <c r="J98"/>
  <c i="4" r="J119"/>
  <c r="BE141"/>
  <c r="BE162"/>
  <c r="BE261"/>
  <c r="BE145"/>
  <c r="BE150"/>
  <c r="BE154"/>
  <c r="BE171"/>
  <c r="BE200"/>
  <c r="BE257"/>
  <c r="BE186"/>
  <c r="BE220"/>
  <c r="BE247"/>
  <c r="BE164"/>
  <c r="BE203"/>
  <c r="BE226"/>
  <c r="BE230"/>
  <c r="F92"/>
  <c r="BE211"/>
  <c r="BE223"/>
  <c r="BE233"/>
  <c r="BE210"/>
  <c r="BE214"/>
  <c r="BE244"/>
  <c r="BE137"/>
  <c r="BE181"/>
  <c r="BE191"/>
  <c r="BE208"/>
  <c r="BE241"/>
  <c r="BE253"/>
  <c i="3" r="BE146"/>
  <c r="BE164"/>
  <c r="BE223"/>
  <c i="2" r="J124"/>
  <c r="J98"/>
  <c i="3" r="BE233"/>
  <c r="J119"/>
  <c r="BE168"/>
  <c r="BE180"/>
  <c r="BE268"/>
  <c r="BE174"/>
  <c r="BE194"/>
  <c r="BE255"/>
  <c r="BE266"/>
  <c r="F92"/>
  <c r="BE271"/>
  <c r="BE279"/>
  <c r="BE128"/>
  <c r="BE150"/>
  <c r="BE315"/>
  <c r="E85"/>
  <c r="BE214"/>
  <c r="BE241"/>
  <c r="BE252"/>
  <c r="BE275"/>
  <c r="BE283"/>
  <c r="BE248"/>
  <c r="BE260"/>
  <c r="BE287"/>
  <c r="BE291"/>
  <c r="BE306"/>
  <c r="BE311"/>
  <c r="BE137"/>
  <c r="BE154"/>
  <c r="BE188"/>
  <c r="BE204"/>
  <c r="BE210"/>
  <c r="BE295"/>
  <c r="BE227"/>
  <c r="BE237"/>
  <c r="BE245"/>
  <c r="BE301"/>
  <c r="BE141"/>
  <c r="BE198"/>
  <c r="BE217"/>
  <c r="BE257"/>
  <c r="BE262"/>
  <c r="BE264"/>
  <c r="BE297"/>
  <c i="2" r="J89"/>
  <c r="BE161"/>
  <c r="BE205"/>
  <c r="BE274"/>
  <c r="BE279"/>
  <c r="BE132"/>
  <c r="BE157"/>
  <c r="BE168"/>
  <c r="BE223"/>
  <c r="BE234"/>
  <c r="BE240"/>
  <c r="BE250"/>
  <c r="BE270"/>
  <c r="BE297"/>
  <c r="BE301"/>
  <c i="1" r="BC95"/>
  <c i="2" r="BE227"/>
  <c r="BE237"/>
  <c r="BE246"/>
  <c r="BE257"/>
  <c r="BE282"/>
  <c i="1" r="AW95"/>
  <c i="2" r="BE125"/>
  <c r="E85"/>
  <c r="BE135"/>
  <c r="BE145"/>
  <c r="BE153"/>
  <c r="BE199"/>
  <c r="BE306"/>
  <c i="1" r="BB95"/>
  <c i="2" r="BE165"/>
  <c r="BE189"/>
  <c r="BE217"/>
  <c r="BE231"/>
  <c i="1" r="BA95"/>
  <c i="2" r="BE129"/>
  <c r="BE149"/>
  <c r="BE171"/>
  <c r="BE183"/>
  <c r="BE220"/>
  <c r="BE242"/>
  <c r="BE264"/>
  <c r="BE267"/>
  <c r="BE293"/>
  <c r="BE180"/>
  <c r="BE186"/>
  <c r="BE195"/>
  <c r="BE211"/>
  <c r="BE214"/>
  <c r="BE286"/>
  <c r="F92"/>
  <c r="BE139"/>
  <c r="BE174"/>
  <c r="BE289"/>
  <c i="1" r="BD95"/>
  <c i="3" r="F34"/>
  <c i="1" r="BA96"/>
  <c i="8" r="F36"/>
  <c i="1" r="BC101"/>
  <c i="4" r="F35"/>
  <c i="1" r="BB97"/>
  <c i="6" r="F34"/>
  <c i="1" r="BA99"/>
  <c i="9" r="F36"/>
  <c i="1" r="BC102"/>
  <c i="4" r="F37"/>
  <c i="1" r="BD97"/>
  <c i="7" r="F34"/>
  <c i="1" r="BA100"/>
  <c i="5" r="F34"/>
  <c i="1" r="BA98"/>
  <c i="6" r="F37"/>
  <c i="1" r="BD99"/>
  <c i="5" r="F36"/>
  <c i="1" r="BC98"/>
  <c i="7" r="F36"/>
  <c i="1" r="BC100"/>
  <c i="5" r="F35"/>
  <c i="1" r="BB98"/>
  <c i="8" r="F35"/>
  <c i="1" r="BB101"/>
  <c i="10" r="J34"/>
  <c i="1" r="AW103"/>
  <c i="3" r="F35"/>
  <c i="1" r="BB96"/>
  <c i="7" r="F35"/>
  <c i="1" r="BB100"/>
  <c i="3" r="F36"/>
  <c i="1" r="BC96"/>
  <c i="8" r="F34"/>
  <c i="1" r="BA101"/>
  <c i="9" r="F37"/>
  <c i="1" r="BD102"/>
  <c i="10" r="F35"/>
  <c i="1" r="BB103"/>
  <c i="4" r="F36"/>
  <c i="1" r="BC97"/>
  <c i="6" r="F36"/>
  <c i="1" r="BC99"/>
  <c i="10" r="F34"/>
  <c i="1" r="BA103"/>
  <c i="3" r="F37"/>
  <c i="1" r="BD96"/>
  <c i="7" r="J34"/>
  <c i="1" r="AW100"/>
  <c i="6" r="F35"/>
  <c i="1" r="BB99"/>
  <c i="10" r="F37"/>
  <c i="1" r="BD103"/>
  <c i="5" r="J34"/>
  <c i="1" r="AW98"/>
  <c i="5" r="F37"/>
  <c i="1" r="BD98"/>
  <c i="8" r="J34"/>
  <c i="1" r="AW101"/>
  <c i="9" r="J34"/>
  <c i="1" r="AW102"/>
  <c i="9" r="F35"/>
  <c i="1" r="BB102"/>
  <c i="3" r="J34"/>
  <c i="1" r="AW96"/>
  <c i="8" r="F37"/>
  <c i="1" r="BD101"/>
  <c i="4" r="F34"/>
  <c i="1" r="BA97"/>
  <c i="6" r="J34"/>
  <c i="1" r="AW99"/>
  <c i="10" r="F36"/>
  <c i="1" r="BC103"/>
  <c i="4" r="J34"/>
  <c i="1" r="AW97"/>
  <c i="7" r="F37"/>
  <c i="1" r="BD100"/>
  <c i="8" l="1" r="T269"/>
  <c r="P125"/>
  <c i="1" r="AU101"/>
  <c i="3" r="BK126"/>
  <c i="4" r="R126"/>
  <c r="R125"/>
  <c i="3" r="T126"/>
  <c r="T125"/>
  <c i="2" r="T123"/>
  <c r="T122"/>
  <c i="10" r="R122"/>
  <c r="R121"/>
  <c i="9" r="P120"/>
  <c i="1" r="AU102"/>
  <c i="6" r="T130"/>
  <c r="T129"/>
  <c i="10" r="P122"/>
  <c r="P121"/>
  <c i="1" r="AU103"/>
  <c i="4" r="P126"/>
  <c r="P125"/>
  <c i="1" r="AU97"/>
  <c i="5" r="R124"/>
  <c r="R123"/>
  <c i="6" r="P130"/>
  <c r="P129"/>
  <c i="1" r="AU99"/>
  <c i="9" r="R120"/>
  <c r="T120"/>
  <c i="6" r="BK398"/>
  <c r="J398"/>
  <c r="J107"/>
  <c i="3" r="R126"/>
  <c r="R125"/>
  <c i="10" r="BK122"/>
  <c r="BK121"/>
  <c r="J121"/>
  <c r="J96"/>
  <c r="T122"/>
  <c r="T121"/>
  <c i="8" r="R269"/>
  <c r="R125"/>
  <c i="2" r="BK123"/>
  <c r="J123"/>
  <c r="J97"/>
  <c i="8" r="T125"/>
  <c i="6" r="R130"/>
  <c r="R129"/>
  <c i="3" r="BK309"/>
  <c r="J309"/>
  <c r="J103"/>
  <c i="10" r="J123"/>
  <c r="J98"/>
  <c i="7" r="BK332"/>
  <c r="J332"/>
  <c r="J102"/>
  <c i="9" r="BK120"/>
  <c r="J120"/>
  <c r="J121"/>
  <c r="J97"/>
  <c i="8" r="BK125"/>
  <c r="J125"/>
  <c r="J96"/>
  <c r="J126"/>
  <c r="J97"/>
  <c i="7" r="BK124"/>
  <c r="J124"/>
  <c r="J96"/>
  <c i="6" r="J130"/>
  <c r="J97"/>
  <c i="5" r="BK123"/>
  <c r="J123"/>
  <c r="J96"/>
  <c i="3" r="F33"/>
  <c i="1" r="AZ96"/>
  <c i="2" r="F33"/>
  <c i="1" r="AZ95"/>
  <c i="3" r="J33"/>
  <c i="1" r="AV96"/>
  <c r="AT96"/>
  <c i="4" r="J30"/>
  <c i="1" r="AG97"/>
  <c i="5" r="F33"/>
  <c i="1" r="AZ98"/>
  <c i="9" r="J30"/>
  <c i="1" r="AG102"/>
  <c i="10" r="J33"/>
  <c i="1" r="AV103"/>
  <c r="AT103"/>
  <c r="BD94"/>
  <c r="W33"/>
  <c i="4" r="J33"/>
  <c i="1" r="AV97"/>
  <c r="AT97"/>
  <c i="10" r="F33"/>
  <c i="1" r="AZ103"/>
  <c r="BA94"/>
  <c r="AW94"/>
  <c r="AK30"/>
  <c i="9" r="J33"/>
  <c i="1" r="AV102"/>
  <c r="AT102"/>
  <c i="2" r="J33"/>
  <c i="1" r="AV95"/>
  <c r="AT95"/>
  <c i="4" r="F33"/>
  <c i="1" r="AZ97"/>
  <c r="BB94"/>
  <c r="W31"/>
  <c i="8" r="J33"/>
  <c i="1" r="AV101"/>
  <c r="AT101"/>
  <c i="6" r="F33"/>
  <c i="1" r="AZ99"/>
  <c i="6" r="J33"/>
  <c i="1" r="AV99"/>
  <c r="AT99"/>
  <c i="5" r="J33"/>
  <c i="1" r="AV98"/>
  <c r="AT98"/>
  <c r="BC94"/>
  <c r="W32"/>
  <c i="7" r="F33"/>
  <c i="1" r="AZ100"/>
  <c i="7" r="J33"/>
  <c i="1" r="AV100"/>
  <c r="AT100"/>
  <c i="8" r="F33"/>
  <c i="1" r="AZ101"/>
  <c i="9" r="F33"/>
  <c i="1" r="AZ102"/>
  <c i="3" l="1" r="BK125"/>
  <c r="J125"/>
  <c r="J96"/>
  <c i="6" r="BK129"/>
  <c r="J129"/>
  <c i="2" r="BK122"/>
  <c r="J122"/>
  <c i="3" r="J126"/>
  <c r="J97"/>
  <c i="10" r="J122"/>
  <c r="J97"/>
  <c i="1" r="AN102"/>
  <c i="9" r="J96"/>
  <c r="J39"/>
  <c i="1" r="AN97"/>
  <c i="4" r="J39"/>
  <c i="1" r="AU94"/>
  <c i="6" r="J30"/>
  <c i="1" r="AG99"/>
  <c i="10" r="J30"/>
  <c i="1" r="AG103"/>
  <c i="2" r="J30"/>
  <c i="1" r="AG95"/>
  <c r="AY94"/>
  <c r="AZ94"/>
  <c r="AV94"/>
  <c r="AK29"/>
  <c i="5" r="J30"/>
  <c i="1" r="AG98"/>
  <c r="AX94"/>
  <c i="7" r="J30"/>
  <c i="1" r="AG100"/>
  <c r="AN100"/>
  <c r="W30"/>
  <c i="8" r="J30"/>
  <c i="1" r="AG101"/>
  <c r="AN101"/>
  <c i="10" l="1" r="J39"/>
  <c i="6" r="J39"/>
  <c i="2" r="J39"/>
  <c r="J96"/>
  <c i="6" r="J96"/>
  <c i="8" r="J39"/>
  <c i="7" r="J39"/>
  <c i="5" r="J39"/>
  <c i="1" r="AN98"/>
  <c r="AN103"/>
  <c r="AN95"/>
  <c r="AN99"/>
  <c i="3" r="J30"/>
  <c i="1" r="AG96"/>
  <c r="AG94"/>
  <c r="AK26"/>
  <c r="AK35"/>
  <c r="AT94"/>
  <c r="W29"/>
  <c i="3" l="1" r="J39"/>
  <c i="1" r="AN94"/>
  <c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<sst xmlns="http://schemas.openxmlformats.org/spreadsheetml/2006/main">
  <si>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</si>
  <si>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</si>
  <si>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</si>
  <si>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</si>
  <si>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</si>
  <si>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{6fd816c3-6580-40e9-9ad5-2290d04e59ec}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</si>
  <si>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</si>
  <si>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</si>
  <si>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</si>
  <si>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</si>
  <si>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</si>
  <si>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</si>
  <si>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</si>
  <si>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</si>
  <si>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21047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</si>
  <si>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</si>
  <si>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</si>
  <si>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Ul.Vítězná, Sokolov. Výstavba technické a dopravní infrastruktury</t>
  </si>
  <si>
    <t>KSO:</t>
  </si>
  <si>
    <t>CC-CZ:</t>
  </si>
  <si>
    <t>Místo:</t>
  </si>
  <si>
    <t>Sokolov p.č. 3479, 3487</t>
  </si>
  <si>
    <t>Datum:</t>
  </si>
  <si>
    <t>16. 1. 2024</t>
  </si>
  <si>
    <t>Zadavatel:</t>
  </si>
  <si>
    <t>IČ:</t>
  </si>
  <si>
    <t>00259586</t>
  </si>
  <si>
    <t>Město Sokolov</t>
  </si>
  <si>
    <t>DIČ:</t>
  </si>
  <si>
    <t>Uchazeč:</t>
  </si>
  <si>
    <t>Vyplň údaj</t>
  </si>
  <si>
    <t>Projektant:</t>
  </si>
  <si>
    <t>Ing. Ota Vettermann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</si>
  <si>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</si>
  <si>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</si>
  <si>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</si>
  <si>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</si>
  <si>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</si>
  <si>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</si>
  <si>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</si>
  <si>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</si>
  <si>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</si>
  <si>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</si>
  <si>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</si>
  <si>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</si>
  <si>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</si>
  <si>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</si>
  <si>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</si>
  <si>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</si>
  <si>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</si>
  <si>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</si>
  <si>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</si>
  <si>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</si>
  <si>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</si>
  <si>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</si>
  <si>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</si>
  <si>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</si>
  <si>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</si>
  <si>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</si>
  <si>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</si>
  <si>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</si>
  <si>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</si>
  <si>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</si>
  <si>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</si>
  <si>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</si>
  <si>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</si>
  <si>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</si>
  <si>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</si>
  <si>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</si>
  <si>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</si>
  <si>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</si>
  <si>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</si>
  <si>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</si>
  <si>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</si>
  <si>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</si>
  <si>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</si>
  <si>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</si>
  <si>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</si>
  <si>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</si>
  <si>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</si>
  <si>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</si>
  <si>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</si>
  <si>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</si>
  <si>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</si>
  <si>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SO000</t>
  </si>
  <si>
    <t>Příprava území, bourací práce a HTÚ + Vegetační úpravy, výsadba</t>
  </si>
  <si>
    <t>STA</t>
  </si>
  <si>
    <t>1</t>
  </si>
  <si>
    <t>{cb6d8d93-c874-4b4f-ae6e-3b853f59e121}</t>
  </si>
  <si>
    <t>2</t>
  </si>
  <si>
    <t>SO100</t>
  </si>
  <si>
    <t>Pozemní komunikace (větev 1, větev 2)</t>
  </si>
  <si>
    <t>{174303a6-4949-4fde-973d-6a61b764d305}</t>
  </si>
  <si>
    <t>SO400</t>
  </si>
  <si>
    <t>Veřejné osvětlení a sdělovací vedení</t>
  </si>
  <si>
    <t>{6f592d6d-a350-4c54-b5a7-34c902bc34e5}</t>
  </si>
  <si>
    <t>SO501</t>
  </si>
  <si>
    <t>Odvodnění pozemní komunikace</t>
  </si>
  <si>
    <t>{71c5b331-4b52-49dd-a65d-0a97c20d877a}</t>
  </si>
  <si>
    <t>SO502</t>
  </si>
  <si>
    <t>Splašková kanalizace a přípojky</t>
  </si>
  <si>
    <t>{37199604-1ece-45a6-b352-83b5e310e72e}</t>
  </si>
  <si>
    <t>SO503</t>
  </si>
  <si>
    <t>Vodovod, přípojky</t>
  </si>
  <si>
    <t>{be91c3ff-ca88-401b-a94e-355b743bc562}</t>
  </si>
  <si>
    <t>SO504</t>
  </si>
  <si>
    <t>Plynovod přípojky</t>
  </si>
  <si>
    <t>{6d3d51fb-4577-435f-a829-642fdf2169b3}</t>
  </si>
  <si>
    <t>SO700</t>
  </si>
  <si>
    <t>Energo pilířky</t>
  </si>
  <si>
    <t>{c73bc4fa-b495-4c81-8db0-d51b239ef536}</t>
  </si>
  <si>
    <t>SO900</t>
  </si>
  <si>
    <t>VRN</t>
  </si>
  <si>
    <t>{351fe758-4399-49fe-aea5-5c49850ce93e}</t>
  </si>
  <si>
    <t>KRYCÍ LIST SOUPISU PRACÍ</t>
  </si>
  <si>
    <t>Objekt:</t>
  </si>
  <si>
    <t>SO000 - Příprava území, bourací práce a HTÚ + Vegetační úpravy, výsadba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</si>
  <si>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</si>
  <si>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</si>
  <si>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</si>
  <si>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</si>
  <si>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</si>
  <si>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</si>
  <si>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</si>
  <si>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</si>
  <si>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</si>
  <si>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</si>
  <si>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</si>
  <si>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</si>
  <si>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</si>
  <si>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</si>
  <si>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</si>
  <si>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</si>
  <si>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</si>
  <si>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</si>
  <si>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</si>
  <si>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</si>
  <si>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</si>
  <si>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</si>
  <si>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</si>
  <si>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</si>
  <si>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</si>
  <si>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</si>
  <si>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</si>
  <si>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</si>
  <si>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</si>
  <si>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111151103</t>
  </si>
  <si>
    <t>Odstranění travin z celkové plochy přes 500 m2 strojně</t>
  </si>
  <si>
    <t>m2</t>
  </si>
  <si>
    <t>CS ÚRS 2024 01</t>
  </si>
  <si>
    <t>4</t>
  </si>
  <si>
    <t>750706365</t>
  </si>
  <si>
    <t>PP</t>
  </si>
  <si>
    <t>Odstranění travin a rákosu strojně travin, při celkové ploše přes 500 m2</t>
  </si>
  <si>
    <t>Online PSC</t>
  </si>
  <si>
    <t>https://podminky.urs.cz/item/CS_URS_2024_01/111151103</t>
  </si>
  <si>
    <t>VV</t>
  </si>
  <si>
    <t>"plocha zasažena výstavbou - traviny"1300</t>
  </si>
  <si>
    <t>112101122</t>
  </si>
  <si>
    <t>Odstranění stromů jehličnatých průměru kmene přes 300 do 500 mm</t>
  </si>
  <si>
    <t>kus</t>
  </si>
  <si>
    <t>1385177261</t>
  </si>
  <si>
    <t>Odstranění stromů s odřezáním kmene a s odvětvením jehličnatých bez odkornění, průměru kmene přes 300 do 500 mm</t>
  </si>
  <si>
    <t>https://podminky.urs.cz/item/CS_URS_2024_01/112101122</t>
  </si>
  <si>
    <t>3</t>
  </si>
  <si>
    <t>112251102</t>
  </si>
  <si>
    <t>Odstranění pařezů průměru přes 300 do 500 mm</t>
  </si>
  <si>
    <t>569647686</t>
  </si>
  <si>
    <t>Odstranění pařezů strojně s jejich vykopáním nebo vytrháním průměru přes 300 do 500 mm</t>
  </si>
  <si>
    <t>https://podminky.urs.cz/item/CS_URS_2024_01/112251102</t>
  </si>
  <si>
    <t>113106123</t>
  </si>
  <si>
    <t>Rozebrání dlažeb ze zámkových dlaždic komunikací pro pěší ručně</t>
  </si>
  <si>
    <t>1900121927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</si>
  <si>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</si>
  <si>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https://podminky.urs.cz/item/CS_URS_2024_01/113106123</t>
  </si>
  <si>
    <t>29,2+25,7+17,5+15,9</t>
  </si>
  <si>
    <t>5</t>
  </si>
  <si>
    <t>113107162</t>
  </si>
  <si>
    <t>Odstranění podkladu z kameniva drceného tl přes 100 do 200 mm strojně pl přes 50 do 200 m2</t>
  </si>
  <si>
    <t>2035477142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</si>
  <si>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</si>
  <si>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https://podminky.urs.cz/item/CS_URS_2024_01/113107162</t>
  </si>
  <si>
    <t>"provizorní příjezd"4*60</t>
  </si>
  <si>
    <t>"plocha ZS"15*5</t>
  </si>
  <si>
    <t>Součet</t>
  </si>
  <si>
    <t>6</t>
  </si>
  <si>
    <t>113107163</t>
  </si>
  <si>
    <t>Odstranění podkladu z kameniva drceného tl přes 200 do 300 mm strojně pl přes 50 do 200 m2</t>
  </si>
  <si>
    <t>-1505595843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</si>
  <si>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</si>
  <si>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https://podminky.urs.cz/item/CS_URS_2024_01/113107163</t>
  </si>
  <si>
    <t>"v ploše AB Vozovky"53,1</t>
  </si>
  <si>
    <t>7</t>
  </si>
  <si>
    <t>113107183</t>
  </si>
  <si>
    <t>Odstranění podkladu živičného tl přes 100 do 150 mm strojně pl přes 50 do 200 m2</t>
  </si>
  <si>
    <t>446958592</t>
  </si>
  <si>
    <t>Odstranění podkladů nebo krytů strojně plochy jednotlivě přes 50 m2 do 200 m2 s přemístěním hmot na skládku na vzdálenost do 20 m nebo s naložením na dopravní prostředek živičných, o tl. vrstvy přes 100 do 150 mm</t>
  </si>
  <si>
    <t>https://podminky.urs.cz/item/CS_URS_2024_01/113107183</t>
  </si>
  <si>
    <t>53,1</t>
  </si>
  <si>
    <t>8</t>
  </si>
  <si>
    <t>113107312</t>
  </si>
  <si>
    <t>Odstranění podkladu z kameniva těženého tl přes 100 do 200 mm strojně pl do 50 m2</t>
  </si>
  <si>
    <t>-473921531</t>
  </si>
  <si>
    <t>Odstranění podkladů nebo krytů strojně plochy jednotlivě do 50 m2 s přemístěním hmot na skládku na vzdálenost do 3 m nebo s naložením na dopravní prostředek z kameniva těženého, o tl. vrstvy přes 100 do 200 mm</t>
  </si>
  <si>
    <t>https://podminky.urs.cz/item/CS_URS_2024_01/113107312</t>
  </si>
  <si>
    <t>"p.č. 3479"117</t>
  </si>
  <si>
    <t>9</t>
  </si>
  <si>
    <t>113201112</t>
  </si>
  <si>
    <t>Vytrhání obrub silničních ležatých</t>
  </si>
  <si>
    <t>m</t>
  </si>
  <si>
    <t>1407348639</t>
  </si>
  <si>
    <t>Vytrhání obrub s vybouráním lože, s přemístěním hmot na skládku na vzdálenost do 3 m nebo s naložením na dopravní prostředek silničních ležatých</t>
  </si>
  <si>
    <t>https://podminky.urs.cz/item/CS_URS_2024_01/113201112</t>
  </si>
  <si>
    <t>32+2</t>
  </si>
  <si>
    <t>10</t>
  </si>
  <si>
    <t>121151123</t>
  </si>
  <si>
    <t>Sejmutí ornice plochy přes 500 m2 tl vrstvy do 200 mm strojně</t>
  </si>
  <si>
    <t>1336195220</t>
  </si>
  <si>
    <t>Sejmutí ornice strojně při souvislé ploše přes 500 m2, tl. vrstvy do 200 mm</t>
  </si>
  <si>
    <t>https://podminky.urs.cz/item/CS_URS_2024_01/121151123</t>
  </si>
  <si>
    <t>"v ploše 1242m2 - (UR), tl. 15 cm"1242</t>
  </si>
  <si>
    <t>11</t>
  </si>
  <si>
    <t>162201406</t>
  </si>
  <si>
    <t>Vodorovné přemístění větví stromů jehličnatých do 1 km D kmene přes 300 do 500 mm</t>
  </si>
  <si>
    <t>7363699</t>
  </si>
  <si>
    <t>Vodorovné přemístění větví, kmenů nebo pařezů s naložením, složením a dopravou do 1000 m větví stromů jehličnatých, průměru kmene přes 300 do 500 mm</t>
  </si>
  <si>
    <t>https://podminky.urs.cz/item/CS_URS_2024_01/162201406</t>
  </si>
  <si>
    <t>162201416</t>
  </si>
  <si>
    <t>Vodorovné přemístění kmenů stromů jehličnatých do 1 km D kmene přes 300 do 500 mm</t>
  </si>
  <si>
    <t>-781711477</t>
  </si>
  <si>
    <t>Vodorovné přemístění větví, kmenů nebo pařezů s naložením, složením a dopravou do 1000 m kmenů stromů jehličnatých, průměru přes 300 do 500 mm</t>
  </si>
  <si>
    <t>https://podminky.urs.cz/item/CS_URS_2024_01/162201416</t>
  </si>
  <si>
    <t>13</t>
  </si>
  <si>
    <t>162201422</t>
  </si>
  <si>
    <t>Vodorovné přemístění pařezů do 1 km D přes 300 do 500 mm</t>
  </si>
  <si>
    <t>1128754000</t>
  </si>
  <si>
    <t>Vodorovné přemístění větví, kmenů nebo pařezů s naložením, složením a dopravou do 1000 m pařezů kmenů, průměru přes 300 do 500 mm</t>
  </si>
  <si>
    <t>https://podminky.urs.cz/item/CS_URS_2024_01/162201422</t>
  </si>
  <si>
    <t>14</t>
  </si>
  <si>
    <t>162206113</t>
  </si>
  <si>
    <t>Vodorovné přemístění do 100 m bez naložení výkopku ze zemin schopných zúrodnění</t>
  </si>
  <si>
    <t>m3</t>
  </si>
  <si>
    <t>2016767105</t>
  </si>
  <si>
    <t>Vodorovné přemístění výkopku bez naložení, avšak se složením zemin schopných zúrodnění, na vzdálenost přes 50 do 100 m</t>
  </si>
  <si>
    <t>https://podminky.urs.cz/item/CS_URS_2024_01/162206113</t>
  </si>
  <si>
    <t>"ornice uložená do valů"186,3</t>
  </si>
  <si>
    <t>"zpěrně rozpostřená ornice v tl. 20 cm"698*0,2</t>
  </si>
  <si>
    <t>15</t>
  </si>
  <si>
    <t>162301942</t>
  </si>
  <si>
    <t>Příplatek k vodorovnému přemístění větví stromů jehličnatých D kmene přes 300 do 500 mm ZKD 1 km</t>
  </si>
  <si>
    <t>983146849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</si>
  <si>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</si>
  <si>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https://podminky.urs.cz/item/CS_URS_2024_01/162301942</t>
  </si>
  <si>
    <t>16</t>
  </si>
  <si>
    <t>162301962</t>
  </si>
  <si>
    <t>Příplatek k vodorovnému přemístění kmenů stromů jehličnatých D kmene přes 300 do 500 mm ZKD 1 km</t>
  </si>
  <si>
    <t>-1402572908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</si>
  <si>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</si>
  <si>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https://podminky.urs.cz/item/CS_URS_2024_01/162301962</t>
  </si>
  <si>
    <t>17</t>
  </si>
  <si>
    <t>162301972</t>
  </si>
  <si>
    <t>Příplatek k vodorovnému přemístění pařezů D přes 300 do 500 mm ZKD 1 km</t>
  </si>
  <si>
    <t>348858237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</si>
  <si>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</si>
  <si>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https://podminky.urs.cz/item/CS_URS_2024_01/162301972</t>
  </si>
  <si>
    <t>18</t>
  </si>
  <si>
    <t>167103101</t>
  </si>
  <si>
    <t>Nakládání výkopku ze zemin schopných zúrodnění</t>
  </si>
  <si>
    <t>-1412468049</t>
  </si>
  <si>
    <t>Nakládání neulehlého výkopku z hromad zeminy schopné zúrodnění</t>
  </si>
  <si>
    <t>https://podminky.urs.cz/item/CS_URS_2024_01/167103101</t>
  </si>
  <si>
    <t>19</t>
  </si>
  <si>
    <t>171251101</t>
  </si>
  <si>
    <t>Uložení sypaniny do násypů nezhutněných strojně</t>
  </si>
  <si>
    <t>-203327612</t>
  </si>
  <si>
    <t>Uložení sypanin do násypů strojně s rozprostřením sypaniny ve vrstvách a s hrubým urovnáním nezhutněných jakékoliv třídy těžitelnosti</t>
  </si>
  <si>
    <t>https://podminky.urs.cz/item/CS_URS_2024_01/171251101</t>
  </si>
  <si>
    <t>"ornivce uložená do valů"186,3</t>
  </si>
  <si>
    <t>20</t>
  </si>
  <si>
    <t>181351003</t>
  </si>
  <si>
    <t>Rozprostření ornice tl vrstvy do 200 mm pl do 100 m2 v rovině nebo ve svahu do 1:5 strojně</t>
  </si>
  <si>
    <t>-1532169506</t>
  </si>
  <si>
    <t>Rozprostření a urovnání ornice v rovině nebo ve svahu sklonu do 1:5 strojně při souvislé ploše do 100 m2, tl. vrstvy do 200 mm</t>
  </si>
  <si>
    <t>https://podminky.urs.cz/item/CS_URS_2024_01/181351003</t>
  </si>
  <si>
    <t>"v ploše navržené zeleně"177+121</t>
  </si>
  <si>
    <t>"v plochách zasažených stavbou - odhad"400</t>
  </si>
  <si>
    <t>181411131</t>
  </si>
  <si>
    <t>Založení parkového trávníku výsevem pl do 1000 m2 v rovině a ve svahu do 1:5</t>
  </si>
  <si>
    <t>-481160406</t>
  </si>
  <si>
    <t>Založení trávníku na půdě předem připravené plochy do 1000 m2 výsevem včetně utažení parkového v rovině nebo na svahu do 1:5</t>
  </si>
  <si>
    <t>https://podminky.urs.cz/item/CS_URS_2024_01/181411131</t>
  </si>
  <si>
    <t>22</t>
  </si>
  <si>
    <t>M</t>
  </si>
  <si>
    <t>00572410</t>
  </si>
  <si>
    <t>osivo směs travní parková</t>
  </si>
  <si>
    <t>kg</t>
  </si>
  <si>
    <t>-2075946824</t>
  </si>
  <si>
    <t>698*0,02 'Přepočtené koeficientem množství</t>
  </si>
  <si>
    <t>23</t>
  </si>
  <si>
    <t>183101321</t>
  </si>
  <si>
    <t>Jamky pro výsadbu s výměnou 100 % půdy zeminy skupiny 1 až 4 obj přes 0,4 do 1 m3 v rovině a svahu do 1:5</t>
  </si>
  <si>
    <t>CS ÚRS 2023 02</t>
  </si>
  <si>
    <t>-346511704</t>
  </si>
  <si>
    <t>Hloubení jamek pro vysazování rostlin v zemině skupiny 1 až 4 s výměnou půdy z 100% v rovině nebo na svahu do 1:5, objemu přes 0,40 do 1,00 m3</t>
  </si>
  <si>
    <t>https://podminky.urs.cz/item/CS_URS_2023_02/183101321</t>
  </si>
  <si>
    <t>24</t>
  </si>
  <si>
    <t>10321100</t>
  </si>
  <si>
    <t>zahradní substrát pro výsadbu VL</t>
  </si>
  <si>
    <t>1438862710</t>
  </si>
  <si>
    <t>"2 stromy"2*1,0</t>
  </si>
  <si>
    <t>25</t>
  </si>
  <si>
    <t>10371500</t>
  </si>
  <si>
    <t>substrát pro trávníky VL</t>
  </si>
  <si>
    <t>-1725562103</t>
  </si>
  <si>
    <t>"v ploše navržené zeleně"(177+121)*0,15</t>
  </si>
  <si>
    <t>26</t>
  </si>
  <si>
    <t>184102115</t>
  </si>
  <si>
    <t>Výsadba dřeviny s balem D přes 0,5 do 0,6 m do jamky se zalitím v rovině a svahu do 1:5</t>
  </si>
  <si>
    <t>CS ÚRS 2023 01</t>
  </si>
  <si>
    <t>1353749368</t>
  </si>
  <si>
    <t>Výsadba dřeviny s balem do předem vyhloubené jamky se zalitím v rovině nebo na svahu do 1:5, při průměru balu přes 500 do 600 mm</t>
  </si>
  <si>
    <t>https://podminky.urs.cz/item/CS_URS_2023_01/184102115</t>
  </si>
  <si>
    <t>27</t>
  </si>
  <si>
    <t>02650R1</t>
  </si>
  <si>
    <t>javor /Acer***/ výška při vysazení 2,5-3,0m, průměr kmene 14-16 cm</t>
  </si>
  <si>
    <t>-743394187</t>
  </si>
  <si>
    <t>"javor červený"1</t>
  </si>
  <si>
    <t>"javor mléč"1</t>
  </si>
  <si>
    <t>28</t>
  </si>
  <si>
    <t>184215133</t>
  </si>
  <si>
    <t>Ukotvení kmene dřevin v rovině nebo na svahu do 1:5 třemi kůly D do 0,1 m dl přes 2 do 3 m</t>
  </si>
  <si>
    <t>397724172</t>
  </si>
  <si>
    <t>Ukotvení dřeviny kůly v rovině nebo na svahu do 1:5 třemi kůly, délky přes 2 do 3 m</t>
  </si>
  <si>
    <t>https://podminky.urs.cz/item/CS_URS_2023_01/184215133</t>
  </si>
  <si>
    <t>29</t>
  </si>
  <si>
    <t>60591257</t>
  </si>
  <si>
    <t>kůl vyvazovací dřevěný impregnovaný D 8cm dl 3m</t>
  </si>
  <si>
    <t>-1271559171</t>
  </si>
  <si>
    <t>3*2</t>
  </si>
  <si>
    <t>30</t>
  </si>
  <si>
    <t>184215412</t>
  </si>
  <si>
    <t>Zhotovení závlahové mísy dřevin D přes 0,5 do 1,0 m v rovině nebo na svahu do 1:5</t>
  </si>
  <si>
    <t>-661116446</t>
  </si>
  <si>
    <t>Zhotovení závlahové mísy u solitérních dřevin v rovině nebo na svahu do 1:5, o průměru mísy přes 0,5 do 1 m</t>
  </si>
  <si>
    <t>https://podminky.urs.cz/item/CS_URS_2023_02/184215412</t>
  </si>
  <si>
    <t>31</t>
  </si>
  <si>
    <t>10391100</t>
  </si>
  <si>
    <t>kůra mulčovací VL</t>
  </si>
  <si>
    <t>-2016900819</t>
  </si>
  <si>
    <t>32</t>
  </si>
  <si>
    <t>184501131</t>
  </si>
  <si>
    <t>Zhotovení obalu z juty ve dvou vrstvách v rovině a svahu do 1:5</t>
  </si>
  <si>
    <t>-1446849894</t>
  </si>
  <si>
    <t>Zhotovení obalu kmene a spodních částí větví stromu z juty ve dvou vrstvách v rovině nebo na svahu do 1:5</t>
  </si>
  <si>
    <t>https://podminky.urs.cz/item/CS_URS_2023_01/184501131</t>
  </si>
  <si>
    <t>2*3,14*0,07*2*2</t>
  </si>
  <si>
    <t>33</t>
  </si>
  <si>
    <t>184853511</t>
  </si>
  <si>
    <t>Chemické odplevelení před založením kultury nad 20 m2 postřikem na široko v rovině a svahu do 1:5 strojně</t>
  </si>
  <si>
    <t>-441418210</t>
  </si>
  <si>
    <t>Chemické odplevelení půdy před založením kultury, trávníku nebo zpevněných ploch strojně o výměře jednotlivě přes 20 m2 postřikem na široko v rovině nebo na svahu do 1:5</t>
  </si>
  <si>
    <t>https://podminky.urs.cz/item/CS_URS_2023_01/184853511</t>
  </si>
  <si>
    <t>34</t>
  </si>
  <si>
    <t>185804312</t>
  </si>
  <si>
    <t>Zalití rostlin vodou plocha přes 20 m2</t>
  </si>
  <si>
    <t>680406736</t>
  </si>
  <si>
    <t>Zalití rostlin vodou plochy záhonů jednotlivě přes 20 m2</t>
  </si>
  <si>
    <t>https://podminky.urs.cz/item/CS_URS_2023_01/185804312</t>
  </si>
  <si>
    <t>"stromy5x zalití250l/strom"2*0,25*5</t>
  </si>
  <si>
    <t>"tráva-5xzalití"298*0,01*5</t>
  </si>
  <si>
    <t>Komunikace pozemní</t>
  </si>
  <si>
    <t>35</t>
  </si>
  <si>
    <t>564961315</t>
  </si>
  <si>
    <t>Podklad z betonového recyklátu plochy přes 100 m2 tl 200 mm</t>
  </si>
  <si>
    <t>1182537691</t>
  </si>
  <si>
    <t>Podklad nebo podsyp z betonového recyklátu s rozprostřením a zhutněním plochy přes 100 m2, po zhutnění tl. 200 mm</t>
  </si>
  <si>
    <t>https://podminky.urs.cz/item/CS_URS_2024_01/564961315</t>
  </si>
  <si>
    <t>Ostatní konstrukce a práce, bourání</t>
  </si>
  <si>
    <t>36</t>
  </si>
  <si>
    <t>919731123</t>
  </si>
  <si>
    <t>Zarovnání styčné plochy podkladu nebo krytu živičného tl přes 100 do 200 mm</t>
  </si>
  <si>
    <t>-1210823797</t>
  </si>
  <si>
    <t>Zarovnání styčné plochy podkladu nebo krytu podél vybourané části komunikace nebo zpevněné plochy živičné tl. přes 100 do 200 mm</t>
  </si>
  <si>
    <t>https://podminky.urs.cz/item/CS_URS_2024_01/919731123</t>
  </si>
  <si>
    <t>37</t>
  </si>
  <si>
    <t>919732211</t>
  </si>
  <si>
    <t>Styčná spára napojení nového živičného povrchu na stávající za tepla š 15 mm hl 25 mm s prořezáním</t>
  </si>
  <si>
    <t>-958896403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</si>
  <si>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</si>
  <si>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https://podminky.urs.cz/item/CS_URS_2024_01/919732211</t>
  </si>
  <si>
    <t>38</t>
  </si>
  <si>
    <t>919735113</t>
  </si>
  <si>
    <t>Řezání stávajícího živičného krytu hl přes 100 do 150 mm</t>
  </si>
  <si>
    <t>390889092</t>
  </si>
  <si>
    <t>Řezání stávajícího živičného krytu nebo podkladu hloubky přes 100 do 150 mm</t>
  </si>
  <si>
    <t>https://podminky.urs.cz/item/CS_URS_2024_01/919735113</t>
  </si>
  <si>
    <t>43</t>
  </si>
  <si>
    <t>39</t>
  </si>
  <si>
    <t>966003810</t>
  </si>
  <si>
    <t>Rozebrání oplocení s příčníky a dřevěnými sloupky z prken a latí</t>
  </si>
  <si>
    <t>2009247950</t>
  </si>
  <si>
    <t>Rozebrání dřevěného oplocení se sloupky osové vzdálenosti do 4,00 m, výšky do 2,50 m, osazených do hloubky 1,00 m s příčníky a dřevěnými sloupky z prken a latí</t>
  </si>
  <si>
    <t>https://podminky.urs.cz/item/CS_URS_2024_01/966003810</t>
  </si>
  <si>
    <t>74+58</t>
  </si>
  <si>
    <t>997</t>
  </si>
  <si>
    <t>Přesun sutě</t>
  </si>
  <si>
    <t>40</t>
  </si>
  <si>
    <t>997002511</t>
  </si>
  <si>
    <t>Vodorovné přemístění suti a vybouraných hmot bez naložení ale se složením a urovnáním do 1 km</t>
  </si>
  <si>
    <t>t</t>
  </si>
  <si>
    <t>1985140670</t>
  </si>
  <si>
    <t>Vodorovné přemístění suti a vybouraných hmot bez naložení, se složením a hrubým urovnáním na vzdálenost do 1 km</t>
  </si>
  <si>
    <t>https://podminky.urs.cz/item/CS_URS_2024_01/997002511</t>
  </si>
  <si>
    <t>41</t>
  </si>
  <si>
    <t>997002519</t>
  </si>
  <si>
    <t>Příplatek ZKD 1 km přemístění suti a vybouraných hmot</t>
  </si>
  <si>
    <t>-190156554</t>
  </si>
  <si>
    <t>Vodorovné přemístění suti a vybouraných hmot bez naložení, se složením a hrubým urovnáním Příplatek k ceně za každý další započatý 1 km přes 1 km</t>
  </si>
  <si>
    <t>https://podminky.urs.cz/item/CS_URS_2024_01/997002519</t>
  </si>
  <si>
    <t>206,672*19 'Přepočtené koeficientem množství</t>
  </si>
  <si>
    <t>42</t>
  </si>
  <si>
    <t>997002611</t>
  </si>
  <si>
    <t>Nakládání suti a vybouraných hmot</t>
  </si>
  <si>
    <t>2052933556</t>
  </si>
  <si>
    <t>Nakládání suti a vybouraných hmot na dopravní prostředek pro vodorovné přemístění</t>
  </si>
  <si>
    <t>https://podminky.urs.cz/item/CS_URS_2024_01/997002611</t>
  </si>
  <si>
    <t>997013861</t>
  </si>
  <si>
    <t>Poplatek za uložení stavebního odpadu na recyklační skládce (skládkovné) z prostého betonu kód odpadu 17 01 01</t>
  </si>
  <si>
    <t>-407417613</t>
  </si>
  <si>
    <t>Poplatek za uložení stavebního odpadu na recyklační skládce (skládkovné) z prostého betonu zatříděného do Katalogu odpadů pod kódem 17 01 01</t>
  </si>
  <si>
    <t>https://podminky.urs.cz/item/CS_URS_2024_01/997013861</t>
  </si>
  <si>
    <t>22,958+9,86</t>
  </si>
  <si>
    <t>44</t>
  </si>
  <si>
    <t>997013871</t>
  </si>
  <si>
    <t>Poplatek za uložení stavebního odpadu na recyklační skládce (skládkovné) směsného stavebního a demoličního kód odpadu 17 09 04</t>
  </si>
  <si>
    <t>469128186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</si>
  <si>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</si>
  <si>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</si>
  <si>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7,26</t>
  </si>
  <si>
    <t>45</t>
  </si>
  <si>
    <t>997013873</t>
  </si>
  <si>
    <t>Poplatek za uložení stavebního odpadu na recyklační skládce (skládkovné) zeminy a kamení zatříděného do Katalogu odpadů pod kódem 17 05 04</t>
  </si>
  <si>
    <t>-630919793</t>
  </si>
  <si>
    <t>https://podminky.urs.cz/item/CS_URS_2024_01/997013873</t>
  </si>
  <si>
    <t>206,7-32,82-16,8-7,26</t>
  </si>
  <si>
    <t>46</t>
  </si>
  <si>
    <t>997013875</t>
  </si>
  <si>
    <t>Poplatek za uložení stavebního odpadu na recyklační skládce (skládkovné) asfaltového bez obsahu dehtu zatříděného do Katalogu odpadů pod kódem 17 03 02</t>
  </si>
  <si>
    <t>189657201</t>
  </si>
  <si>
    <t>https://podminky.urs.cz/item/CS_URS_2024_01/997013875</t>
  </si>
  <si>
    <t>16,8</t>
  </si>
  <si>
    <t>998</t>
  </si>
  <si>
    <t>Přesun hmot</t>
  </si>
  <si>
    <t>47</t>
  </si>
  <si>
    <t>998225111</t>
  </si>
  <si>
    <t>Přesun hmot pro pozemní komunikace s krytem z kamene, monolitickým betonovým nebo živičným</t>
  </si>
  <si>
    <t>-279339474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</si>
  <si>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</si>
  <si>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</si>
  <si>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SO100 - Pozemní komunikace (větev 1, větev 2)</t>
  </si>
  <si>
    <t xml:space="preserve">    8 - Trubní vedení</t>
  </si>
  <si>
    <t>VRN - Vedlejší rozpočtové náklady</t>
  </si>
  <si>
    <t xml:space="preserve">    VRN1 - Průzkumné, geodetické a projektové práce</t>
  </si>
  <si>
    <t xml:space="preserve">    VRN4 - Inženýrská činnost</t>
  </si>
  <si>
    <t>122252204</t>
  </si>
  <si>
    <t>Odkopávky a prokopávky nezapažené pro silnice a dálnice v hornině třídy těžitelnosti I objem do 500 m3 strojně</t>
  </si>
  <si>
    <t>-266078499</t>
  </si>
  <si>
    <t>Odkopávky a prokopávky nezapažené pro silnice a dálnice strojně v hornině třídy těžitelnosti I přes 100 do 500 m3</t>
  </si>
  <si>
    <t>https://podminky.urs.cz/item/CS_URS_2024_01/122252204</t>
  </si>
  <si>
    <t>"vozovka AB kryt"501,6*(0,41-0,15)</t>
  </si>
  <si>
    <t>"vjezdy + přejezd+parkování"(69,6+13+23,6+8,1+31,1)*(0,37-0,15)</t>
  </si>
  <si>
    <t>"vsakovací pruh"52,6*(0,32-0,15)</t>
  </si>
  <si>
    <t>"sanace aktivní zóny - fakturace za souhlasu TDI - vozovka AB kryt"501,6*0,3</t>
  </si>
  <si>
    <t>"sanace aktivní zóny - fakturace za souhlasu TDI - vjezdy + přejezd+parkování"(69,6+13+23,6+8,1+31,1)*0,3</t>
  </si>
  <si>
    <t>162751117</t>
  </si>
  <si>
    <t>Vodorovné přemístění přes 9 000 do 10000 m výkopku/sypaniny z horniny třídy těžitelnosti I skupiny 1 až 3</t>
  </si>
  <si>
    <t>-1719749494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</si>
  <si>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</si>
  <si>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</si>
  <si>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365,4</t>
  </si>
  <si>
    <t>162751119</t>
  </si>
  <si>
    <t>Příplatek k vodorovnému přemístění výkopku/sypaniny z horniny třídy těžitelnosti I skupiny 1 až 3 ZKD 1000 m přes 10000 m</t>
  </si>
  <si>
    <t>680871833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</si>
  <si>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</si>
  <si>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</si>
  <si>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365,4*10 'Přepočtené koeficientem množství</t>
  </si>
  <si>
    <t>167151111</t>
  </si>
  <si>
    <t>Nakládání výkopku z hornin třídy těžitelnosti I skupiny 1 až 3 přes 100 m3</t>
  </si>
  <si>
    <t>830005306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</si>
  <si>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</si>
  <si>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</si>
  <si>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171201231</t>
  </si>
  <si>
    <t>Poplatek za uložení zeminy a kamení na recyklační skládce (skládkovné) kód odpadu 17 05 04</t>
  </si>
  <si>
    <t>-150741818</t>
  </si>
  <si>
    <t>https://podminky.urs.cz/item/CS_URS_2024_01/171201231</t>
  </si>
  <si>
    <t>365,4*1,6</t>
  </si>
  <si>
    <t>181951112</t>
  </si>
  <si>
    <t>Úprava pláně v hornině třídy těžitelnosti I skupiny 1 až 3 se zhutněním strojně</t>
  </si>
  <si>
    <t>588766972</t>
  </si>
  <si>
    <t>Úprava pláně vyrovnáním výškových rozdílů strojně v hornině třídy těžitelnosti I, skupiny 1 až 3 se zhutněním</t>
  </si>
  <si>
    <t>https://podminky.urs.cz/item/CS_URS_2024_01/181951112</t>
  </si>
  <si>
    <t>"stávající chodníky opravy zasažených částí"29,2+17,5+15,9</t>
  </si>
  <si>
    <t>"vozovka AB kryt"501,6*1,25</t>
  </si>
  <si>
    <t>"vjezdy + přejezd+parkování"69,6+13+23,6+8,1+31,1*1,25</t>
  </si>
  <si>
    <t>"vsakovací pruh"52,6*1,25</t>
  </si>
  <si>
    <t>"hmatové úpravy - červená"5,2+8,2*1,25</t>
  </si>
  <si>
    <t>564861011</t>
  </si>
  <si>
    <t>Podklad ze štěrkodrtě ŠD plochy do 100 m2 tl 200 mm</t>
  </si>
  <si>
    <t>-1267541899</t>
  </si>
  <si>
    <t>Podklad ze štěrkodrti ŠD s rozprostřením a zhutněním plochy jednotlivě do 100 m2, po zhutnění tl. 200 mm</t>
  </si>
  <si>
    <t>https://podminky.urs.cz/item/CS_URS_2024_01/564861011</t>
  </si>
  <si>
    <t>"vsakovací pruh"52,6</t>
  </si>
  <si>
    <t>564871111</t>
  </si>
  <si>
    <t>Podklad ze štěrkodrtě ŠD plochy přes 100 m2 tl 250 mm</t>
  </si>
  <si>
    <t>-679900343</t>
  </si>
  <si>
    <t>Podklad ze štěrkodrti ŠD s rozprostřením a zhutněním plochy přes 100 m2, po zhutnění tl. 250 mm</t>
  </si>
  <si>
    <t>https://podminky.urs.cz/item/CS_URS_2024_01/564871111</t>
  </si>
  <si>
    <t>"hmatové úpravy - červená"5,2+8,2</t>
  </si>
  <si>
    <t>"vjezdy + přejezd+parkování"69,6+13+23,6+8,1+31,1</t>
  </si>
  <si>
    <t>564951313</t>
  </si>
  <si>
    <t>Podklad z betonového recyklátu plochy přes 100 m2 tl 150 mm</t>
  </si>
  <si>
    <t>1829621659</t>
  </si>
  <si>
    <t>Podklad nebo podsyp z betonového recyklátu s rozprostřením a zhutněním plochy přes 100 m2, po zhutnění tl. 150 mm</t>
  </si>
  <si>
    <t>https://podminky.urs.cz/item/CS_URS_2024_01/564951313</t>
  </si>
  <si>
    <t>"sanace aktivní zóny - fakturace za souhlasu TDI - vozovka AB kryt"501,6*2*1,2</t>
  </si>
  <si>
    <t>"sanace aktivní zóny - fakturace za souhlasu TDI - vjezdy + přejezd+parkování"(69,6+13+23,6+8,1+31,1)*2*1,2</t>
  </si>
  <si>
    <t>564851111</t>
  </si>
  <si>
    <t>Podklad ze štěrkodrtě ŠD plochy přes 100 m2 tl 150 mm</t>
  </si>
  <si>
    <t>1316820954</t>
  </si>
  <si>
    <t>Podklad ze štěrkodrti ŠD s rozprostřením a zhutněním plochy přes 100 m2, po zhutnění tl. 150 mm</t>
  </si>
  <si>
    <t>https://podminky.urs.cz/item/CS_URS_2024_01/564851111</t>
  </si>
  <si>
    <t>"větev 1+2 fr.0/32mm"501,6*1,15</t>
  </si>
  <si>
    <t>"větev 1+2 fr.0/63mm"501,6*1,10</t>
  </si>
  <si>
    <t>"oprava st.vozovky fr 0/63mm"53,1</t>
  </si>
  <si>
    <t>"oprava st.vozovky fr 0/32mm"53,1</t>
  </si>
  <si>
    <t>565155111</t>
  </si>
  <si>
    <t>Asfaltový beton vrstva podkladní ACP 16 (obalované kamenivo OKS) tl 70 mm š do 3 m</t>
  </si>
  <si>
    <t>-731602686</t>
  </si>
  <si>
    <t>Asfaltový beton vrstva podkladní ACP 16 (obalované kamenivo střednězrnné - OKS) s rozprostřením a zhutněním v pruhu šířky přes 1,5 do 3 m, po zhutnění tl. 70 mm</t>
  </si>
  <si>
    <t>https://podminky.urs.cz/item/CS_URS_2024_01/565155111</t>
  </si>
  <si>
    <t>"větev 1+2"501,6*1,05</t>
  </si>
  <si>
    <t>"oprava st.vozovky"53,1</t>
  </si>
  <si>
    <t>566501111</t>
  </si>
  <si>
    <t>Úprava krytu z kameniva drceného pro nový kryt s doplněním kameniva drceného přes 0,08 do 0,10 m3/m2</t>
  </si>
  <si>
    <t>1434585844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</si>
  <si>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</si>
  <si>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https://podminky.urs.cz/item/CS_URS_2024_01/566501111</t>
  </si>
  <si>
    <t>573211107</t>
  </si>
  <si>
    <t>Postřik živičný spojovací z asfaltu v množství 0,30 kg/m2</t>
  </si>
  <si>
    <t>15809634</t>
  </si>
  <si>
    <t>Postřik spojovací PS bez posypu kamenivem z asfaltu silničního, v množství 0,30 kg/m2</t>
  </si>
  <si>
    <t>https://podminky.urs.cz/item/CS_URS_2024_01/573211107</t>
  </si>
  <si>
    <t>"větev 1+2"501,6</t>
  </si>
  <si>
    <t>577134111</t>
  </si>
  <si>
    <t>Asfaltový beton vrstva obrusná ACO 11+ (ABS) tř. I tl 40 mm š do 3 m z nemodifikovaného asfaltu</t>
  </si>
  <si>
    <t>1487092143</t>
  </si>
  <si>
    <t>Asfaltový beton vrstva obrusná ACO 11 (ABS) s rozprostřením a se zhutněním z nemodifikovaného asfaltu v pruhu šířky do 3 m tř. I (ACO 11+), po zhutnění tl. 40 mm</t>
  </si>
  <si>
    <t>https://podminky.urs.cz/item/CS_URS_2024_01/577134111</t>
  </si>
  <si>
    <t>596211110</t>
  </si>
  <si>
    <t>Kladení zámkové dlažby komunikací pro pěší ručně tl 60 mm skupiny A pl do 50 m2</t>
  </si>
  <si>
    <t>-1085441415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</si>
  <si>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</si>
  <si>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https://podminky.urs.cz/item/CS_URS_2024_01/596211110</t>
  </si>
  <si>
    <t>59245018</t>
  </si>
  <si>
    <t>dlažba skladebná betonová 200x100mm tl 60mm přírodní</t>
  </si>
  <si>
    <t>1586253488</t>
  </si>
  <si>
    <t>62,6*1,03 'Přepočtené koeficientem množství</t>
  </si>
  <si>
    <t>596212211</t>
  </si>
  <si>
    <t>Kladení zámkové dlažby pozemních komunikací ručně tl 80 mm skupiny A pl přes 50 do 100 m2</t>
  </si>
  <si>
    <t>1247431223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</si>
  <si>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</si>
  <si>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https://podminky.urs.cz/item/CS_URS_2024_01/596212211</t>
  </si>
  <si>
    <t>59245020</t>
  </si>
  <si>
    <t>dlažba skladebná betonová 200x100mm tl 80mm přírodní</t>
  </si>
  <si>
    <t>-257223005</t>
  </si>
  <si>
    <t>"parkování- šedá"69,6+13-2</t>
  </si>
  <si>
    <t>80,6*1,03 'Přepočtené koeficientem množství</t>
  </si>
  <si>
    <t>59245005</t>
  </si>
  <si>
    <t>dlažba skladebná betonová 200x100mm tl 80mm barevná</t>
  </si>
  <si>
    <t>1295267785</t>
  </si>
  <si>
    <t>"červená oddělení parkovacích míst kolmé řazení"5*0,1*4</t>
  </si>
  <si>
    <t>"vjezdy + přejezd-pískovec"23,6+8,1+31,1</t>
  </si>
  <si>
    <t>64,8*1,03 'Přepočtené koeficientem množství</t>
  </si>
  <si>
    <t>59245226</t>
  </si>
  <si>
    <t>dlažba pro nevidomé betonová 200x100mm tl 80mm barevná</t>
  </si>
  <si>
    <t>-1008682224</t>
  </si>
  <si>
    <t>13,4*1,03 'Přepočtené koeficientem množství</t>
  </si>
  <si>
    <t>596412211</t>
  </si>
  <si>
    <t>Kladení dlažby z vegetačních tvárnic pozemních komunikací tl 80 mm pl přes 50 do 100 m2</t>
  </si>
  <si>
    <t>1334955164</t>
  </si>
  <si>
    <t>Kladení dlažby z betonových vegetačních dlaždic pozemních komunikací s ložem z kameniva těženého nebo drceného tl. do 50 mm, s vyplněním spár a vegetačních otvorů, s hutněním vibrováním tl. 80 mm, pro plochy přes 50 do 100 m2</t>
  </si>
  <si>
    <t>https://podminky.urs.cz/item/CS_URS_2024_01/596412211</t>
  </si>
  <si>
    <t>59246081</t>
  </si>
  <si>
    <t>dlažba plošná vegetační betonová 240x170mm tl 80mm přírodní</t>
  </si>
  <si>
    <t>-1829364847</t>
  </si>
  <si>
    <t>52,6*1,03 'Přepočtené koeficientem množství</t>
  </si>
  <si>
    <t>Trubní vedení</t>
  </si>
  <si>
    <t>899331111</t>
  </si>
  <si>
    <t>Výšková úprava uličního vstupu nebo vpusti do 200 mm zvýšením poklopu</t>
  </si>
  <si>
    <t>884259078</t>
  </si>
  <si>
    <t>https://podminky.urs.cz/item/CS_URS_2023_01/899331111</t>
  </si>
  <si>
    <t>899431111</t>
  </si>
  <si>
    <t>Výšková úprava uličního vstupu nebo vpusti do 200 mm zvýšením krycího hrnce, šoupěte nebo hydrantu</t>
  </si>
  <si>
    <t>-103193538</t>
  </si>
  <si>
    <t>Výšková úprava uličního vstupu nebo vpusti do 200 mm zvýšením krycího hrnce, šoupěte nebo hydrantu bez úpravy armatur</t>
  </si>
  <si>
    <t>https://podminky.urs.cz/item/CS_URS_2023_01/899431111</t>
  </si>
  <si>
    <t>914111112</t>
  </si>
  <si>
    <t>Montáž svislé dopravní značky do velikosti 1 m2 páskováním na sloup</t>
  </si>
  <si>
    <t>-1799061595</t>
  </si>
  <si>
    <t>Montáž svislé dopravní značky základní velikosti do 1 m2 páskováním na sloupy</t>
  </si>
  <si>
    <t>https://podminky.urs.cz/item/CS_URS_2024_01/914111112</t>
  </si>
  <si>
    <t>40445625</t>
  </si>
  <si>
    <t>informativní značky provozní IP8, IP9, IP11-IP13 500x700mm</t>
  </si>
  <si>
    <t>-1208901636</t>
  </si>
  <si>
    <t>914211111</t>
  </si>
  <si>
    <t>Montáž svislé dopravní značky velkoplošné velikosti do 6 m2</t>
  </si>
  <si>
    <t>-1331617741</t>
  </si>
  <si>
    <t>https://podminky.urs.cz/item/CS_URS_2024_01/914211111</t>
  </si>
  <si>
    <t>40445651</t>
  </si>
  <si>
    <t>informativní značky zónové IZ1, IZ2, IZ8 1000x1000mm</t>
  </si>
  <si>
    <t>287816330</t>
  </si>
  <si>
    <t>40445230</t>
  </si>
  <si>
    <t>sloupek pro dopravní značku Zn D 70mm v 3,5m</t>
  </si>
  <si>
    <t>454703828</t>
  </si>
  <si>
    <t>40445241</t>
  </si>
  <si>
    <t>patka pro sloupek Al D 70mm</t>
  </si>
  <si>
    <t>-2003959925</t>
  </si>
  <si>
    <t>40445254</t>
  </si>
  <si>
    <t>víčko plastové na sloupek D 70mm</t>
  </si>
  <si>
    <t>176574161</t>
  </si>
  <si>
    <t>914511111</t>
  </si>
  <si>
    <t>Montáž sloupku dopravních značek délky do 3,5 m s betonovým základem</t>
  </si>
  <si>
    <t>-1384677644</t>
  </si>
  <si>
    <t>Montáž sloupku dopravních značek délky do 3,5 m do betonového základu</t>
  </si>
  <si>
    <t>https://podminky.urs.cz/item/CS_URS_2024_01/914511111</t>
  </si>
  <si>
    <t>915131111</t>
  </si>
  <si>
    <t>Vodorovné dopravní značení přechody pro chodce, šipky, symboly základní bílá barva</t>
  </si>
  <si>
    <t>-335141612</t>
  </si>
  <si>
    <t>Vodorovné dopravní značení stříkané barvou přechody pro chodce, šipky, symboly bílé základní</t>
  </si>
  <si>
    <t>https://podminky.urs.cz/item/CS_URS_2024_01/915131111</t>
  </si>
  <si>
    <t>"V10f"0,5</t>
  </si>
  <si>
    <t>915621111</t>
  </si>
  <si>
    <t>Předznačení vodorovného plošného značení</t>
  </si>
  <si>
    <t>1172773294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</si>
  <si>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</si>
  <si>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</si>
  <si>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</si>
  <si>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stojatého s boční opěrou do lože z betonu prostého</t>
  </si>
  <si>
    <t>-405450090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</si>
  <si>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</si>
  <si>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</si>
  <si>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62,7+35,5+77,1+31,9+2</t>
  </si>
  <si>
    <t>59217031</t>
  </si>
  <si>
    <t>obrubník silniční betonový 1000x150x250mm</t>
  </si>
  <si>
    <t>-1422279983</t>
  </si>
  <si>
    <t>209,2-7-2*0,5-126,9</t>
  </si>
  <si>
    <t>74,3*1,02 'Přepočtené koeficientem množství</t>
  </si>
  <si>
    <t>59217029</t>
  </si>
  <si>
    <t>obrubník silniční betonový nájezdový 1000x150x150mm</t>
  </si>
  <si>
    <t>-2006303925</t>
  </si>
  <si>
    <t>11,5+62,9+17,5+6+29</t>
  </si>
  <si>
    <t>126,9*1,02 'Přepočtené koeficientem množství</t>
  </si>
  <si>
    <t>59217076</t>
  </si>
  <si>
    <t>obrubník silniční betonový přechodový 1000x150x250mm</t>
  </si>
  <si>
    <t>1059982008</t>
  </si>
  <si>
    <t>7*1,02 'Přepočtené koeficientem množství</t>
  </si>
  <si>
    <t>BET.M25RV1</t>
  </si>
  <si>
    <t>BEST-MONO II ROHOVÝ,VNITŘNÍ/25CM PŘÍRODNÍ</t>
  </si>
  <si>
    <t>-1005867046</t>
  </si>
  <si>
    <t>916231213</t>
  </si>
  <si>
    <t>Osazení chodníkového obrubníku betonového stojatého s boční opěrou do lože z betonu prostého</t>
  </si>
  <si>
    <t>1306864484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</si>
  <si>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</si>
  <si>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</si>
  <si>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4,4+7,5+68+10,7+15,8+2,1+0,8+20,2+8,7+6</t>
  </si>
  <si>
    <t>59217016</t>
  </si>
  <si>
    <t>obrubník betonový chodníkový 1000x80x250mm</t>
  </si>
  <si>
    <t>1984074723</t>
  </si>
  <si>
    <t>144,2</t>
  </si>
  <si>
    <t>144,2*1,02 'Přepočtené koeficientem množství</t>
  </si>
  <si>
    <t>-1701384536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</si>
  <si>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</si>
  <si>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</si>
  <si>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</si>
  <si>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</si>
  <si>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</si>
  <si>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soub</t>
  </si>
  <si>
    <t>1024</t>
  </si>
  <si>
    <t>-2093196178</t>
  </si>
  <si>
    <t>https://podminky.urs.cz/item/CS_URS_2024_01/013254000</t>
  </si>
  <si>
    <t>VRN4</t>
  </si>
  <si>
    <t>Inženýrská činnost</t>
  </si>
  <si>
    <t>043154000</t>
  </si>
  <si>
    <t>Zkoušky hutnicí</t>
  </si>
  <si>
    <t>ks</t>
  </si>
  <si>
    <t>-1250126244</t>
  </si>
  <si>
    <t>https://podminky.urs.cz/item/CS_URS_2024_01/043154000</t>
  </si>
  <si>
    <t>SO400 - Veřejné osvětlení a sdělovací vedení</t>
  </si>
  <si>
    <t xml:space="preserve">    2 - Zakládání</t>
  </si>
  <si>
    <t xml:space="preserve">    3 - Svislé a kompletní konstrukce</t>
  </si>
  <si>
    <t>M - Práce a dodávky M</t>
  </si>
  <si>
    <t xml:space="preserve">    21-M - Elektromontáže</t>
  </si>
  <si>
    <t>131251100</t>
  </si>
  <si>
    <t>Hloubení jam nezapažených v hornině třídy těžitelnosti I skupiny 3 objem do 20 m3 strojně</t>
  </si>
  <si>
    <t>-1539584215</t>
  </si>
  <si>
    <t>Hloubení nezapažených jam a zářezů strojně s urovnáním dna do předepsaného profilu a spádu v hornině třídy těžitelnosti I skupiny 3 do 20 m3</t>
  </si>
  <si>
    <t>https://podminky.urs.cz/item/CS_URS_2024_01/131251100</t>
  </si>
  <si>
    <t>základy pro stožáry</t>
  </si>
  <si>
    <t>0,6*0,6*0,9*3</t>
  </si>
  <si>
    <t>132251104</t>
  </si>
  <si>
    <t>Hloubení rýh nezapažených š do 800 mm v hornině třídy těžitelnosti I skupiny 3 objem přes 100 m3 strojně</t>
  </si>
  <si>
    <t>1924659996</t>
  </si>
  <si>
    <t>Hloubení nezapažených rýh šířky do 800 mm strojně s urovnáním dna do předepsaného profilu a spádu v hornině třídy těžitelnosti I skupiny 3 přes 100 m3</t>
  </si>
  <si>
    <t>https://podminky.urs.cz/item/CS_URS_2024_01/132251104</t>
  </si>
  <si>
    <t>0,5*1,2*96</t>
  </si>
  <si>
    <t>162351103</t>
  </si>
  <si>
    <t>Vodorovné přemístění přes 50 do 500 m výkopku/sypaniny z horniny třídy těžitelnosti I skupiny 1 až 3</t>
  </si>
  <si>
    <t>1943480025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</si>
  <si>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</si>
  <si>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</si>
  <si>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57,6+0,972</t>
  </si>
  <si>
    <t>-274084473</t>
  </si>
  <si>
    <t>58,572</t>
  </si>
  <si>
    <t>1440261935</t>
  </si>
  <si>
    <t>58,572*10 'Přepočtené koeficientem množství</t>
  </si>
  <si>
    <t>-1316560657</t>
  </si>
  <si>
    <t>595720452</t>
  </si>
  <si>
    <t>58,572*1,6</t>
  </si>
  <si>
    <t>174101101</t>
  </si>
  <si>
    <t>Zásyp jam, šachet rýh nebo kolem objektů sypaninou se zhutněním</t>
  </si>
  <si>
    <t>-1722449862</t>
  </si>
  <si>
    <t>Zásyp sypaninou z jakékoliv horniny strojně s uložením výkopku ve vrstvách se zhutněním jam, šachet, rýh nebo kolem objektů v těchto vykopávkách</t>
  </si>
  <si>
    <t>https://podminky.urs.cz/item/CS_URS_2024_01/174101101</t>
  </si>
  <si>
    <t>0,5*(1,2-0,2-0,1-0,2)*96</t>
  </si>
  <si>
    <t>583312R1</t>
  </si>
  <si>
    <t>štěrkodrť 0/22 - čedič</t>
  </si>
  <si>
    <t>268348204</t>
  </si>
  <si>
    <t>"100% náhrada materiálu"33,6*1,8</t>
  </si>
  <si>
    <t>175151101</t>
  </si>
  <si>
    <t>Obsypání potrubí strojně sypaninou bez prohození, uloženou do 3 m</t>
  </si>
  <si>
    <t>-1667890095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</si>
  <si>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</si>
  <si>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</si>
  <si>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96*0,2*0,5</t>
  </si>
  <si>
    <t>58337310</t>
  </si>
  <si>
    <t>štěrkopísek frakce 0/4</t>
  </si>
  <si>
    <t>1979394669</t>
  </si>
  <si>
    <t>9,6*1,8</t>
  </si>
  <si>
    <t>460661112</t>
  </si>
  <si>
    <t>Kabelové lože z písku pro kabely nn bez zakrytí š lože přes 35 do 50 cm</t>
  </si>
  <si>
    <t>64</t>
  </si>
  <si>
    <t>-1910843835</t>
  </si>
  <si>
    <t>Kabelové lože z písku včetně podsypu, zhutnění a urovnání povrchu pro kabely nn bez zakrytí, šířky přes 35 do 50 cm</t>
  </si>
  <si>
    <t>https://podminky.urs.cz/item/CS_URS_2024_01/460661112</t>
  </si>
  <si>
    <t>96</t>
  </si>
  <si>
    <t>Zakládání</t>
  </si>
  <si>
    <t>275313711</t>
  </si>
  <si>
    <t>Základové patky z betonu tř. C 20/25</t>
  </si>
  <si>
    <t>1659606310</t>
  </si>
  <si>
    <t>Základy z betonu prostého patky a bloky z betonu kamenem neprokládaného tř. C 20/25</t>
  </si>
  <si>
    <t>https://podminky.urs.cz/item/CS_URS_2024_01/275313711</t>
  </si>
  <si>
    <t>4607421R1</t>
  </si>
  <si>
    <t>Osazení prostupů z trub plastových do otvoru 20 do 30 cm</t>
  </si>
  <si>
    <t>56891910</t>
  </si>
  <si>
    <t>"trubní chránička pro stožár VO"3</t>
  </si>
  <si>
    <t>28611143</t>
  </si>
  <si>
    <t>trubka kanalizační PVC DN 315x1000mm SN4</t>
  </si>
  <si>
    <t>256</t>
  </si>
  <si>
    <t>-1159543640</t>
  </si>
  <si>
    <t>Svislé a kompletní konstrukce</t>
  </si>
  <si>
    <t>388995212</t>
  </si>
  <si>
    <t>Chránička kabelů z trub HDPE v římse DN 110</t>
  </si>
  <si>
    <t>-1264072129</t>
  </si>
  <si>
    <t>Chránička kabelů v římse z trub HDPE přes DN 80 do DN 110</t>
  </si>
  <si>
    <t>https://podminky.urs.cz/item/CS_URS_2024_01/388995212</t>
  </si>
  <si>
    <t>chráničky pro prostup kabelu do stožáru</t>
  </si>
  <si>
    <t>2*3*0,8</t>
  </si>
  <si>
    <t>345713540</t>
  </si>
  <si>
    <t>trubka elektroinstalační ohebná Kopoflex, HDPE+LDPE KF 09090</t>
  </si>
  <si>
    <t>CS ÚRS 2017 01</t>
  </si>
  <si>
    <t>-1999240674</t>
  </si>
  <si>
    <t>trubka elektroinstalační ohebná dvouplášťová korugovaná D 75/90 mm, HDPE+LDPE</t>
  </si>
  <si>
    <t>4,8</t>
  </si>
  <si>
    <t>4,8*1,05 'Přepočtené koeficientem množství</t>
  </si>
  <si>
    <t>Práce a dodávky M</t>
  </si>
  <si>
    <t>21-M</t>
  </si>
  <si>
    <t>Elektromontáže</t>
  </si>
  <si>
    <t>210021063</t>
  </si>
  <si>
    <t>Osazení výstražné fólie z PVC</t>
  </si>
  <si>
    <t>CS ÚRS 2019 01</t>
  </si>
  <si>
    <t>228447768</t>
  </si>
  <si>
    <t xml:space="preserve">Ostatní elektromontážní doplňkové práce  osazení výstražné fólie z PVC</t>
  </si>
  <si>
    <t>JTA.001370R1</t>
  </si>
  <si>
    <t>Výstražná fólie z PVC šíře 22 cm s potiskem</t>
  </si>
  <si>
    <t>128</t>
  </si>
  <si>
    <t>-659186897</t>
  </si>
  <si>
    <t>96*1,03</t>
  </si>
  <si>
    <t>210204011</t>
  </si>
  <si>
    <t>Montáž stožárů osvětlení ocelových samostatně stojících délky do 12 m</t>
  </si>
  <si>
    <t>-1618040528</t>
  </si>
  <si>
    <t>Montáž stožárů osvětlení samostatně stojících ocelových, délky do 12 m</t>
  </si>
  <si>
    <t>https://podminky.urs.cz/item/CS_URS_2024_01/210204011</t>
  </si>
  <si>
    <t>10.042.171</t>
  </si>
  <si>
    <t>KOOPERATIVA Stožár S6 89/60 ŽZ sadový</t>
  </si>
  <si>
    <t>1436855441</t>
  </si>
  <si>
    <t>21020401R1</t>
  </si>
  <si>
    <t>Montáž svítidel</t>
  </si>
  <si>
    <t>-1747637715</t>
  </si>
  <si>
    <t>10004R1</t>
  </si>
  <si>
    <t>SVITIDLO Unistreet Gen 2 Micro - 20 LED 3000K (2200-3100lm viz PD)</t>
  </si>
  <si>
    <t>564790645</t>
  </si>
  <si>
    <t>210204202</t>
  </si>
  <si>
    <t>Montáž elektrovýzbroje stožárů osvětlení 2 okruhy</t>
  </si>
  <si>
    <t>-1527845197</t>
  </si>
  <si>
    <t>https://podminky.urs.cz/item/CS_URS_2024_01/210204202</t>
  </si>
  <si>
    <t>3544206R2</t>
  </si>
  <si>
    <t>Elektrovýzbroj stožárů</t>
  </si>
  <si>
    <t>1605412673</t>
  </si>
  <si>
    <t>210220001</t>
  </si>
  <si>
    <t>Montáž uzemňovacího vedení vodičů FeZn pomocí svorek na povrchu páskou do 120 mm2</t>
  </si>
  <si>
    <t>-1001023752</t>
  </si>
  <si>
    <t>Montáž uzemňovacího vedení s upevněním, propojením a připojením pomocí svorek na povrchu vodičů FeZn páskou průřezu do 120 mm2</t>
  </si>
  <si>
    <t>https://podminky.urs.cz/item/CS_URS_2024_01/210220001</t>
  </si>
  <si>
    <t>35442062</t>
  </si>
  <si>
    <t>pás zemnící 30x4mm FeZn</t>
  </si>
  <si>
    <t>-1640048373</t>
  </si>
  <si>
    <t>"hmotnost 1m=1,05kg"96*1,05*1,03</t>
  </si>
  <si>
    <t>35441875</t>
  </si>
  <si>
    <t>svorka křížová pro vodič D 6-10mm</t>
  </si>
  <si>
    <t>-1275089662</t>
  </si>
  <si>
    <t>2*3</t>
  </si>
  <si>
    <t>210220002</t>
  </si>
  <si>
    <t>Montáž uzemňovacích vedení vodičů FeZn pomocí svorek na povrchu drátem nebo lanem do průměru 10 mm</t>
  </si>
  <si>
    <t>-28140694</t>
  </si>
  <si>
    <t>Montáž uzemňovacího vedení s upevněním, propojením a připojením pomocí svorek na povrchu vodičů FeZn drátem nebo lanem průměru do 10 mm</t>
  </si>
  <si>
    <t>https://podminky.urs.cz/item/CS_URS_2024_01/210220002</t>
  </si>
  <si>
    <t>3*(0,2+1+0,5)</t>
  </si>
  <si>
    <t>35442063R1</t>
  </si>
  <si>
    <t>zemnící drát FeZn 10mm</t>
  </si>
  <si>
    <t>132427039</t>
  </si>
  <si>
    <t>"1m=0,61 kg"5,1*0,61*1,03</t>
  </si>
  <si>
    <t>3544206R1</t>
  </si>
  <si>
    <t>Uzemňovací svorky</t>
  </si>
  <si>
    <t>-426072577</t>
  </si>
  <si>
    <t>210810014</t>
  </si>
  <si>
    <t>Montáž měděných kabelů CYKY, CYKYD, CYKYDY, NYM, NYY, YSLY 750 V 4x16mm2 uložených volně</t>
  </si>
  <si>
    <t>59353582</t>
  </si>
  <si>
    <t>Montáž izolovaných kabelů měděných bez ukončení do 1 kV uložených volně CYKY, CYKYD, CYKYDY, NYM, NYY, YSLY, 750 V, počtu a průřezu žil 4 x 16 mm2</t>
  </si>
  <si>
    <t>"kabel v stožáru h=6m"3*6</t>
  </si>
  <si>
    <t>"přívod"96+3*4</t>
  </si>
  <si>
    <t>34113079</t>
  </si>
  <si>
    <t>kabel silový jádro Al izolace PVC plášť PVC 0,6/1kV (1-AYKY) 4x16mm2</t>
  </si>
  <si>
    <t>-1192672029</t>
  </si>
  <si>
    <t>108*1,05 'Přepočtené koeficientem množství</t>
  </si>
  <si>
    <t>1185969</t>
  </si>
  <si>
    <t>TRUBKA KOPOFLEX 63MM CERVENA KF 09063 BA</t>
  </si>
  <si>
    <t>1910094192</t>
  </si>
  <si>
    <t>"chránička VO"108</t>
  </si>
  <si>
    <t>8500199704</t>
  </si>
  <si>
    <t>Chránička optického kabelu Optohard modrá 40 mm 200 m</t>
  </si>
  <si>
    <t>624701289</t>
  </si>
  <si>
    <t>"chránička data"5*96</t>
  </si>
  <si>
    <t>34111030</t>
  </si>
  <si>
    <t>kabel instalační jádro Cu plné izolace PVC plášť PVC 450/750V (CYKY) 3x1,5mm2</t>
  </si>
  <si>
    <t>2055894311</t>
  </si>
  <si>
    <t>74112020R1</t>
  </si>
  <si>
    <t>Napojení kabel CYKY přívod na lampu VO</t>
  </si>
  <si>
    <t>-512014836</t>
  </si>
  <si>
    <t>1478011129</t>
  </si>
  <si>
    <t>044002000</t>
  </si>
  <si>
    <t>Revize</t>
  </si>
  <si>
    <t>kpl</t>
  </si>
  <si>
    <t>159287259</t>
  </si>
  <si>
    <t>Hlavní tituly průvodních činností a nákladů inženýrská činnost revize</t>
  </si>
  <si>
    <t>SO501 - Odvodnění pozemní komunikace</t>
  </si>
  <si>
    <t xml:space="preserve">    4 - Vodorovné konstrukce</t>
  </si>
  <si>
    <t>131151103</t>
  </si>
  <si>
    <t>Hloubení jam nezapažených v hornině třídy těžitelnosti I skupiny 1 a 2 objem do 100 m3 strojně</t>
  </si>
  <si>
    <t>127653289</t>
  </si>
  <si>
    <t>Hloubení nezapažených jam a zářezů strojně s urovnáním dna do předepsaného profilu a spádu v hornině třídy těžitelnosti I skupiny 1 a 2 přes 50 do 100 m3</t>
  </si>
  <si>
    <t>https://podminky.urs.cz/item/CS_URS_2024_01/131151103</t>
  </si>
  <si>
    <t>"mělký vsakovací průleh(plocha 72m2), hloubka výkopu od 1,0-0,7m"72*(0,7+1,0)/2</t>
  </si>
  <si>
    <t>-2071575991</t>
  </si>
  <si>
    <t>61,2</t>
  </si>
  <si>
    <t>-1706456988</t>
  </si>
  <si>
    <t>-2086471553</t>
  </si>
  <si>
    <t>61,2*10 'Přepočtené koeficientem množství</t>
  </si>
  <si>
    <t>1419869195</t>
  </si>
  <si>
    <t>Nakládání, skládání a překládání neulehlého výkopku nebo sypaniny strojně nakládání, množství přes 100 m3, z hornin třídy těžitelnosti I, skupiny 1 až 3</t>
  </si>
  <si>
    <t>-400629433</t>
  </si>
  <si>
    <t>61,2*1,6</t>
  </si>
  <si>
    <t>174251101</t>
  </si>
  <si>
    <t>Zásyp jam, šachet rýh nebo kolem objektů sypaninou bez zhutnění</t>
  </si>
  <si>
    <t>1722930500</t>
  </si>
  <si>
    <t>Zásyp sypaninou z jakékoliv horniny strojně s uložením výkopku ve vrstvách bez zhutnění jam, šachet, rýh nebo kolem objektů v těchto vykopávkách</t>
  </si>
  <si>
    <t>https://podminky.urs.cz/item/CS_URS_2024_01/174251101</t>
  </si>
  <si>
    <t>"vstva HDK fr. 63/125mm"43,3*0,35</t>
  </si>
  <si>
    <t>58344003</t>
  </si>
  <si>
    <t>kamenivo drcené hrubé frakce 63/125</t>
  </si>
  <si>
    <t>-1463355991</t>
  </si>
  <si>
    <t>"vstva HDK fr. 63/125mm"43,3*0,35*1,8</t>
  </si>
  <si>
    <t>-1862621410</t>
  </si>
  <si>
    <t>"dno vsaku"43,3</t>
  </si>
  <si>
    <t>"stěny"20</t>
  </si>
  <si>
    <t>10364101</t>
  </si>
  <si>
    <t>zemina pro terénní úpravy - ornice</t>
  </si>
  <si>
    <t>-1651904313</t>
  </si>
  <si>
    <t>"50%ornice + 50% písek"63,3*0,15*1,6*0,5</t>
  </si>
  <si>
    <t>58331351</t>
  </si>
  <si>
    <t>kamenivo těžené drobné frakce 0/4</t>
  </si>
  <si>
    <t>-927610194</t>
  </si>
  <si>
    <t>"50%ornice + 50% písek"63,3*0,15*1,8*0,5</t>
  </si>
  <si>
    <t>1813510R1</t>
  </si>
  <si>
    <t>Zamýchání ornice s pískem</t>
  </si>
  <si>
    <t>455695011</t>
  </si>
  <si>
    <t>63,3*0,15</t>
  </si>
  <si>
    <t>181911101</t>
  </si>
  <si>
    <t>Úprava pláně v hornině třídy těžitelnosti I skupiny 1 až 2 bez zhutnění ručně</t>
  </si>
  <si>
    <t>1309416835</t>
  </si>
  <si>
    <t>Úprava pláně vyrovnáním výškových rozdílů ručně v hornině třídy těžitelnosti I skupiny 1 a 2 bez zhutnění</t>
  </si>
  <si>
    <t>https://podminky.urs.cz/item/CS_URS_2024_01/181911101</t>
  </si>
  <si>
    <t>182111111</t>
  </si>
  <si>
    <t>Zpevnění svahu tkaninou nebo rohoží na svahu sklonu přes 1:2 do 1:1</t>
  </si>
  <si>
    <t>-2104850164</t>
  </si>
  <si>
    <t>https://podminky.urs.cz/item/CS_URS_2024_01/182111111</t>
  </si>
  <si>
    <t>61894012</t>
  </si>
  <si>
    <t>síť protierozní z kokosových vláken 400g/m2</t>
  </si>
  <si>
    <t>-1787448822</t>
  </si>
  <si>
    <t>20*1,1 'Přepočtené koeficientem množství</t>
  </si>
  <si>
    <t>182151111</t>
  </si>
  <si>
    <t>Svahování v zářezech v hornině třídy těžitelnosti I skupiny 1 až 3 strojně</t>
  </si>
  <si>
    <t>639980196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</si>
  <si>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</si>
  <si>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https://podminky.urs.cz/item/CS_URS_2024_01/182151111</t>
  </si>
  <si>
    <t>183111214</t>
  </si>
  <si>
    <t>Jamky pro výsadbu s výměnou 50 % půdy zeminy skupiny 1 až 4 obj přes 0,01 do 0,02 m3 v rovině a svahu do 1:5</t>
  </si>
  <si>
    <t>541184380</t>
  </si>
  <si>
    <t>Hloubení jamek pro vysazování rostlin v zemině skupiny 1 až 4 s výměnou půdy z 50% v rovině nebo na svahu do 1:5, objemu přes 0,01 do 0,02 m3</t>
  </si>
  <si>
    <t>https://podminky.urs.cz/item/CS_URS_2024_01/183111214</t>
  </si>
  <si>
    <t>4-5 rostlin /m2</t>
  </si>
  <si>
    <t>"dno vsaku"43,3*4,5</t>
  </si>
  <si>
    <t>"stěny"20*4,5</t>
  </si>
  <si>
    <t>184102211</t>
  </si>
  <si>
    <t>Výsadba keře bez balu v do 1 m do jamky se zalitím v rovině a svahu do 1:5</t>
  </si>
  <si>
    <t>994810512</t>
  </si>
  <si>
    <t>Výsadba keře bez balu do předem vyhloubené jamky se zalitím v rovině nebo na svahu do 1:5 výšky do 1 m v terénu</t>
  </si>
  <si>
    <t>https://podminky.urs.cz/item/CS_URS_2024_01/184102211</t>
  </si>
  <si>
    <t>284,85</t>
  </si>
  <si>
    <t>026603R1</t>
  </si>
  <si>
    <t xml:space="preserve">Vlhkomilná vegetace - trvaky, trávy </t>
  </si>
  <si>
    <t>-1158754606</t>
  </si>
  <si>
    <t>Vodorovné konstrukce</t>
  </si>
  <si>
    <t>4655112R1</t>
  </si>
  <si>
    <t>Dlažba z drobné kostky 4/6 cm na do betonu tl. 10 cm, spáry vyplněné cem.maltout</t>
  </si>
  <si>
    <t>-754808342</t>
  </si>
  <si>
    <t>"svahy OPEV SV"19,5</t>
  </si>
  <si>
    <t>919726123</t>
  </si>
  <si>
    <t>Geotextilie pro ochranu, separaci a filtraci netkaná měrná hm přes 300 do 500 g/m2</t>
  </si>
  <si>
    <t>2070883553</t>
  </si>
  <si>
    <t>Geotextilie netkaná pro ochranu, separaci nebo filtraci měrná hmotnost přes 300 do 500 g/m2</t>
  </si>
  <si>
    <t>https://podminky.urs.cz/item/CS_URS_2024_01/919726123</t>
  </si>
  <si>
    <t>"sorpční textilie - plocha pod parkovištěm"70+13</t>
  </si>
  <si>
    <t>"sorpční textilie - plocha pod vsakovacím pruhem"52,6</t>
  </si>
  <si>
    <t>"sorpční geotextilie dno + stěny"75</t>
  </si>
  <si>
    <t>935111211</t>
  </si>
  <si>
    <t>Osazení příkopového žlabu do štěrkopísku tl 100 mm z betonových tvárnic š 800 mm</t>
  </si>
  <si>
    <t>-1094563209</t>
  </si>
  <si>
    <t>Osazení betonového příkopového žlabu s vyplněním a zatřením spár cementovou maltou s ložem tl. 100 mm z kameniva těženého nebo štěrkopísku z betonových příkopových tvárnic šířky přes 500 do 800 mm</t>
  </si>
  <si>
    <t>https://podminky.urs.cz/item/CS_URS_2024_01/935111211</t>
  </si>
  <si>
    <t>"odvodňovací žlab podél příjezdu"42</t>
  </si>
  <si>
    <t>59227002</t>
  </si>
  <si>
    <t>žlabovka příkopová betonová 250x600x140mm</t>
  </si>
  <si>
    <t>278621452</t>
  </si>
  <si>
    <t>998223011</t>
  </si>
  <si>
    <t>Přesun hmot pro pozemní komunikace s krytem dlážděným</t>
  </si>
  <si>
    <t>-635701477</t>
  </si>
  <si>
    <t>Přesun hmot pro pozemní komunikace s krytem dlážděným dopravní vzdálenost do 200 m jakékoliv délky objektu</t>
  </si>
  <si>
    <t>https://podminky.urs.cz/item/CS_URS_2024_01/998223011</t>
  </si>
  <si>
    <t>-1991317342</t>
  </si>
  <si>
    <t>SO502 - Splašková kanalizace a přípojky</t>
  </si>
  <si>
    <t xml:space="preserve">    23-M - Montáže potrubí</t>
  </si>
  <si>
    <t>115101201</t>
  </si>
  <si>
    <t>Čerpání vody na dopravní výšku do 10 m průměrný přítok do 500 l/min</t>
  </si>
  <si>
    <t>hod</t>
  </si>
  <si>
    <t>-1799329362</t>
  </si>
  <si>
    <t>Čerpání vody na dopravní výšku do 10 m s uvažovaným průměrným přítokem do 500 l/min</t>
  </si>
  <si>
    <t>https://podminky.urs.cz/item/CS_URS_2024_01/115101201</t>
  </si>
  <si>
    <t>"1 měsíc-fakturace dle skutečnosti/8 hodin denně"1*30*8</t>
  </si>
  <si>
    <t>115101302</t>
  </si>
  <si>
    <t>Pohotovost čerpací soupravy pro dopravní výšku do 10 m přítok do 1000 l/min</t>
  </si>
  <si>
    <t>den</t>
  </si>
  <si>
    <t>536223236</t>
  </si>
  <si>
    <t>Pohotovost záložní čerpací soupravy pro dopravní výšku do 10 m s uvažovaným průměrným přítokem přes 500 do 1 000 l/min</t>
  </si>
  <si>
    <t>https://podminky.urs.cz/item/CS_URS_2024_01/115101302</t>
  </si>
  <si>
    <t>"1 měsíce-fakturace dle skutečnosti"1*30</t>
  </si>
  <si>
    <t>119001421</t>
  </si>
  <si>
    <t>Dočasné zajištění kabelů a kabelových tratí ze 3 volně ložených kabelů</t>
  </si>
  <si>
    <t>1760681427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</si>
  <si>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</si>
  <si>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https://podminky.urs.cz/item/CS_URS_2024_01/119001421</t>
  </si>
  <si>
    <t>"křížení ČEZ D NN"1</t>
  </si>
  <si>
    <t>120001101</t>
  </si>
  <si>
    <t>Příplatek za ztížení odkopávky nebo prokkopávky v blízkosti inženýrských sítí</t>
  </si>
  <si>
    <t>1564032747</t>
  </si>
  <si>
    <t xml:space="preserve">Příplatek k cenám vykopávek za ztížení vykopávky  v blízkosti inženýrských sítí nebo výbušnin v horninách jakékoliv třídy</t>
  </si>
  <si>
    <t>"křížení ČEZ D NN"1*1,25*3,2*(1+1)</t>
  </si>
  <si>
    <t>132254204</t>
  </si>
  <si>
    <t>Hloubení zapažených rýh š do 2000 mm v hornině třídy těžitelnosti I skupiny 3 objem do 500 m3</t>
  </si>
  <si>
    <t>1888305562</t>
  </si>
  <si>
    <t>Hloubení zapažených rýh šířky přes 800 do 2 000 mm strojně s urovnáním dna do předepsaného profilu a spádu v hornině třídy těžitelnosti I skupiny 3 přes 100 do 500 m3</t>
  </si>
  <si>
    <t>https://podminky.urs.cz/item/CS_URS_2024_01/132254204</t>
  </si>
  <si>
    <t>třída těžitelnosti I, skupiny 3 - 70% (položka bude fakturována se souhlasem TDI a geologa"</t>
  </si>
  <si>
    <t>"Šnapoj-Š3"76,8*1,25*(3,2+2,4+2,1+2,1)/4*0,7</t>
  </si>
  <si>
    <t>"Š4-Š2"12*1,25*(2,1+1,48)/2*0,7</t>
  </si>
  <si>
    <t>"rozšíření v místě šachet 5x"(2*2-1,25*1,25)*(3,2+2,4+2,1+2,1+1,48)/5*0,7</t>
  </si>
  <si>
    <t>"přípojky"(3,3+7,3+7,3+3,9+4,3)*1,0*1,8*0,7</t>
  </si>
  <si>
    <t>132354204</t>
  </si>
  <si>
    <t>Hloubení zapažených rýh š do 2000 mm v hornině třídy těžitelnosti II skupiny 4 objem do 500 m3</t>
  </si>
  <si>
    <t>-390022900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</si>
  <si>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</si>
  <si>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https://podminky.urs.cz/item/CS_URS_2024_01/132354204</t>
  </si>
  <si>
    <t>třída těžitelnosti II, skupiny 4 - 30% (položka bude fakturována se souhlasem TDI a geologa"</t>
  </si>
  <si>
    <t>"Šnapoj-Š3"76,8*1,25*(3,2+2,4+2,1+2,1)/4*0,3</t>
  </si>
  <si>
    <t>"Š4-Š2"12*1,25*(2,1+1,48)/2*0,3</t>
  </si>
  <si>
    <t>"rozšíření v místě šachet 5x"(2*2-1,25*1,25)*(3,2+2,4+2,1+2,1+1,48)/5*0,3</t>
  </si>
  <si>
    <t>"přípojky"(3,3+7,3+7,3+3,9+4,3)*1,0*1,8*0,3</t>
  </si>
  <si>
    <t>151101101</t>
  </si>
  <si>
    <t>Zřízení příložného pažení a rozepření stěn rýh hl do 2 m</t>
  </si>
  <si>
    <t>-307602950</t>
  </si>
  <si>
    <t>Zřízení pažení a rozepření stěn rýh pro podzemní vedení příložné pro jakoukoliv mezerovitost, hloubky do 2 m</t>
  </si>
  <si>
    <t>https://podminky.urs.cz/item/CS_URS_2024_01/151101101</t>
  </si>
  <si>
    <t>"výkop-Šnapoj-Š3"2*76,8*(3,2+2,4+2,1+2,1)/4</t>
  </si>
  <si>
    <t>"výkop-Š4-Š2"2*12*(2,1+1,48)/2</t>
  </si>
  <si>
    <t>"přípojky"2*(3,3+7,3+7,3+3,9+4,3)*1,8</t>
  </si>
  <si>
    <t>"pažení šachet 5ks"(4*2,0)*1,8*5</t>
  </si>
  <si>
    <t>151101111</t>
  </si>
  <si>
    <t>Odstranění příložného pažení a rozepření stěn rýh hl do 2 m</t>
  </si>
  <si>
    <t>-1402751849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</si>
  <si>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</si>
  <si>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</si>
  <si>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585,24</t>
  </si>
  <si>
    <t>482512698</t>
  </si>
  <si>
    <t>220,2+94,4</t>
  </si>
  <si>
    <t>1666846549</t>
  </si>
  <si>
    <t>314,6</t>
  </si>
  <si>
    <t>2130664496</t>
  </si>
  <si>
    <t>314,6*10 'Přepočtené koeficientem množství</t>
  </si>
  <si>
    <t>-1702369982</t>
  </si>
  <si>
    <t>-875593814</t>
  </si>
  <si>
    <t>314,6*1,6</t>
  </si>
  <si>
    <t>-1750187283</t>
  </si>
  <si>
    <t xml:space="preserve">Zásyp sypaninou z jakékoliv horniny  s uložením výkopku ve vrstvách se zhutněním jam, šachet, rýh nebo kolem objektů v těchto vykopávkách</t>
  </si>
  <si>
    <t>"Šnapoj-Š3"76,8*1,25*(2,5-(0,15+0,25+0,3+0,41))</t>
  </si>
  <si>
    <t>"Š4-Š2"12*1,25*(2,0-(0,15+0,25+0,3+0,41))</t>
  </si>
  <si>
    <t>"rozšíření v místě šachet 5x"(2*2-1,25*1,25)*((3,2+2,4+2,1+2,1+1,48)/5-(0,15+0,25+0,3+0,41))</t>
  </si>
  <si>
    <t>"přípojky"26,1*1,0*(1,8-(0,15+0,15+0,3+0,41))</t>
  </si>
  <si>
    <t>1233482360</t>
  </si>
  <si>
    <t>170,2</t>
  </si>
  <si>
    <t>170,2*1,8 'Přepočtené koeficientem množství</t>
  </si>
  <si>
    <t>2070235137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</si>
  <si>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</si>
  <si>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"Šnapoj-Š3"76,8*1,25*(0,25+0,3)</t>
  </si>
  <si>
    <t>"Š4-Š2"12*1,25*(0,25+0,3)</t>
  </si>
  <si>
    <t>"přípojky"26,1*1,0*(0,15+0,3)</t>
  </si>
  <si>
    <t>-1146843839</t>
  </si>
  <si>
    <t>72,8</t>
  </si>
  <si>
    <t>72,8*1,8 'Přepočtené koeficientem množství</t>
  </si>
  <si>
    <t>212752212</t>
  </si>
  <si>
    <t>Trativod z drenážních trubek plastových flexibilních D do 100 mm včetně lože otevřený výkop</t>
  </si>
  <si>
    <t>-113856904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</si>
  <si>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</si>
  <si>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"pro případ spodní vody"76,8+12</t>
  </si>
  <si>
    <t>451572111</t>
  </si>
  <si>
    <t>Lože pod potrubí otevřený výkop z kameniva drobného těženého</t>
  </si>
  <si>
    <t>-1828428666</t>
  </si>
  <si>
    <t>Lože pod potrubí, stoky a drobné objekty v otevřeném výkopu z kameniva drobného těženého 0 až 4 mm</t>
  </si>
  <si>
    <t>https://podminky.urs.cz/item/CS_URS_2024_01/451572111</t>
  </si>
  <si>
    <t>"Šnapoj-Š3"76,8*1,25*0,15</t>
  </si>
  <si>
    <t>"Š4-Š2"12*1,25*0,15</t>
  </si>
  <si>
    <t>"rozšíření v místě šachet 5x"2*2*0,15*5</t>
  </si>
  <si>
    <t>"přípojky"(3,3+7,3+7,3+3,9+4,3)*1,0*0,15</t>
  </si>
  <si>
    <t>359901211</t>
  </si>
  <si>
    <t>Monitoring stoky jakékoli výšky na nové kanalizaci</t>
  </si>
  <si>
    <t>933096360</t>
  </si>
  <si>
    <t>Monitoring stok (kamerový systém) jakékoli výšky nová kanalizace</t>
  </si>
  <si>
    <t>https://podminky.urs.cz/item/CS_URS_2024_01/359901211</t>
  </si>
  <si>
    <t>"celková délka kanalizační stoky"76,8+12</t>
  </si>
  <si>
    <t>831372193</t>
  </si>
  <si>
    <t>Příplatek k montáži kameninového potrubí za napojení dvou dříků trub pomocí převlečné manžety DN 300</t>
  </si>
  <si>
    <t>-63949936</t>
  </si>
  <si>
    <t>Montáž potrubí z trub kameninových hrdlových s integrovaným těsněním Příplatek k cenám za napojení dvou dříků trub o stejném průměru (max. rozdíl 12 mm) pomocí převlečné manžety (manžeta zahrnuta v ceně) DN 300</t>
  </si>
  <si>
    <t>https://podminky.urs.cz/item/CS_URS_2024_01/831372193</t>
  </si>
  <si>
    <t>831352193</t>
  </si>
  <si>
    <t>Příplatek k montáži kameninového potrubí za napojení dvou dříků trub pomocí převlečné manžety DN 200</t>
  </si>
  <si>
    <t>1911109782</t>
  </si>
  <si>
    <t>Montáž potrubí z trub kameninových hrdlových s integrovaným těsněním Příplatek k cenám za napojení dvou dříků trub o stejném průměru (max. rozdíl 12 mm) pomocí převlečné manžety (manžeta zahrnuta v ceně) DN 200</t>
  </si>
  <si>
    <t>https://podminky.urs.cz/item/CS_URS_2024_01/831352193</t>
  </si>
  <si>
    <t>59713318</t>
  </si>
  <si>
    <t>manžeta převlečná DN 300 D 335-360 š 190mm tř 160</t>
  </si>
  <si>
    <t>1410373069</t>
  </si>
  <si>
    <t>59713314</t>
  </si>
  <si>
    <t>manžeta převlečná DN 200 D 225-250 š 150mm tř 160</t>
  </si>
  <si>
    <t>-1159683508</t>
  </si>
  <si>
    <t>831362121</t>
  </si>
  <si>
    <t>Montáž potrubí z trub kameninových hrdlových s integrovaným těsněním výkop sklon do 20 % DN 250</t>
  </si>
  <si>
    <t>-159411912</t>
  </si>
  <si>
    <t>Montáž potrubí z trub kameninových hrdlových s integrovaným těsněním v otevřeném výkopu ve sklonu do 20 % DN 250</t>
  </si>
  <si>
    <t>https://podminky.urs.cz/item/CS_URS_2024_01/831362121</t>
  </si>
  <si>
    <t>59710705</t>
  </si>
  <si>
    <t>trouba kameninová glazovaná DN 250 dl 2,50m spojovací systém C Třída 240</t>
  </si>
  <si>
    <t>-2086453865</t>
  </si>
  <si>
    <t>"odpočet zkrácené"8*0,6*(-1)</t>
  </si>
  <si>
    <t>"odpočet šířky šachty"4*(-1)</t>
  </si>
  <si>
    <t>80*1,015 'Přepočtené koeficientem množství</t>
  </si>
  <si>
    <t>59710846</t>
  </si>
  <si>
    <t>trouba kameninová glazovaná zkrácená DN 250 dl 60(75)cm třída 160 spojovací systém C</t>
  </si>
  <si>
    <t>1308616663</t>
  </si>
  <si>
    <t>"z předu a ze zadu každé šachty"8</t>
  </si>
  <si>
    <t>8*1,015 'Přepočtené koeficientem množství</t>
  </si>
  <si>
    <t>837352221</t>
  </si>
  <si>
    <t>Montáž kameninových tvarovek jednoosých s integrovaným těsněním otevřený výkop DN 200</t>
  </si>
  <si>
    <t>-856322025</t>
  </si>
  <si>
    <t>Montáž kameninových tvarovek na potrubí z trub kameninových v otevřeném výkopu s integrovaným těsněním jednoosých DN 200</t>
  </si>
  <si>
    <t>https://podminky.urs.cz/item/CS_URS_2024_01/837352221</t>
  </si>
  <si>
    <t>"přepojení čp.2227"1</t>
  </si>
  <si>
    <t>59715560</t>
  </si>
  <si>
    <t>vložka kameninová jednopasová otvor 200mm</t>
  </si>
  <si>
    <t>-2121366584</t>
  </si>
  <si>
    <t>1*1,015 'Přepočtené koeficientem množství</t>
  </si>
  <si>
    <t>837355121</t>
  </si>
  <si>
    <t>Výsek a montáž kameninové odbočné tvarovky DN 200</t>
  </si>
  <si>
    <t>557785560</t>
  </si>
  <si>
    <t>Výsek a montáž kameninové odbočné tvarovky na kameninovém potrubí DN 200</t>
  </si>
  <si>
    <t>https://podminky.urs.cz/item/CS_URS_2024_01/837355121</t>
  </si>
  <si>
    <t>837361221</t>
  </si>
  <si>
    <t>Montáž kameninových tvarovek odbočných s integrovaným těsněním otevřený výkop DN 250</t>
  </si>
  <si>
    <t>-1591605504</t>
  </si>
  <si>
    <t>Montáž kameninových tvarovek na potrubí z trub kameninových v otevřeném výkopu s integrovaným těsněním odbočných DN 250</t>
  </si>
  <si>
    <t>https://podminky.urs.cz/item/CS_URS_2024_01/837361221</t>
  </si>
  <si>
    <t>"parcela A3"1</t>
  </si>
  <si>
    <t>59711760</t>
  </si>
  <si>
    <t>odbočka kameninová glazovaná jednoduchá kolmá DN 250/150 dl 500mm spojovací systém C/F tř.160/-</t>
  </si>
  <si>
    <t>1627549992</t>
  </si>
  <si>
    <t>871310320</t>
  </si>
  <si>
    <t>Montáž kanalizačního potrubí hladkého plnostěnného SN 12 z polypropylenu DN 150</t>
  </si>
  <si>
    <t>-2077194957</t>
  </si>
  <si>
    <t>Montáž kanalizačního potrubí z polypropylenu PP hladkého plnostěnného SN 12 DN 150</t>
  </si>
  <si>
    <t>https://podminky.urs.cz/item/CS_URS_2024_01/871310320</t>
  </si>
  <si>
    <t>"přípojky"(3,3+7,3+7,3+3,9+4,3)</t>
  </si>
  <si>
    <t>28617031</t>
  </si>
  <si>
    <t>trubka kanalizační PP plnostěnná třívrstvá DN 150x3000mm SN12</t>
  </si>
  <si>
    <t>-1726637567</t>
  </si>
  <si>
    <t>26,1*1,015 'Přepočtené koeficientem množství</t>
  </si>
  <si>
    <t>877315231</t>
  </si>
  <si>
    <t>Montáž víčka z tvrdého PVC-systém KG DN 160</t>
  </si>
  <si>
    <t>-1202696394</t>
  </si>
  <si>
    <t xml:space="preserve">Montáž tvarovek na kanalizačním potrubí z trub z plastu  z tvrdého PVC nebo z polypropylenu v otevřeném výkopu víček DN 160</t>
  </si>
  <si>
    <t>PSC</t>
  </si>
  <si>
    <t xml:space="preserve">Poznámka k souboru cen:_x000d_
1. V cenách nejsou započteny náklady na dodání tvarovek. Tvarovky se oceňují ve ve specifikaci. </t>
  </si>
  <si>
    <t>OSM.222630</t>
  </si>
  <si>
    <t>KGK víčko DN 160 SN8</t>
  </si>
  <si>
    <t>-1950605667</t>
  </si>
  <si>
    <t>890231851</t>
  </si>
  <si>
    <t>Bourání šachet z prostého betonu strojně obestavěného prostoru přes 1,5 do 3 m3</t>
  </si>
  <si>
    <t>1469439330</t>
  </si>
  <si>
    <t>Bourání šachet a jímek strojně velikosti obestavěného prostoru přes 1,5 do 3 m3 z prostého betonu</t>
  </si>
  <si>
    <t>https://podminky.urs.cz/item/CS_URS_2024_01/890231851</t>
  </si>
  <si>
    <t>892362121</t>
  </si>
  <si>
    <t>Tlaková zkouška vzduchem potrubí DN 250 těsnícím vakem ucpávkovým</t>
  </si>
  <si>
    <t>úsek</t>
  </si>
  <si>
    <t>-1596882132</t>
  </si>
  <si>
    <t>Tlakové zkoušky vzduchem těsnícími vaky ucpávkovými DN 250</t>
  </si>
  <si>
    <t>https://podminky.urs.cz/item/CS_URS_2024_01/892362121</t>
  </si>
  <si>
    <t>894411121</t>
  </si>
  <si>
    <t>Zřízení šachet kanalizačních z betonových dílců na potrubí DN nad 200 do 300 dno beton tř. C 25/30</t>
  </si>
  <si>
    <t>2014494542</t>
  </si>
  <si>
    <t>Zřízení šachet kanalizačních z betonových dílců výšky vstupu do 1,50 m s obložením dna betonem tř. C 25/30, na potrubí DN přes 200 do 300</t>
  </si>
  <si>
    <t>https://podminky.urs.cz/item/CS_URS_2024_01/894411121</t>
  </si>
  <si>
    <t>59224348</t>
  </si>
  <si>
    <t>těsnění elastomerové pro spojení šachetních dílů DN 1000</t>
  </si>
  <si>
    <t>1343568604</t>
  </si>
  <si>
    <t>3*5</t>
  </si>
  <si>
    <t>59224427</t>
  </si>
  <si>
    <t>dno betonové šachty DN 1200 kanalizační výšky 120cm přímé 120x120 max. zaústění potrubí V80</t>
  </si>
  <si>
    <t>-12444255</t>
  </si>
  <si>
    <t>59224428</t>
  </si>
  <si>
    <t>dno betonové šachty DN 1200 kanalizační výšky 120cm přímé 120x120 max. zaústění potrubí V80 čedičová výstelka 180°C</t>
  </si>
  <si>
    <t>-227597831</t>
  </si>
  <si>
    <t>BTL.0006183.URS</t>
  </si>
  <si>
    <t>skruž betonová s ocelová se stupadly +PE povlakem TBS-Q 1000/1000/120 SP 100x100x12 cm</t>
  </si>
  <si>
    <t>778682257</t>
  </si>
  <si>
    <t>BTL.0006182.URS</t>
  </si>
  <si>
    <t>skruž betonová s ocelová se stupadly +PE povlakem TBS-Q 1000/500/120 SP 100x50x12 cm</t>
  </si>
  <si>
    <t>116971796</t>
  </si>
  <si>
    <t>BTL.0006074.URS</t>
  </si>
  <si>
    <t>skruž betonová s ocelová se stupadly +PE povlakem TBS-Q 1000/250/120 SP 100x25x12 cm</t>
  </si>
  <si>
    <t>1114659505</t>
  </si>
  <si>
    <t>BTL.0006069.URS</t>
  </si>
  <si>
    <t>deska betonová přechodová TZK-Q 625/200/90 T 62,5x20x9 cm</t>
  </si>
  <si>
    <t>-1239610512</t>
  </si>
  <si>
    <t>BTL.0006185.URS</t>
  </si>
  <si>
    <t>skruž betonová přechodová TBR-Q 625/600/120 SPK 62,5/100x60x12 cm</t>
  </si>
  <si>
    <t>1831509220</t>
  </si>
  <si>
    <t>48</t>
  </si>
  <si>
    <t>PFB.1120101OZ</t>
  </si>
  <si>
    <t>Prstenec šachtový vyrovnávací (OZ) TBW-Q.1 63/6</t>
  </si>
  <si>
    <t>-81001958</t>
  </si>
  <si>
    <t>49</t>
  </si>
  <si>
    <t>PFB.1120104OZ</t>
  </si>
  <si>
    <t>Prstenec šachtový vyrovnávací (OZ) TBW-Q.1 63/12</t>
  </si>
  <si>
    <t>142195381</t>
  </si>
  <si>
    <t>50</t>
  </si>
  <si>
    <t>PFB.1120100OZ</t>
  </si>
  <si>
    <t>Prstenec šachtový vyrovnávací (OZ) TBW-Q.1 63/4</t>
  </si>
  <si>
    <t>-1255087051</t>
  </si>
  <si>
    <t>51</t>
  </si>
  <si>
    <t>PFB.1120102OZ</t>
  </si>
  <si>
    <t>Prstenec šachtový vyrovnávací (OZ) TBW-Q.1 63/8</t>
  </si>
  <si>
    <t>-234356317</t>
  </si>
  <si>
    <t>52</t>
  </si>
  <si>
    <t>PFB.1120103OZ</t>
  </si>
  <si>
    <t>Prstenec šachtový vyrovnávací (OZ) TBW-Q.1 63/10</t>
  </si>
  <si>
    <t>-125429178</t>
  </si>
  <si>
    <t>53</t>
  </si>
  <si>
    <t>894812311</t>
  </si>
  <si>
    <t>Revizní a čistící šachta z PP typ DN 600/160 šachtové dno průtočné</t>
  </si>
  <si>
    <t>-955013128</t>
  </si>
  <si>
    <t>Revizní a čistící šachta z polypropylenu PP pro hladké trouby DN 600 šachtové dno (DN šachty / DN trubního vedení) DN 600/160 průtočné</t>
  </si>
  <si>
    <t>https://podminky.urs.cz/item/CS_URS_2024_01/894812311</t>
  </si>
  <si>
    <t>54</t>
  </si>
  <si>
    <t>894812332</t>
  </si>
  <si>
    <t>Revizní a čistící šachta z PP DN 600 šachtová roura korugovaná světlé hloubky 2000 mm</t>
  </si>
  <si>
    <t>-1413429685</t>
  </si>
  <si>
    <t>Revizní a čistící šachta z polypropylenu PP pro hladké trouby DN 600 roura šachtová korugovaná, světlé hloubky 2 000 mm</t>
  </si>
  <si>
    <t>https://podminky.urs.cz/item/CS_URS_2024_01/894812332</t>
  </si>
  <si>
    <t>55</t>
  </si>
  <si>
    <t>894812339</t>
  </si>
  <si>
    <t>Příplatek k rourám revizní a čistící šachty z PP DN 600 za uříznutí šachtové roury</t>
  </si>
  <si>
    <t>2129866042</t>
  </si>
  <si>
    <t>Revizní a čistící šachta z polypropylenu PP pro hladké trouby DN 600 Příplatek k cenám 2331 - 2334 za uříznutí šachtové roury</t>
  </si>
  <si>
    <t>https://podminky.urs.cz/item/CS_URS_2024_01/894812339</t>
  </si>
  <si>
    <t>56</t>
  </si>
  <si>
    <t>894812351</t>
  </si>
  <si>
    <t>Revizní a čistící šachta z PP DN 600 poklop litinový pro třídu zatížení A15 s betonovým prstencem</t>
  </si>
  <si>
    <t>328590175</t>
  </si>
  <si>
    <t>Revizní a čistící šachta z polypropylenu PP pro hladké trouby DN 600 poklop (mříž) litinový pro třídu zatížení A15 s betonovým prstencem</t>
  </si>
  <si>
    <t>https://podminky.urs.cz/item/CS_URS_2024_01/894812351</t>
  </si>
  <si>
    <t>57</t>
  </si>
  <si>
    <t>894812376</t>
  </si>
  <si>
    <t>Revizní a čistící šachta z PP DN 600 poklop litinový pro třídu zatížení D400 s betonovým prstencem</t>
  </si>
  <si>
    <t>-1268866539</t>
  </si>
  <si>
    <t>Revizní a čistící šachta z polypropylenu PP pro hladké trouby DN 600 poklop (mříž) litinový pro třídu zatížení D400 s betonovým prstencem</t>
  </si>
  <si>
    <t>https://podminky.urs.cz/item/CS_URS_2024_01/894812376</t>
  </si>
  <si>
    <t>58</t>
  </si>
  <si>
    <t>899101211</t>
  </si>
  <si>
    <t>Demontáž poklopů litinových nebo ocelových včetně rámů hmotnosti do 50 kg</t>
  </si>
  <si>
    <t>-1304974338</t>
  </si>
  <si>
    <t>Demontáž poklopů litinových a ocelových včetně rámů, hmotnosti jednotlivě do 50 kg</t>
  </si>
  <si>
    <t>https://podminky.urs.cz/item/CS_URS_2024_01/899101211</t>
  </si>
  <si>
    <t>59</t>
  </si>
  <si>
    <t>899913161</t>
  </si>
  <si>
    <t>Uzavírací manžeta chráničky potrubí DN 200 x 300</t>
  </si>
  <si>
    <t>1679312148</t>
  </si>
  <si>
    <t>Koncové uzavírací manžety chrániček DN potrubí x DN chráničky DN 200 x 300</t>
  </si>
  <si>
    <t>https://podminky.urs.cz/item/CS_URS_2024_01/899913161</t>
  </si>
  <si>
    <t>60</t>
  </si>
  <si>
    <t>899914112</t>
  </si>
  <si>
    <t>Montáž ocelové chráničky D 219 x 10 mm</t>
  </si>
  <si>
    <t>868966703</t>
  </si>
  <si>
    <t>Montáž ocelové chráničky v otevřeném výkopu vnějšího průměru D 219 x 10 mm</t>
  </si>
  <si>
    <t>https://podminky.urs.cz/item/CS_URS_2024_01/899914112</t>
  </si>
  <si>
    <t>"přípojka A1+A2"2+2</t>
  </si>
  <si>
    <t>61</t>
  </si>
  <si>
    <t>14011106</t>
  </si>
  <si>
    <t>trubka ocelová bezešvá hladká jakost 11 353 219x6,3mm</t>
  </si>
  <si>
    <t>-896984195</t>
  </si>
  <si>
    <t>62</t>
  </si>
  <si>
    <t>953171004</t>
  </si>
  <si>
    <t>Osazování poklopů litinových nebo ocelových hmotnosti nad 150 kg</t>
  </si>
  <si>
    <t>1734454603</t>
  </si>
  <si>
    <t xml:space="preserve">Osazování kovových předmětů  poklopů litinových nebo ocelových včetně rámů, hmotnosti přes 150 kg</t>
  </si>
  <si>
    <t>https://podminky.urs.cz/item/CS_URS_2024_01/953171004</t>
  </si>
  <si>
    <t>63</t>
  </si>
  <si>
    <t>55241031</t>
  </si>
  <si>
    <t>poklop šachtový třída D 400, kruhový s ventilací</t>
  </si>
  <si>
    <t>1655293292</t>
  </si>
  <si>
    <t>70</t>
  </si>
  <si>
    <t>2096707618</t>
  </si>
  <si>
    <t>71</t>
  </si>
  <si>
    <t>783842384</t>
  </si>
  <si>
    <t>0,6*19 'Přepočtené koeficientem množství</t>
  </si>
  <si>
    <t>72</t>
  </si>
  <si>
    <t>1954270638</t>
  </si>
  <si>
    <t>73</t>
  </si>
  <si>
    <t>-1136767971</t>
  </si>
  <si>
    <t>998275101</t>
  </si>
  <si>
    <t>Přesun hmot pro trubní vedení z trub kameninových otevřený výkop</t>
  </si>
  <si>
    <t>671798890</t>
  </si>
  <si>
    <t>Přesun hmot pro trubní vedení hloubené z trub kameninových pro kanalizace v otevřeném výkopu dopravní vzdálenost do 15 m</t>
  </si>
  <si>
    <t>https://podminky.urs.cz/item/CS_URS_2024_01/998275101</t>
  </si>
  <si>
    <t>23-M</t>
  </si>
  <si>
    <t>Montáže potrubí</t>
  </si>
  <si>
    <t>65</t>
  </si>
  <si>
    <t>230120048</t>
  </si>
  <si>
    <t>Čištění potrubí profukováním nebo proplachováním DN 150</t>
  </si>
  <si>
    <t>1710167431</t>
  </si>
  <si>
    <t xml:space="preserve">Čištění potrubí profukováním nebo proplachováním  DN 150</t>
  </si>
  <si>
    <t>https://podminky.urs.cz/item/CS_URS_2024_01/230120048</t>
  </si>
  <si>
    <t>"přípojky"3,3+7,3+7,3+3,9+4,3</t>
  </si>
  <si>
    <t>66</t>
  </si>
  <si>
    <t>230120051</t>
  </si>
  <si>
    <t>Čištění potrubí profukováním nebo proplachováním DN 300</t>
  </si>
  <si>
    <t>-1915517847</t>
  </si>
  <si>
    <t>https://podminky.urs.cz/item/CS_URS_2024_01/230120051</t>
  </si>
  <si>
    <t>67</t>
  </si>
  <si>
    <t>-219783212</t>
  </si>
  <si>
    <t>68</t>
  </si>
  <si>
    <t>013294000</t>
  </si>
  <si>
    <t>Ostatní dokumentace</t>
  </si>
  <si>
    <t>1719840501</t>
  </si>
  <si>
    <t>https://podminky.urs.cz/item/CS_URS_2024_01/013294000</t>
  </si>
  <si>
    <t>"dodavatelská dokumentace výpis kanalizačních šachet"1</t>
  </si>
  <si>
    <t>69</t>
  </si>
  <si>
    <t>1302116458</t>
  </si>
  <si>
    <t>"pláň po úsecích"4</t>
  </si>
  <si>
    <t>SO503 - Vodovod, přípojky</t>
  </si>
  <si>
    <t>2040843788</t>
  </si>
  <si>
    <t>Pohotovost čerpací soupravy pro dopravní výšku do 10 m přítok přes 500 do 1 000 l/min</t>
  </si>
  <si>
    <t>159631785</t>
  </si>
  <si>
    <t>"1 měsíc-fakturace dle skutečnosti"1*30</t>
  </si>
  <si>
    <t>-426056974</t>
  </si>
  <si>
    <t>-1936319381</t>
  </si>
  <si>
    <t>131251104</t>
  </si>
  <si>
    <t>Hloubení jam nezapažených v hornině třídy těžitelnosti I skupiny 3 objem do 500 m3 strojně</t>
  </si>
  <si>
    <t>-1858891819</t>
  </si>
  <si>
    <t>Hloubení nezapažených jam a zářezů strojně s urovnáním dna do předepsaného profilu a spádu v hornině třídy těžitelnosti I skupiny 3 přes 100 do 500 m3</t>
  </si>
  <si>
    <t>https://podminky.urs.cz/item/CS_URS_2024_01/131251104</t>
  </si>
  <si>
    <t>"VDM šachta-5x"1,6*2*2*5</t>
  </si>
  <si>
    <t>706008688</t>
  </si>
  <si>
    <t>"PP VA"62,4*1,0*1,65</t>
  </si>
  <si>
    <t>"PP VA1"22,5*1,0*1,65</t>
  </si>
  <si>
    <t>"PP VA2"20,0*1,0*1,65</t>
  </si>
  <si>
    <t>"přípojky"(2,6+4,6+4,6+2,6+7,6)*1,0*1,65</t>
  </si>
  <si>
    <t>137648191</t>
  </si>
  <si>
    <t>"vodovodní řady"104,9*1,65*2</t>
  </si>
  <si>
    <t>"přípojky"22*1,65*2</t>
  </si>
  <si>
    <t>648200154</t>
  </si>
  <si>
    <t>418,77</t>
  </si>
  <si>
    <t>1137667675</t>
  </si>
  <si>
    <t>32+209,4</t>
  </si>
  <si>
    <t>-1006627703</t>
  </si>
  <si>
    <t>241,4</t>
  </si>
  <si>
    <t>1646217151</t>
  </si>
  <si>
    <t>241,4*10 'Přepočtené koeficientem množství</t>
  </si>
  <si>
    <t>1386528821</t>
  </si>
  <si>
    <t>2016627252</t>
  </si>
  <si>
    <t>241,4*1,6</t>
  </si>
  <si>
    <t>833559016</t>
  </si>
  <si>
    <t>"vodovodní řady"104,9*1,0*(1,65-(0,3+0,1+0,41))</t>
  </si>
  <si>
    <t>"přípojky"22*1,0*(1,65-(0,3+0,1+0,41))</t>
  </si>
  <si>
    <t>"VDM šachty"1,5*5</t>
  </si>
  <si>
    <t>907819910</t>
  </si>
  <si>
    <t>114,1*1,8</t>
  </si>
  <si>
    <t>-753012324</t>
  </si>
  <si>
    <t>"vodovodní řady"104,9*1,0*(0,3+0,1)</t>
  </si>
  <si>
    <t>"přípojky"22*1,0*(0,3+0,1)</t>
  </si>
  <si>
    <t>-428400647</t>
  </si>
  <si>
    <t>50,76*1,8</t>
  </si>
  <si>
    <t>150741010</t>
  </si>
  <si>
    <t>"vodovodní řady"104,9*1,0*0,15</t>
  </si>
  <si>
    <t>"přípojky"22*1,0*0,15</t>
  </si>
  <si>
    <t>857251151</t>
  </si>
  <si>
    <t>Montáž litinových tvarovek jednoosých hrdlo/příruba otevřený výkop s těsnícím spojem DN/OD 90</t>
  </si>
  <si>
    <t>-296931170</t>
  </si>
  <si>
    <t>Montáž litinových tvarovek na potrubí litinovém tlakovém jednoosých na potrubí z trub hrdlových v otevřeném výkopu, kanálu nebo v šachtě s přírubovým koncem vnějšího průměru DN/OD 90</t>
  </si>
  <si>
    <t>https://podminky.urs.cz/item/CS_URS_2024_01/857251151</t>
  </si>
  <si>
    <t>"propojení vodovodu"3</t>
  </si>
  <si>
    <t>"Ukončení vodovodu na větvi "2</t>
  </si>
  <si>
    <t>"hydranty"2</t>
  </si>
  <si>
    <t>"přechod hrdlový hydrant"2</t>
  </si>
  <si>
    <t>871161141</t>
  </si>
  <si>
    <t>Montáž potrubí z PE100 RC SDR 11 otevřený výkop svařovaných na tupo d 32 x 3,0 mm</t>
  </si>
  <si>
    <t>959481475</t>
  </si>
  <si>
    <t>Montáž vodovodního potrubí z polyetylenu PE100 RC v otevřeném výkopu svařovaných na tupo SDR 11/PN16 d 32 x 3,0 mm</t>
  </si>
  <si>
    <t>https://podminky.urs.cz/item/CS_URS_2024_01/871161141</t>
  </si>
  <si>
    <t>"přípojky"2,6+4,6+4,6+2,6+7,6</t>
  </si>
  <si>
    <t>28613110</t>
  </si>
  <si>
    <t>potrubí vodovodní PE100 PN 16 SDR11 6m 100m 32x3,0mm</t>
  </si>
  <si>
    <t>90766918</t>
  </si>
  <si>
    <t>22*1,08 'Přepočtené koeficientem množství</t>
  </si>
  <si>
    <t>871241211</t>
  </si>
  <si>
    <t>Montáž potrubí z PE100 RC SDR 11 otevřený výkop svařovaných elektrotvarovkou d 90 x 8,2 mm</t>
  </si>
  <si>
    <t>1202464824</t>
  </si>
  <si>
    <t>Montáž vodovodního potrubí z polyetylenu PE100 RC v otevřeném výkopu svařovaných elektrotvarovkou SDR 11/PN16 d 90 x 8,2 mm</t>
  </si>
  <si>
    <t>https://podminky.urs.cz/item/CS_URS_2024_01/871241211</t>
  </si>
  <si>
    <t>62,4+22,5+20</t>
  </si>
  <si>
    <t>28613556</t>
  </si>
  <si>
    <t>potrubí dvouvrstvé PE100 RC SDR11 90x8,2 dl 12m</t>
  </si>
  <si>
    <t>375238047</t>
  </si>
  <si>
    <t>104,9*1,03 'Přepočtené koeficientem množství</t>
  </si>
  <si>
    <t>877161118</t>
  </si>
  <si>
    <t>Montáž elektrozáslepek na vodovodním potrubí z PE trub d 32</t>
  </si>
  <si>
    <t>369372169</t>
  </si>
  <si>
    <t>Montáž tvarovek na vodovodním plastovém potrubí z polyetylenu PE 100 elektrotvarovek SDR 11/PN16 záslepek d 32</t>
  </si>
  <si>
    <t>https://podminky.urs.cz/item/CS_URS_2024_01/877161118</t>
  </si>
  <si>
    <t>"záslepka ve VDm šachtě"5</t>
  </si>
  <si>
    <t>28615020</t>
  </si>
  <si>
    <t>elektrozáslepka SDR11 PE 100 PN16 D 32mm</t>
  </si>
  <si>
    <t>-2080022624</t>
  </si>
  <si>
    <t>877241101</t>
  </si>
  <si>
    <t>Montáž elektrospojek na vodovodním potrubí z PE trub d 90</t>
  </si>
  <si>
    <t>1477846556</t>
  </si>
  <si>
    <t>Montáž tvarovek na vodovodním plastovém potrubí z polyetylenu PE 100 elektrotvarovek SDR 11/PN16 spojek, oblouků nebo redukcí d 90</t>
  </si>
  <si>
    <t>https://podminky.urs.cz/item/CS_URS_2024_01/877241101</t>
  </si>
  <si>
    <t>"k lemové nákružky"8</t>
  </si>
  <si>
    <t>"celková délka potrubí/délka tyče=počet spojů"104,9/12</t>
  </si>
  <si>
    <t>28615974</t>
  </si>
  <si>
    <t>elektrospojka SDR 11 PE 100 PN 16 D 90mm</t>
  </si>
  <si>
    <t>-176148282</t>
  </si>
  <si>
    <t>877241110</t>
  </si>
  <si>
    <t>Montáž elektrokolen 45° na vodovodním potrubí z PE trub d 90</t>
  </si>
  <si>
    <t>-1735328313</t>
  </si>
  <si>
    <t>Montáž tvarovek na vodovodním plastovém potrubí z polyetylenu PE 100 elektrotvarovek SDR 11/PN16 kolen 45° d 90</t>
  </si>
  <si>
    <t>https://podminky.urs.cz/item/CS_URS_2024_01/877241110</t>
  </si>
  <si>
    <t>"45°"4</t>
  </si>
  <si>
    <t>28614948</t>
  </si>
  <si>
    <t>elektrokoleno 45° PE 100 PN16 D 90mm</t>
  </si>
  <si>
    <t>1283451278</t>
  </si>
  <si>
    <t>877241113</t>
  </si>
  <si>
    <t>Montáž elektro T-kusů na vodovodním potrubí z PE trub d 90</t>
  </si>
  <si>
    <t>-1092097798</t>
  </si>
  <si>
    <t>Montáž tvarovek na vodovodním plastovém potrubí z polyetylenu PE 100 elektrotvarovek SDR 11/PN16 T-kusů d 90</t>
  </si>
  <si>
    <t>https://podminky.urs.cz/item/CS_URS_2024_01/877241113</t>
  </si>
  <si>
    <t>28614960</t>
  </si>
  <si>
    <t>elektrotvarovka T-kus rovnoramenný PE 100 PN16 D 90mm</t>
  </si>
  <si>
    <t>-1497456183</t>
  </si>
  <si>
    <t>879171111</t>
  </si>
  <si>
    <t>Montáž vodovodní přípojky na potrubí DN 32</t>
  </si>
  <si>
    <t>1961555344</t>
  </si>
  <si>
    <t>Montáž napojení vodovodní přípojky v otevřeném výkopu DN 32</t>
  </si>
  <si>
    <t>https://podminky.urs.cz/item/CS_URS_2024_01/879171111</t>
  </si>
  <si>
    <t>42271412</t>
  </si>
  <si>
    <t>pás navrtávací z tvárné litiny DN 80, pro litinové a ocelové potrubí, se závitovým výstupem 1",5/4",6/4",2"</t>
  </si>
  <si>
    <t>-1857763492</t>
  </si>
  <si>
    <t>HWL.632003203216</t>
  </si>
  <si>
    <t>TVAROVKA ISO SPOJKA 32-32</t>
  </si>
  <si>
    <t>-1102411626</t>
  </si>
  <si>
    <t>891181112</t>
  </si>
  <si>
    <t>Montáž vodovodních šoupátek otevřený výkop DN 40</t>
  </si>
  <si>
    <t>-404669776</t>
  </si>
  <si>
    <t>Montáž vodovodních armatur na potrubí šoupátek nebo klapek uzavíracích v otevřeném výkopu nebo v šachtách s osazením zemní soupravy (bez poklopů) DN 40</t>
  </si>
  <si>
    <t>https://podminky.urs.cz/item/CS_URS_2024_01/891181112</t>
  </si>
  <si>
    <t>HWL.280000103216</t>
  </si>
  <si>
    <t>ŠOUPÁTKO ISO DOMOVNÍ PŘÍPOJKY 32-5/4"</t>
  </si>
  <si>
    <t>-1946539926</t>
  </si>
  <si>
    <t>42291073</t>
  </si>
  <si>
    <t>souprava zemní pro šoupátka DN 65-80mm Rd 1,5m</t>
  </si>
  <si>
    <t>205473205</t>
  </si>
  <si>
    <t>56230631</t>
  </si>
  <si>
    <t>poklop uliční ventilkový kulatý plastový PA s litinovým víkem</t>
  </si>
  <si>
    <t>63263466</t>
  </si>
  <si>
    <t>56230636</t>
  </si>
  <si>
    <t>deska podkladová uličního poklopu plastového ventilkového a šoupatového</t>
  </si>
  <si>
    <t>-836514565</t>
  </si>
  <si>
    <t>891241112</t>
  </si>
  <si>
    <t>Montáž vodovodních šoupátek otevřený výkop DN 80</t>
  </si>
  <si>
    <t>314541201</t>
  </si>
  <si>
    <t>Montáž vodovodních armatur na potrubí šoupátek nebo klapek uzavíracích v otevřeném výkopu nebo v šachtách s osazením zemní soupravy (bez poklopů) DN 80</t>
  </si>
  <si>
    <t>https://podminky.urs.cz/item/CS_URS_2024_01/891241112</t>
  </si>
  <si>
    <t>3+3+1+1</t>
  </si>
  <si>
    <t>42221116</t>
  </si>
  <si>
    <t>šoupátko s přírubami voda DN 80 PN16</t>
  </si>
  <si>
    <t>-1013838482</t>
  </si>
  <si>
    <t>42291057</t>
  </si>
  <si>
    <t>souprava zemní pro navrtávací pas s kohoutem Rd 1,5m</t>
  </si>
  <si>
    <t>-1285226094</t>
  </si>
  <si>
    <t>56230633</t>
  </si>
  <si>
    <t>poklop uliční šoupátkový kulatý plastový PA s litinovým víkem</t>
  </si>
  <si>
    <t>1238839759</t>
  </si>
  <si>
    <t>28653135</t>
  </si>
  <si>
    <t>nákružek lemový PE 100 SDR 11 90mm</t>
  </si>
  <si>
    <t>477366519</t>
  </si>
  <si>
    <t>28654368</t>
  </si>
  <si>
    <t>příruba volná k lemovému nákružku z polypropylénu 90</t>
  </si>
  <si>
    <t>1995148957</t>
  </si>
  <si>
    <t>891247112</t>
  </si>
  <si>
    <t>Montáž hydrantů podzemních DN 80</t>
  </si>
  <si>
    <t>569814859</t>
  </si>
  <si>
    <t>Montáž vodovodních armatur na potrubí hydrantů podzemních (bez osazení poklopů) DN 80</t>
  </si>
  <si>
    <t>https://podminky.urs.cz/item/CS_URS_2024_01/891247112</t>
  </si>
  <si>
    <t>42273590</t>
  </si>
  <si>
    <t>hydrant podzemní DN 80 PN 16 jednoduchý uzávěr krycí v 1250mm</t>
  </si>
  <si>
    <t>369001351</t>
  </si>
  <si>
    <t>892241111</t>
  </si>
  <si>
    <t>Tlaková zkouška vodou potrubí DN do 80</t>
  </si>
  <si>
    <t>-497090130</t>
  </si>
  <si>
    <t>Tlakové zkoušky vodou na potrubí DN do 80</t>
  </si>
  <si>
    <t>https://podminky.urs.cz/item/CS_URS_2024_01/892241111</t>
  </si>
  <si>
    <t>104,9</t>
  </si>
  <si>
    <t>892273122</t>
  </si>
  <si>
    <t>Proplach a dezinfekce vodovodního potrubí DN od 80 do 125</t>
  </si>
  <si>
    <t>-885478941</t>
  </si>
  <si>
    <t>https://podminky.urs.cz/item/CS_URS_2024_01/892273122</t>
  </si>
  <si>
    <t>8922731R1</t>
  </si>
  <si>
    <t>Rozbor vody</t>
  </si>
  <si>
    <t>1386645636</t>
  </si>
  <si>
    <t>893811263</t>
  </si>
  <si>
    <t>Osazení vodoměrné šachty kruhové z PP obetonované pro statické zatížení D do 1,2 m hl přes 1,4 do 1,6 m</t>
  </si>
  <si>
    <t>5675587</t>
  </si>
  <si>
    <t>Osazení vodoměrné šachty z polypropylenu PP obetonované pro statické zatížení kruhové, průměru D do 1,2 m, světlé hloubky přes 1,4 m do 1,6 m</t>
  </si>
  <si>
    <t>https://podminky.urs.cz/item/CS_URS_2024_01/893811263</t>
  </si>
  <si>
    <t>56230575</t>
  </si>
  <si>
    <t>šachta plastová vodoměrná kruhová k obetonování 1,2/1,6m</t>
  </si>
  <si>
    <t>911797137</t>
  </si>
  <si>
    <t>899721111</t>
  </si>
  <si>
    <t>Signalizační vodič DN do 150 mm na potrubí</t>
  </si>
  <si>
    <t>-910868513</t>
  </si>
  <si>
    <t>Signalizační vodič na potrubí DN do 150 mm</t>
  </si>
  <si>
    <t>https://podminky.urs.cz/item/CS_URS_2024_01/899721111</t>
  </si>
  <si>
    <t>"přípojky"22</t>
  </si>
  <si>
    <t>"řady"104,9</t>
  </si>
  <si>
    <t>"šoupata svisle"8*1,8</t>
  </si>
  <si>
    <t>"šoupárka svisle"5*1,8</t>
  </si>
  <si>
    <t>899722112</t>
  </si>
  <si>
    <t>Krytí potrubí z plastů výstražnou fólií z PVC přes 20 do 25 cm</t>
  </si>
  <si>
    <t>1328749408</t>
  </si>
  <si>
    <t>Krytí potrubí z plastů výstražnou fólií z PVC šířky přes 20 do 25 cm</t>
  </si>
  <si>
    <t>https://podminky.urs.cz/item/CS_URS_2024_01/899722112</t>
  </si>
  <si>
    <t>998276101</t>
  </si>
  <si>
    <t>Přesun hmot pro trubní vedení z trub z plastických hmot otevřený výkop</t>
  </si>
  <si>
    <t>1107387535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</si>
  <si>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</si>
  <si>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</si>
  <si>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>-1339749425</t>
  </si>
  <si>
    <t>739982149</t>
  </si>
  <si>
    <t>SO504 - Plynovod přípojky</t>
  </si>
  <si>
    <t>-1253116735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</si>
  <si>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</si>
  <si>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Příplatek za ztížení odkopávky nebo prokopávky v blízkosti inženýrských sítí</t>
  </si>
  <si>
    <t>20350244</t>
  </si>
  <si>
    <t>Příplatek k cenám vykopávek za ztížení vykopávky v blízkosti podzemního vedení nebo výbušnin v horninách jakékoliv třídy</t>
  </si>
  <si>
    <t>https://podminky.urs.cz/item/CS_URS_2024_01/120001101</t>
  </si>
  <si>
    <t>131251201</t>
  </si>
  <si>
    <t>Hloubení jam zapažených v hornině třídy těžitelnosti I skupiny 3 objem do 20 m3 strojně</t>
  </si>
  <si>
    <t>1691869295</t>
  </si>
  <si>
    <t>Hloubení zapažených jam a zářezů strojně s urovnáním dna do předepsaného profilu a spádu v hornině třídy těžitelnosti I skupiny 3 do 20 m3</t>
  </si>
  <si>
    <t>https://podminky.urs.cz/item/CS_URS_2024_01/131251201</t>
  </si>
  <si>
    <t>"napojení na stávající řad"1,5*1,5*1,5</t>
  </si>
  <si>
    <t>132254104</t>
  </si>
  <si>
    <t>Hloubení rýh zapažených š do 800 mm v hornině třídy těžitelnosti I skupiny 3 objem přes 100 m3 strojně</t>
  </si>
  <si>
    <t>1209131520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</si>
  <si>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</si>
  <si>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</si>
  <si>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"hlavní řady"0,8*1,65*93</t>
  </si>
  <si>
    <t>"přípojky pro 5RD"0,8*1,65*34</t>
  </si>
  <si>
    <t>994943966</t>
  </si>
  <si>
    <t>"hlavní řady"2*1,65*93</t>
  </si>
  <si>
    <t>"přípojky pro 22 RD"2*1,65*34</t>
  </si>
  <si>
    <t>-1014424255</t>
  </si>
  <si>
    <t>419,1</t>
  </si>
  <si>
    <t>-1836234691</t>
  </si>
  <si>
    <t>3,5+167,6</t>
  </si>
  <si>
    <t>1998153008</t>
  </si>
  <si>
    <t>171,1</t>
  </si>
  <si>
    <t>1390907413</t>
  </si>
  <si>
    <t>171,1*10 'Přepočtené koeficientem množství</t>
  </si>
  <si>
    <t>1037011023</t>
  </si>
  <si>
    <t>-484496191</t>
  </si>
  <si>
    <t>171,1*1,6</t>
  </si>
  <si>
    <t>-1852089294</t>
  </si>
  <si>
    <t>"hlavní řady"0,8*(1,65-0,4-0,41)*93</t>
  </si>
  <si>
    <t>"přípojky pro 5RD"0,8*(1,65-0,4-0,41)*34</t>
  </si>
  <si>
    <t>-1373160243</t>
  </si>
  <si>
    <t>85,34*1,8</t>
  </si>
  <si>
    <t>-1311441203</t>
  </si>
  <si>
    <t>"hlavní řady"0,8*0,3*93</t>
  </si>
  <si>
    <t>"přípojky pro 5RD"0,8*0,3*34</t>
  </si>
  <si>
    <t>1960813890</t>
  </si>
  <si>
    <t>30,48*1,8</t>
  </si>
  <si>
    <t>2067430126</t>
  </si>
  <si>
    <t>"hlavní řady"0,8*0,1*93</t>
  </si>
  <si>
    <t>"přípojky pro 5RD"0,8*0,1*34</t>
  </si>
  <si>
    <t>-116500103</t>
  </si>
  <si>
    <t>230200321</t>
  </si>
  <si>
    <t>Jednostranné přerušení průtoku plynu 2 balony vloženými pomocí zaváděcích komor v plastovém potrubí dn do 125 mm</t>
  </si>
  <si>
    <t>593291837</t>
  </si>
  <si>
    <t>Přerušení průtoku plynu balony vloženými pomocí zaváděcích komor jednostranné v plastovém potrubí dn do 125 mm</t>
  </si>
  <si>
    <t>https://podminky.urs.cz/item/CS_URS_2024_01/230200321</t>
  </si>
  <si>
    <t>230205031</t>
  </si>
  <si>
    <t>Montáž potrubí plastového svařované na tupo nebo elektrospojkou dn 40 mm en 3,7 mm</t>
  </si>
  <si>
    <t>1632634096</t>
  </si>
  <si>
    <t>Montáž potrubí PE průměru do 110 mm návin nebo tyč, svařované na tupo nebo elektrospojkou Ø 40, tl. stěny 3,7 mm</t>
  </si>
  <si>
    <t>https://podminky.urs.cz/item/CS_URS_2024_01/230205031</t>
  </si>
  <si>
    <t>"přípojky pro 5RD"34</t>
  </si>
  <si>
    <t>230205051</t>
  </si>
  <si>
    <t>Montáž potrubí plastového svařované na tupo nebo elektrospojkou dn 90 mm en 5,2 mm</t>
  </si>
  <si>
    <t>-55170885</t>
  </si>
  <si>
    <t>Montáž potrubí PE průměru do 110 mm návin nebo tyč, svařované na tupo nebo elektrospojkou Ø 90, tl. stěny 5,2 mm</t>
  </si>
  <si>
    <t>https://podminky.urs.cz/item/CS_URS_2024_01/230205051</t>
  </si>
  <si>
    <t>"hlavní řady"93</t>
  </si>
  <si>
    <t>28613912</t>
  </si>
  <si>
    <t>potrubí plynovodní PE 100RC SDR 11 PN 0,4MPa D 40x3,7mm</t>
  </si>
  <si>
    <t>1962495676</t>
  </si>
  <si>
    <t>28613900</t>
  </si>
  <si>
    <t>potrubí plynovodní PE 100RC SDR 17 PN 0,1MPa tyče 12m 90x5,4mm</t>
  </si>
  <si>
    <t>170981947</t>
  </si>
  <si>
    <t>286R1</t>
  </si>
  <si>
    <t>PE elsvař Tkus přípojk prům 40/90 (PE100)</t>
  </si>
  <si>
    <t>-893219876</t>
  </si>
  <si>
    <t>286R2</t>
  </si>
  <si>
    <t>PE elsvař Tkus přípojk prům 150/150 (PE100) - bypass</t>
  </si>
  <si>
    <t>1865028991</t>
  </si>
  <si>
    <t>286R3</t>
  </si>
  <si>
    <t>Elektrospojka prům 40 (PE100)</t>
  </si>
  <si>
    <t>1901717768</t>
  </si>
  <si>
    <t>Elektrospojka prům 32 (PE100)</t>
  </si>
  <si>
    <t>286R4</t>
  </si>
  <si>
    <t>Elektrospojka prům 150 (PE100)-bypass</t>
  </si>
  <si>
    <t>-892283731</t>
  </si>
  <si>
    <t>286R5</t>
  </si>
  <si>
    <t>Elektrospojka prům 150 (PE100)</t>
  </si>
  <si>
    <t>193332627</t>
  </si>
  <si>
    <t>Elektrospojka prům 63 (PE100)</t>
  </si>
  <si>
    <t>286R7</t>
  </si>
  <si>
    <t>Elektrovíčko prům 150 (PE100) bypass</t>
  </si>
  <si>
    <t>-636653223</t>
  </si>
  <si>
    <t>286R10</t>
  </si>
  <si>
    <t xml:space="preserve">Elektrokoleno prům 40 (PE100) </t>
  </si>
  <si>
    <t>1240065067</t>
  </si>
  <si>
    <t xml:space="preserve">Elektrokoleno prům 32 (PE100) </t>
  </si>
  <si>
    <t>286R12</t>
  </si>
  <si>
    <t xml:space="preserve">Redukce DN150/80 přechod DN 80  (PE100) </t>
  </si>
  <si>
    <t>409715949</t>
  </si>
  <si>
    <t xml:space="preserve">Elektrokoleno prům 63 (PE100) </t>
  </si>
  <si>
    <t>286R16</t>
  </si>
  <si>
    <t xml:space="preserve">ElektroTkus prům 150/150/150 (PE100) </t>
  </si>
  <si>
    <t>-516782422</t>
  </si>
  <si>
    <t xml:space="preserve">ElektroTkus prům 63/63/63 (PE100) </t>
  </si>
  <si>
    <t>286R17</t>
  </si>
  <si>
    <t>Přechod nadzemní DN40/25 s KU s ochranným pláštěm (PE100)</t>
  </si>
  <si>
    <t>-2055192085</t>
  </si>
  <si>
    <t>Přechod nadzemní DN32/25 s KU s ochranným pláštěm (PE100)</t>
  </si>
  <si>
    <t>286R18</t>
  </si>
  <si>
    <t>Zátka DN 25 včetně Montáže</t>
  </si>
  <si>
    <t>901356494</t>
  </si>
  <si>
    <t>230205225</t>
  </si>
  <si>
    <t>Montáž trubního dílu PE elektrotvarovky nebo svařovaného na tupo dn 40 mm en 3,7 mm</t>
  </si>
  <si>
    <t>882100262</t>
  </si>
  <si>
    <t>Montáž trubních dílů PE průměru do 110 mm elektrotvarovky nebo svařované na tupo Ø 32, tl. stěny 3,0 mm</t>
  </si>
  <si>
    <t>https://podminky.urs.cz/item/CS_URS_2024_01/230205225</t>
  </si>
  <si>
    <t>230205242</t>
  </si>
  <si>
    <t>Montáž trubního dílu PE elektrotvarovky nebo svařovaného na tupo dn 90 mm en 5,2 mm</t>
  </si>
  <si>
    <t>-1865010816</t>
  </si>
  <si>
    <t>Montáž trubních dílů PE průměru do 110 mm elektrotvarovky nebo svařované na tupo Ø 63, tl. stěny 5,8 mm</t>
  </si>
  <si>
    <t>https://podminky.urs.cz/item/CS_URS_2024_01/230205242</t>
  </si>
  <si>
    <t>230230018</t>
  </si>
  <si>
    <t>Hlavní tlaková zkouška vzduchem 0,6 MPa DN 100</t>
  </si>
  <si>
    <t>1784789942</t>
  </si>
  <si>
    <t>Tlakové zkoušky hlavní vzduchem 0,6 MPa DN 100</t>
  </si>
  <si>
    <t>https://podminky.urs.cz/item/CS_URS_2024_01/230230018</t>
  </si>
  <si>
    <t>93+34</t>
  </si>
  <si>
    <t>286R19</t>
  </si>
  <si>
    <t>Propojení a odpojení bypassu</t>
  </si>
  <si>
    <t>-1431706162</t>
  </si>
  <si>
    <t>286R20</t>
  </si>
  <si>
    <t>Propoj na stávající potrubí DN 150 PE</t>
  </si>
  <si>
    <t>1734148548</t>
  </si>
  <si>
    <t>286R21</t>
  </si>
  <si>
    <t>Práce při odříznutí a vyjmutí části stávajícího potrubí</t>
  </si>
  <si>
    <t>-785406316</t>
  </si>
  <si>
    <t>286R22</t>
  </si>
  <si>
    <t>Propojení signalizačních vodičů včetně zaizolování</t>
  </si>
  <si>
    <t>1619258628</t>
  </si>
  <si>
    <t>286R23</t>
  </si>
  <si>
    <t>Signalizační vodič CU.Y. 2,5mm2</t>
  </si>
  <si>
    <t>-592128355</t>
  </si>
  <si>
    <t>34+93</t>
  </si>
  <si>
    <t>286R24</t>
  </si>
  <si>
    <t>Příprava TZ včetně potřebných tvarovek a napojení</t>
  </si>
  <si>
    <t>904649481</t>
  </si>
  <si>
    <t>286R25</t>
  </si>
  <si>
    <t xml:space="preserve">Odzkoušení propojů a odpojů plynem </t>
  </si>
  <si>
    <t>779649178</t>
  </si>
  <si>
    <t>286R26</t>
  </si>
  <si>
    <t>Proměření vodiče</t>
  </si>
  <si>
    <t>1211016480</t>
  </si>
  <si>
    <t>012303000</t>
  </si>
  <si>
    <t>Geodetické práce po výstavbě</t>
  </si>
  <si>
    <t>…kpl</t>
  </si>
  <si>
    <t>2043929706</t>
  </si>
  <si>
    <t>1111290249</t>
  </si>
  <si>
    <t>-1305931918</t>
  </si>
  <si>
    <t>044002001</t>
  </si>
  <si>
    <t>Technické práce (doklady přejímka)</t>
  </si>
  <si>
    <t>-1130103151</t>
  </si>
  <si>
    <t>SO700 - Energo pilířky</t>
  </si>
  <si>
    <t xml:space="preserve">    46-M - Zemní práce při extr.mont.pracích</t>
  </si>
  <si>
    <t>131213701</t>
  </si>
  <si>
    <t>Hloubení nezapažených jam v soudržných horninách třídy těžitelnosti I skupiny 3 ručně</t>
  </si>
  <si>
    <t>2065542691</t>
  </si>
  <si>
    <t>Hloubení nezapažených jam ručně s urovnáním dna do předepsaného profilu a spádu v hornině třídy těžitelnosti I skupiny 3 soudržných</t>
  </si>
  <si>
    <t>https://podminky.urs.cz/item/CS_URS_2024_01/131213701</t>
  </si>
  <si>
    <t>"jámy pro pilířky NN+PLYN"0,5*0,5*0,7*(1*5+3*3)</t>
  </si>
  <si>
    <t>1427281709</t>
  </si>
  <si>
    <t>2,45</t>
  </si>
  <si>
    <t>-240353585</t>
  </si>
  <si>
    <t>1688967324</t>
  </si>
  <si>
    <t>2,45*10 'Přepočtené koeficientem množství</t>
  </si>
  <si>
    <t>1088087053</t>
  </si>
  <si>
    <t>-1720154915</t>
  </si>
  <si>
    <t>2,45*1,6</t>
  </si>
  <si>
    <t>46-M</t>
  </si>
  <si>
    <t>Zemní práce při extr.mont.pracích</t>
  </si>
  <si>
    <t>58154410</t>
  </si>
  <si>
    <t>písek křemičitý sušený frakce 0,1</t>
  </si>
  <si>
    <t>-1756913950</t>
  </si>
  <si>
    <t>0,2*0,4*0,3*(1*5+3*3)*1,8</t>
  </si>
  <si>
    <t>85001737R1</t>
  </si>
  <si>
    <t>Keramzit</t>
  </si>
  <si>
    <t>-1294380490</t>
  </si>
  <si>
    <t>10*0,6*0,3</t>
  </si>
  <si>
    <t>460905211</t>
  </si>
  <si>
    <t>Montáž kompaktního plastového pilíře pro rozvod nn v sestavě s dalším pilířem š do 38 cm (např. SP100, SS100, ER112)</t>
  </si>
  <si>
    <t>-1804952683</t>
  </si>
  <si>
    <t>Montáž kompaktního plastového pilíře pro rozvod nn v sestavě s dalším pilířem šířky do 38 cm (např. SP100, SS100, ER112)</t>
  </si>
  <si>
    <t>https://podminky.urs.cz/item/CS_URS_2024_01/460905211</t>
  </si>
  <si>
    <t>357118R1</t>
  </si>
  <si>
    <t>skříň přípojková kompaktní pilíř celoplastové provedení výzbroj š do 38 cm (např. SP100, SS100, ER112)</t>
  </si>
  <si>
    <t>-1096286466</t>
  </si>
  <si>
    <t>460905221</t>
  </si>
  <si>
    <t>Montáž kompaktního plastového pilíře pro rozvod nn v sestavě s dalším pilířem š přes 38 do 55 cm (např. SS300, SR322, ER122, RVO)</t>
  </si>
  <si>
    <t>1137494292</t>
  </si>
  <si>
    <t>Montáž kompaktního plastového pilíře pro rozvod nn v sestavě s dalším pilířem šířky přes 38 do 55 cm (např. SS300, SR322, ER122, RVO)</t>
  </si>
  <si>
    <t>https://podminky.urs.cz/item/CS_URS_2024_01/460905221</t>
  </si>
  <si>
    <t>5+5</t>
  </si>
  <si>
    <t>357118R2</t>
  </si>
  <si>
    <t>skříň elektroměrová kompaktní pilíř celoplastové provedení výzbroj š přes 38 do 55 cm (např. SS300, SR322, ER122, RVO)</t>
  </si>
  <si>
    <t>1552642810</t>
  </si>
  <si>
    <t>460905299R01</t>
  </si>
  <si>
    <t>Montáž kompaktního plastového pilíře pro rozvod STL v sestavě s dalším pilířem š přes 55 do 75 cm</t>
  </si>
  <si>
    <t>1050489748</t>
  </si>
  <si>
    <t>35711899R01</t>
  </si>
  <si>
    <t xml:space="preserve">skříň plynoměrová kompaktní pilíř celoplastové provedení </t>
  </si>
  <si>
    <t>-1688367822</t>
  </si>
  <si>
    <t>SO900 - VRN</t>
  </si>
  <si>
    <t xml:space="preserve">    VRN3 - Zařízení staveniště</t>
  </si>
  <si>
    <t xml:space="preserve">    VRN7 - Provozní vlivy</t>
  </si>
  <si>
    <t>011114000</t>
  </si>
  <si>
    <t>Inženýrsko-geologický průzkum</t>
  </si>
  <si>
    <t>1947158596</t>
  </si>
  <si>
    <t>https://podminky.urs.cz/item/CS_URS_2023_01/011114000</t>
  </si>
  <si>
    <t>"návrh hutnících postupů bez použití vibrace - technoclogivký postup"1</t>
  </si>
  <si>
    <t>012203000</t>
  </si>
  <si>
    <t>Geodetické práce při provádění stavby</t>
  </si>
  <si>
    <t>1948998051</t>
  </si>
  <si>
    <t>-103282593</t>
  </si>
  <si>
    <t>"zaměření komunikace+veřejné osvětlení, kanalizace, vodovod, plynovod, data"6</t>
  </si>
  <si>
    <t>"geometrický plán na oddělení pozemků pozemná komunikace"1</t>
  </si>
  <si>
    <t>VRN3</t>
  </si>
  <si>
    <t>Zařízení staveniště</t>
  </si>
  <si>
    <t>030001000</t>
  </si>
  <si>
    <t>měs</t>
  </si>
  <si>
    <t>-933633212</t>
  </si>
  <si>
    <t>033203000</t>
  </si>
  <si>
    <t>Energie pro zařízení staveniště</t>
  </si>
  <si>
    <t>-293256617</t>
  </si>
  <si>
    <t>034103000</t>
  </si>
  <si>
    <t>Oplocení staveniště</t>
  </si>
  <si>
    <t>m/měsíc</t>
  </si>
  <si>
    <t>-1630242463</t>
  </si>
  <si>
    <t>"délka plotu*počet měsíců"(30+70)*6</t>
  </si>
  <si>
    <t>049303000</t>
  </si>
  <si>
    <t>Náklady vzniklé v souvislosti s předáním stavby</t>
  </si>
  <si>
    <t>-715213676</t>
  </si>
  <si>
    <t>https://podminky.urs.cz/item/CS_URS_2023_01/049303000</t>
  </si>
  <si>
    <t>VRN7</t>
  </si>
  <si>
    <t>Provozní vlivy</t>
  </si>
  <si>
    <t>070001000</t>
  </si>
  <si>
    <t>-777719911</t>
  </si>
  <si>
    <t>072103001</t>
  </si>
  <si>
    <t>Projednání DIO a zajištění DIR komunikace II.a III. třídy</t>
  </si>
  <si>
    <t>-641262914</t>
  </si>
  <si>
    <t>https://podminky.urs.cz/item/CS_URS_2023_01/072103001</t>
  </si>
  <si>
    <t>072103011</t>
  </si>
  <si>
    <t>Zajištění DIO komunikace II. a III. třídy - jednoduché el. vedení</t>
  </si>
  <si>
    <t>-315828453</t>
  </si>
  <si>
    <t>https://podminky.urs.cz/item/CS_URS_2023_01/072103011</t>
  </si>
  <si>
    <t>075002000</t>
  </si>
  <si>
    <t>Ochranná pásma</t>
  </si>
  <si>
    <t>1234885450</t>
  </si>
  <si>
    <t>"vyznačení OP "1</t>
  </si>
  <si>
    <t>SEZNAM FIGUR</t>
  </si>
  <si>
    <t>Výměra</t>
  </si>
  <si>
    <t>sumobsSK</t>
  </si>
  <si>
    <t>objem obsypu splašková kanalizace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</si>
</sst>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2101122" TargetMode="External" /><Relationship Id="rId3" Type="http://schemas.openxmlformats.org/officeDocument/2006/relationships/hyperlink" Target="https://podminky.urs.cz/item/CS_URS_2024_01/112251102" TargetMode="External" /><Relationship Id="rId4" Type="http://schemas.openxmlformats.org/officeDocument/2006/relationships/hyperlink" Target="https://podminky.urs.cz/item/CS_URS_2024_01/113106123" TargetMode="External" /><Relationship Id="rId5" Type="http://schemas.openxmlformats.org/officeDocument/2006/relationships/hyperlink" Target="https://podminky.urs.cz/item/CS_URS_2024_01/113107162" TargetMode="External" /><Relationship Id="rId6" Type="http://schemas.openxmlformats.org/officeDocument/2006/relationships/hyperlink" Target="https://podminky.urs.cz/item/CS_URS_2024_01/113107163" TargetMode="External" /><Relationship Id="rId7" Type="http://schemas.openxmlformats.org/officeDocument/2006/relationships/hyperlink" Target="https://podminky.urs.cz/item/CS_URS_2024_01/113107183" TargetMode="External" /><Relationship Id="rId8" Type="http://schemas.openxmlformats.org/officeDocument/2006/relationships/hyperlink" Target="https://podminky.urs.cz/item/CS_URS_2024_01/113107312" TargetMode="External" /><Relationship Id="rId9" Type="http://schemas.openxmlformats.org/officeDocument/2006/relationships/hyperlink" Target="https://podminky.urs.cz/item/CS_URS_2024_01/113201112" TargetMode="External" /><Relationship Id="rId10" Type="http://schemas.openxmlformats.org/officeDocument/2006/relationships/hyperlink" Target="https://podminky.urs.cz/item/CS_URS_2024_01/121151123" TargetMode="External" /><Relationship Id="rId11" Type="http://schemas.openxmlformats.org/officeDocument/2006/relationships/hyperlink" Target="https://podminky.urs.cz/item/CS_URS_2024_01/162201406" TargetMode="External" /><Relationship Id="rId12" Type="http://schemas.openxmlformats.org/officeDocument/2006/relationships/hyperlink" Target="https://podminky.urs.cz/item/CS_URS_2024_01/162201416" TargetMode="External" /><Relationship Id="rId13" Type="http://schemas.openxmlformats.org/officeDocument/2006/relationships/hyperlink" Target="https://podminky.urs.cz/item/CS_URS_2024_01/162201422" TargetMode="External" /><Relationship Id="rId14" Type="http://schemas.openxmlformats.org/officeDocument/2006/relationships/hyperlink" Target="https://podminky.urs.cz/item/CS_URS_2024_01/162206113" TargetMode="External" /><Relationship Id="rId15" Type="http://schemas.openxmlformats.org/officeDocument/2006/relationships/hyperlink" Target="https://podminky.urs.cz/item/CS_URS_2024_01/162301942" TargetMode="External" /><Relationship Id="rId16" Type="http://schemas.openxmlformats.org/officeDocument/2006/relationships/hyperlink" Target="https://podminky.urs.cz/item/CS_URS_2024_01/162301962" TargetMode="External" /><Relationship Id="rId17" Type="http://schemas.openxmlformats.org/officeDocument/2006/relationships/hyperlink" Target="https://podminky.urs.cz/item/CS_URS_2024_01/162301972" TargetMode="External" /><Relationship Id="rId18" Type="http://schemas.openxmlformats.org/officeDocument/2006/relationships/hyperlink" Target="https://podminky.urs.cz/item/CS_URS_2024_01/167103101" TargetMode="External" /><Relationship Id="rId19" Type="http://schemas.openxmlformats.org/officeDocument/2006/relationships/hyperlink" Target="https://podminky.urs.cz/item/CS_URS_2024_01/171251101" TargetMode="External" /><Relationship Id="rId20" Type="http://schemas.openxmlformats.org/officeDocument/2006/relationships/hyperlink" Target="https://podminky.urs.cz/item/CS_URS_2024_01/181351003" TargetMode="External" /><Relationship Id="rId21" Type="http://schemas.openxmlformats.org/officeDocument/2006/relationships/hyperlink" Target="https://podminky.urs.cz/item/CS_URS_2024_01/181411131" TargetMode="External" /><Relationship Id="rId22" Type="http://schemas.openxmlformats.org/officeDocument/2006/relationships/hyperlink" Target="https://podminky.urs.cz/item/CS_URS_2023_02/183101321" TargetMode="External" /><Relationship Id="rId23" Type="http://schemas.openxmlformats.org/officeDocument/2006/relationships/hyperlink" Target="https://podminky.urs.cz/item/CS_URS_2023_01/184102115" TargetMode="External" /><Relationship Id="rId24" Type="http://schemas.openxmlformats.org/officeDocument/2006/relationships/hyperlink" Target="https://podminky.urs.cz/item/CS_URS_2023_01/184215133" TargetMode="External" /><Relationship Id="rId25" Type="http://schemas.openxmlformats.org/officeDocument/2006/relationships/hyperlink" Target="https://podminky.urs.cz/item/CS_URS_2023_02/184215412" TargetMode="External" /><Relationship Id="rId26" Type="http://schemas.openxmlformats.org/officeDocument/2006/relationships/hyperlink" Target="https://podminky.urs.cz/item/CS_URS_2023_01/184501131" TargetMode="External" /><Relationship Id="rId27" Type="http://schemas.openxmlformats.org/officeDocument/2006/relationships/hyperlink" Target="https://podminky.urs.cz/item/CS_URS_2023_01/184853511" TargetMode="External" /><Relationship Id="rId28" Type="http://schemas.openxmlformats.org/officeDocument/2006/relationships/hyperlink" Target="https://podminky.urs.cz/item/CS_URS_2023_01/185804312" TargetMode="External" /><Relationship Id="rId29" Type="http://schemas.openxmlformats.org/officeDocument/2006/relationships/hyperlink" Target="https://podminky.urs.cz/item/CS_URS_2024_01/564961315" TargetMode="External" /><Relationship Id="rId30" Type="http://schemas.openxmlformats.org/officeDocument/2006/relationships/hyperlink" Target="https://podminky.urs.cz/item/CS_URS_2024_01/919731123" TargetMode="External" /><Relationship Id="rId31" Type="http://schemas.openxmlformats.org/officeDocument/2006/relationships/hyperlink" Target="https://podminky.urs.cz/item/CS_URS_2024_01/919732211" TargetMode="External" /><Relationship Id="rId32" Type="http://schemas.openxmlformats.org/officeDocument/2006/relationships/hyperlink" Target="https://podminky.urs.cz/item/CS_URS_2024_01/919735113" TargetMode="External" /><Relationship Id="rId33" Type="http://schemas.openxmlformats.org/officeDocument/2006/relationships/hyperlink" Target="https://podminky.urs.cz/item/CS_URS_2024_01/966003810" TargetMode="External" /><Relationship Id="rId34" Type="http://schemas.openxmlformats.org/officeDocument/2006/relationships/hyperlink" Target="https://podminky.urs.cz/item/CS_URS_2024_01/997002511" TargetMode="External" /><Relationship Id="rId35" Type="http://schemas.openxmlformats.org/officeDocument/2006/relationships/hyperlink" Target="https://podminky.urs.cz/item/CS_URS_2024_01/997002519" TargetMode="External" /><Relationship Id="rId36" Type="http://schemas.openxmlformats.org/officeDocument/2006/relationships/hyperlink" Target="https://podminky.urs.cz/item/CS_URS_2024_01/997002611" TargetMode="External" /><Relationship Id="rId37" Type="http://schemas.openxmlformats.org/officeDocument/2006/relationships/hyperlink" Target="https://podminky.urs.cz/item/CS_URS_2024_01/997013861" TargetMode="External" /><Relationship Id="rId38" Type="http://schemas.openxmlformats.org/officeDocument/2006/relationships/hyperlink" Target="https://podminky.urs.cz/item/CS_URS_2024_01/997013871" TargetMode="External" /><Relationship Id="rId39" Type="http://schemas.openxmlformats.org/officeDocument/2006/relationships/hyperlink" Target="https://podminky.urs.cz/item/CS_URS_2024_01/997013873" TargetMode="External" /><Relationship Id="rId40" Type="http://schemas.openxmlformats.org/officeDocument/2006/relationships/hyperlink" Target="https://podminky.urs.cz/item/CS_URS_2024_01/997013875" TargetMode="External" /><Relationship Id="rId41" Type="http://schemas.openxmlformats.org/officeDocument/2006/relationships/hyperlink" Target="https://podminky.urs.cz/item/CS_URS_2024_01/998225111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2204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67151111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81951112" TargetMode="External" /><Relationship Id="rId7" Type="http://schemas.openxmlformats.org/officeDocument/2006/relationships/hyperlink" Target="https://podminky.urs.cz/item/CS_URS_2024_01/564861011" TargetMode="External" /><Relationship Id="rId8" Type="http://schemas.openxmlformats.org/officeDocument/2006/relationships/hyperlink" Target="https://podminky.urs.cz/item/CS_URS_2024_01/564871111" TargetMode="External" /><Relationship Id="rId9" Type="http://schemas.openxmlformats.org/officeDocument/2006/relationships/hyperlink" Target="https://podminky.urs.cz/item/CS_URS_2024_01/564951313" TargetMode="External" /><Relationship Id="rId10" Type="http://schemas.openxmlformats.org/officeDocument/2006/relationships/hyperlink" Target="https://podminky.urs.cz/item/CS_URS_2024_01/564851111" TargetMode="External" /><Relationship Id="rId11" Type="http://schemas.openxmlformats.org/officeDocument/2006/relationships/hyperlink" Target="https://podminky.urs.cz/item/CS_URS_2024_01/565155111" TargetMode="External" /><Relationship Id="rId12" Type="http://schemas.openxmlformats.org/officeDocument/2006/relationships/hyperlink" Target="https://podminky.urs.cz/item/CS_URS_2024_01/566501111" TargetMode="External" /><Relationship Id="rId13" Type="http://schemas.openxmlformats.org/officeDocument/2006/relationships/hyperlink" Target="https://podminky.urs.cz/item/CS_URS_2024_01/573211107" TargetMode="External" /><Relationship Id="rId14" Type="http://schemas.openxmlformats.org/officeDocument/2006/relationships/hyperlink" Target="https://podminky.urs.cz/item/CS_URS_2024_01/577134111" TargetMode="External" /><Relationship Id="rId15" Type="http://schemas.openxmlformats.org/officeDocument/2006/relationships/hyperlink" Target="https://podminky.urs.cz/item/CS_URS_2024_01/596211110" TargetMode="External" /><Relationship Id="rId16" Type="http://schemas.openxmlformats.org/officeDocument/2006/relationships/hyperlink" Target="https://podminky.urs.cz/item/CS_URS_2024_01/596212211" TargetMode="External" /><Relationship Id="rId17" Type="http://schemas.openxmlformats.org/officeDocument/2006/relationships/hyperlink" Target="https://podminky.urs.cz/item/CS_URS_2024_01/596412211" TargetMode="External" /><Relationship Id="rId18" Type="http://schemas.openxmlformats.org/officeDocument/2006/relationships/hyperlink" Target="https://podminky.urs.cz/item/CS_URS_2023_01/899331111" TargetMode="External" /><Relationship Id="rId19" Type="http://schemas.openxmlformats.org/officeDocument/2006/relationships/hyperlink" Target="https://podminky.urs.cz/item/CS_URS_2023_01/899431111" TargetMode="External" /><Relationship Id="rId20" Type="http://schemas.openxmlformats.org/officeDocument/2006/relationships/hyperlink" Target="https://podminky.urs.cz/item/CS_URS_2024_01/914111112" TargetMode="External" /><Relationship Id="rId21" Type="http://schemas.openxmlformats.org/officeDocument/2006/relationships/hyperlink" Target="https://podminky.urs.cz/item/CS_URS_2024_01/914211111" TargetMode="External" /><Relationship Id="rId22" Type="http://schemas.openxmlformats.org/officeDocument/2006/relationships/hyperlink" Target="https://podminky.urs.cz/item/CS_URS_2024_01/914511111" TargetMode="External" /><Relationship Id="rId23" Type="http://schemas.openxmlformats.org/officeDocument/2006/relationships/hyperlink" Target="https://podminky.urs.cz/item/CS_URS_2024_01/915131111" TargetMode="External" /><Relationship Id="rId24" Type="http://schemas.openxmlformats.org/officeDocument/2006/relationships/hyperlink" Target="https://podminky.urs.cz/item/CS_URS_2024_01/915621111" TargetMode="External" /><Relationship Id="rId25" Type="http://schemas.openxmlformats.org/officeDocument/2006/relationships/hyperlink" Target="https://podminky.urs.cz/item/CS_URS_2024_01/916131213" TargetMode="External" /><Relationship Id="rId26" Type="http://schemas.openxmlformats.org/officeDocument/2006/relationships/hyperlink" Target="https://podminky.urs.cz/item/CS_URS_2024_01/916231213" TargetMode="External" /><Relationship Id="rId27" Type="http://schemas.openxmlformats.org/officeDocument/2006/relationships/hyperlink" Target="https://podminky.urs.cz/item/CS_URS_2024_01/998225111" TargetMode="External" /><Relationship Id="rId28" Type="http://schemas.openxmlformats.org/officeDocument/2006/relationships/hyperlink" Target="https://podminky.urs.cz/item/CS_URS_2024_01/013254000" TargetMode="External" /><Relationship Id="rId29" Type="http://schemas.openxmlformats.org/officeDocument/2006/relationships/hyperlink" Target="https://podminky.urs.cz/item/CS_URS_2024_01/043154000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32251104" TargetMode="External" /><Relationship Id="rId3" Type="http://schemas.openxmlformats.org/officeDocument/2006/relationships/hyperlink" Target="https://podminky.urs.cz/item/CS_URS_2024_01/1623511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6715111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0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460661112" TargetMode="External" /><Relationship Id="rId11" Type="http://schemas.openxmlformats.org/officeDocument/2006/relationships/hyperlink" Target="https://podminky.urs.cz/item/CS_URS_2024_01/275313711" TargetMode="External" /><Relationship Id="rId12" Type="http://schemas.openxmlformats.org/officeDocument/2006/relationships/hyperlink" Target="https://podminky.urs.cz/item/CS_URS_2024_01/388995212" TargetMode="External" /><Relationship Id="rId13" Type="http://schemas.openxmlformats.org/officeDocument/2006/relationships/hyperlink" Target="https://podminky.urs.cz/item/CS_URS_2024_01/210204011" TargetMode="External" /><Relationship Id="rId14" Type="http://schemas.openxmlformats.org/officeDocument/2006/relationships/hyperlink" Target="https://podminky.urs.cz/item/CS_URS_2024_01/210204202" TargetMode="External" /><Relationship Id="rId15" Type="http://schemas.openxmlformats.org/officeDocument/2006/relationships/hyperlink" Target="https://podminky.urs.cz/item/CS_URS_2024_01/210220001" TargetMode="External" /><Relationship Id="rId16" Type="http://schemas.openxmlformats.org/officeDocument/2006/relationships/hyperlink" Target="https://podminky.urs.cz/item/CS_URS_2024_01/210220002" TargetMode="External" /><Relationship Id="rId17" Type="http://schemas.openxmlformats.org/officeDocument/2006/relationships/hyperlink" Target="https://podminky.urs.cz/item/CS_URS_2024_01/013254000" TargetMode="External" /><Relationship Id="rId1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151103" TargetMode="External" /><Relationship Id="rId2" Type="http://schemas.openxmlformats.org/officeDocument/2006/relationships/hyperlink" Target="https://podminky.urs.cz/item/CS_URS_2024_01/162351103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715111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4251101" TargetMode="External" /><Relationship Id="rId8" Type="http://schemas.openxmlformats.org/officeDocument/2006/relationships/hyperlink" Target="https://podminky.urs.cz/item/CS_URS_2024_01/181351003" TargetMode="External" /><Relationship Id="rId9" Type="http://schemas.openxmlformats.org/officeDocument/2006/relationships/hyperlink" Target="https://podminky.urs.cz/item/CS_URS_2024_01/181911101" TargetMode="External" /><Relationship Id="rId10" Type="http://schemas.openxmlformats.org/officeDocument/2006/relationships/hyperlink" Target="https://podminky.urs.cz/item/CS_URS_2024_01/182111111" TargetMode="External" /><Relationship Id="rId11" Type="http://schemas.openxmlformats.org/officeDocument/2006/relationships/hyperlink" Target="https://podminky.urs.cz/item/CS_URS_2024_01/182151111" TargetMode="External" /><Relationship Id="rId12" Type="http://schemas.openxmlformats.org/officeDocument/2006/relationships/hyperlink" Target="https://podminky.urs.cz/item/CS_URS_2024_01/183111214" TargetMode="External" /><Relationship Id="rId13" Type="http://schemas.openxmlformats.org/officeDocument/2006/relationships/hyperlink" Target="https://podminky.urs.cz/item/CS_URS_2024_01/184102211" TargetMode="External" /><Relationship Id="rId14" Type="http://schemas.openxmlformats.org/officeDocument/2006/relationships/hyperlink" Target="https://podminky.urs.cz/item/CS_URS_2024_01/919726123" TargetMode="External" /><Relationship Id="rId15" Type="http://schemas.openxmlformats.org/officeDocument/2006/relationships/hyperlink" Target="https://podminky.urs.cz/item/CS_URS_2024_01/935111211" TargetMode="External" /><Relationship Id="rId16" Type="http://schemas.openxmlformats.org/officeDocument/2006/relationships/hyperlink" Target="https://podminky.urs.cz/item/CS_URS_2024_01/998223011" TargetMode="External" /><Relationship Id="rId17" Type="http://schemas.openxmlformats.org/officeDocument/2006/relationships/hyperlink" Target="https://podminky.urs.cz/item/CS_URS_2024_01/013254000" TargetMode="External" /><Relationship Id="rId1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2" TargetMode="External" /><Relationship Id="rId3" Type="http://schemas.openxmlformats.org/officeDocument/2006/relationships/hyperlink" Target="https://podminky.urs.cz/item/CS_URS_2024_01/119001421" TargetMode="External" /><Relationship Id="rId4" Type="http://schemas.openxmlformats.org/officeDocument/2006/relationships/hyperlink" Target="https://podminky.urs.cz/item/CS_URS_2024_01/132254204" TargetMode="External" /><Relationship Id="rId5" Type="http://schemas.openxmlformats.org/officeDocument/2006/relationships/hyperlink" Target="https://podminky.urs.cz/item/CS_URS_2024_01/132354204" TargetMode="External" /><Relationship Id="rId6" Type="http://schemas.openxmlformats.org/officeDocument/2006/relationships/hyperlink" Target="https://podminky.urs.cz/item/CS_URS_2024_01/151101101" TargetMode="External" /><Relationship Id="rId7" Type="http://schemas.openxmlformats.org/officeDocument/2006/relationships/hyperlink" Target="https://podminky.urs.cz/item/CS_URS_2024_01/151101111" TargetMode="External" /><Relationship Id="rId8" Type="http://schemas.openxmlformats.org/officeDocument/2006/relationships/hyperlink" Target="https://podminky.urs.cz/item/CS_URS_2024_01/1623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62751119" TargetMode="External" /><Relationship Id="rId11" Type="http://schemas.openxmlformats.org/officeDocument/2006/relationships/hyperlink" Target="https://podminky.urs.cz/item/CS_URS_2024_01/167151111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0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451572111" TargetMode="External" /><Relationship Id="rId16" Type="http://schemas.openxmlformats.org/officeDocument/2006/relationships/hyperlink" Target="https://podminky.urs.cz/item/CS_URS_2024_01/359901211" TargetMode="External" /><Relationship Id="rId17" Type="http://schemas.openxmlformats.org/officeDocument/2006/relationships/hyperlink" Target="https://podminky.urs.cz/item/CS_URS_2024_01/831372193" TargetMode="External" /><Relationship Id="rId18" Type="http://schemas.openxmlformats.org/officeDocument/2006/relationships/hyperlink" Target="https://podminky.urs.cz/item/CS_URS_2024_01/831352193" TargetMode="External" /><Relationship Id="rId19" Type="http://schemas.openxmlformats.org/officeDocument/2006/relationships/hyperlink" Target="https://podminky.urs.cz/item/CS_URS_2024_01/831362121" TargetMode="External" /><Relationship Id="rId20" Type="http://schemas.openxmlformats.org/officeDocument/2006/relationships/hyperlink" Target="https://podminky.urs.cz/item/CS_URS_2024_01/837352221" TargetMode="External" /><Relationship Id="rId21" Type="http://schemas.openxmlformats.org/officeDocument/2006/relationships/hyperlink" Target="https://podminky.urs.cz/item/CS_URS_2024_01/837355121" TargetMode="External" /><Relationship Id="rId22" Type="http://schemas.openxmlformats.org/officeDocument/2006/relationships/hyperlink" Target="https://podminky.urs.cz/item/CS_URS_2024_01/837361221" TargetMode="External" /><Relationship Id="rId23" Type="http://schemas.openxmlformats.org/officeDocument/2006/relationships/hyperlink" Target="https://podminky.urs.cz/item/CS_URS_2024_01/871310320" TargetMode="External" /><Relationship Id="rId24" Type="http://schemas.openxmlformats.org/officeDocument/2006/relationships/hyperlink" Target="https://podminky.urs.cz/item/CS_URS_2024_01/890231851" TargetMode="External" /><Relationship Id="rId25" Type="http://schemas.openxmlformats.org/officeDocument/2006/relationships/hyperlink" Target="https://podminky.urs.cz/item/CS_URS_2024_01/892362121" TargetMode="External" /><Relationship Id="rId26" Type="http://schemas.openxmlformats.org/officeDocument/2006/relationships/hyperlink" Target="https://podminky.urs.cz/item/CS_URS_2024_01/894411121" TargetMode="External" /><Relationship Id="rId27" Type="http://schemas.openxmlformats.org/officeDocument/2006/relationships/hyperlink" Target="https://podminky.urs.cz/item/CS_URS_2024_01/894812311" TargetMode="External" /><Relationship Id="rId28" Type="http://schemas.openxmlformats.org/officeDocument/2006/relationships/hyperlink" Target="https://podminky.urs.cz/item/CS_URS_2024_01/894812332" TargetMode="External" /><Relationship Id="rId29" Type="http://schemas.openxmlformats.org/officeDocument/2006/relationships/hyperlink" Target="https://podminky.urs.cz/item/CS_URS_2024_01/894812339" TargetMode="External" /><Relationship Id="rId30" Type="http://schemas.openxmlformats.org/officeDocument/2006/relationships/hyperlink" Target="https://podminky.urs.cz/item/CS_URS_2024_01/894812351" TargetMode="External" /><Relationship Id="rId31" Type="http://schemas.openxmlformats.org/officeDocument/2006/relationships/hyperlink" Target="https://podminky.urs.cz/item/CS_URS_2024_01/894812376" TargetMode="External" /><Relationship Id="rId32" Type="http://schemas.openxmlformats.org/officeDocument/2006/relationships/hyperlink" Target="https://podminky.urs.cz/item/CS_URS_2024_01/899101211" TargetMode="External" /><Relationship Id="rId33" Type="http://schemas.openxmlformats.org/officeDocument/2006/relationships/hyperlink" Target="https://podminky.urs.cz/item/CS_URS_2024_01/899913161" TargetMode="External" /><Relationship Id="rId34" Type="http://schemas.openxmlformats.org/officeDocument/2006/relationships/hyperlink" Target="https://podminky.urs.cz/item/CS_URS_2024_01/899914112" TargetMode="External" /><Relationship Id="rId35" Type="http://schemas.openxmlformats.org/officeDocument/2006/relationships/hyperlink" Target="https://podminky.urs.cz/item/CS_URS_2024_01/953171004" TargetMode="External" /><Relationship Id="rId36" Type="http://schemas.openxmlformats.org/officeDocument/2006/relationships/hyperlink" Target="https://podminky.urs.cz/item/CS_URS_2024_01/997002511" TargetMode="External" /><Relationship Id="rId37" Type="http://schemas.openxmlformats.org/officeDocument/2006/relationships/hyperlink" Target="https://podminky.urs.cz/item/CS_URS_2024_01/997002519" TargetMode="External" /><Relationship Id="rId38" Type="http://schemas.openxmlformats.org/officeDocument/2006/relationships/hyperlink" Target="https://podminky.urs.cz/item/CS_URS_2024_01/997002611" TargetMode="External" /><Relationship Id="rId39" Type="http://schemas.openxmlformats.org/officeDocument/2006/relationships/hyperlink" Target="https://podminky.urs.cz/item/CS_URS_2024_01/997013861" TargetMode="External" /><Relationship Id="rId40" Type="http://schemas.openxmlformats.org/officeDocument/2006/relationships/hyperlink" Target="https://podminky.urs.cz/item/CS_URS_2024_01/998275101" TargetMode="External" /><Relationship Id="rId41" Type="http://schemas.openxmlformats.org/officeDocument/2006/relationships/hyperlink" Target="https://podminky.urs.cz/item/CS_URS_2024_01/230120048" TargetMode="External" /><Relationship Id="rId42" Type="http://schemas.openxmlformats.org/officeDocument/2006/relationships/hyperlink" Target="https://podminky.urs.cz/item/CS_URS_2024_01/230120051" TargetMode="External" /><Relationship Id="rId43" Type="http://schemas.openxmlformats.org/officeDocument/2006/relationships/hyperlink" Target="https://podminky.urs.cz/item/CS_URS_2024_01/013254000" TargetMode="External" /><Relationship Id="rId44" Type="http://schemas.openxmlformats.org/officeDocument/2006/relationships/hyperlink" Target="https://podminky.urs.cz/item/CS_URS_2024_01/013294000" TargetMode="External" /><Relationship Id="rId45" Type="http://schemas.openxmlformats.org/officeDocument/2006/relationships/hyperlink" Target="https://podminky.urs.cz/item/CS_URS_2024_01/043154000" TargetMode="External" /><Relationship Id="rId4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2" TargetMode="External" /><Relationship Id="rId3" Type="http://schemas.openxmlformats.org/officeDocument/2006/relationships/hyperlink" Target="https://podminky.urs.cz/item/CS_URS_2024_01/119001421" TargetMode="External" /><Relationship Id="rId4" Type="http://schemas.openxmlformats.org/officeDocument/2006/relationships/hyperlink" Target="https://podminky.urs.cz/item/CS_URS_2024_01/131251104" TargetMode="External" /><Relationship Id="rId5" Type="http://schemas.openxmlformats.org/officeDocument/2006/relationships/hyperlink" Target="https://podminky.urs.cz/item/CS_URS_2024_01/132254204" TargetMode="External" /><Relationship Id="rId6" Type="http://schemas.openxmlformats.org/officeDocument/2006/relationships/hyperlink" Target="https://podminky.urs.cz/item/CS_URS_2024_01/151101101" TargetMode="External" /><Relationship Id="rId7" Type="http://schemas.openxmlformats.org/officeDocument/2006/relationships/hyperlink" Target="https://podminky.urs.cz/item/CS_URS_2024_01/151101111" TargetMode="External" /><Relationship Id="rId8" Type="http://schemas.openxmlformats.org/officeDocument/2006/relationships/hyperlink" Target="https://podminky.urs.cz/item/CS_URS_2024_01/1623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62751119" TargetMode="External" /><Relationship Id="rId11" Type="http://schemas.openxmlformats.org/officeDocument/2006/relationships/hyperlink" Target="https://podminky.urs.cz/item/CS_URS_2024_01/167151111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0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451572111" TargetMode="External" /><Relationship Id="rId16" Type="http://schemas.openxmlformats.org/officeDocument/2006/relationships/hyperlink" Target="https://podminky.urs.cz/item/CS_URS_2024_01/857251151" TargetMode="External" /><Relationship Id="rId17" Type="http://schemas.openxmlformats.org/officeDocument/2006/relationships/hyperlink" Target="https://podminky.urs.cz/item/CS_URS_2024_01/871161141" TargetMode="External" /><Relationship Id="rId18" Type="http://schemas.openxmlformats.org/officeDocument/2006/relationships/hyperlink" Target="https://podminky.urs.cz/item/CS_URS_2024_01/871241211" TargetMode="External" /><Relationship Id="rId19" Type="http://schemas.openxmlformats.org/officeDocument/2006/relationships/hyperlink" Target="https://podminky.urs.cz/item/CS_URS_2024_01/877161118" TargetMode="External" /><Relationship Id="rId20" Type="http://schemas.openxmlformats.org/officeDocument/2006/relationships/hyperlink" Target="https://podminky.urs.cz/item/CS_URS_2024_01/877241101" TargetMode="External" /><Relationship Id="rId21" Type="http://schemas.openxmlformats.org/officeDocument/2006/relationships/hyperlink" Target="https://podminky.urs.cz/item/CS_URS_2024_01/877241110" TargetMode="External" /><Relationship Id="rId22" Type="http://schemas.openxmlformats.org/officeDocument/2006/relationships/hyperlink" Target="https://podminky.urs.cz/item/CS_URS_2024_01/877241113" TargetMode="External" /><Relationship Id="rId23" Type="http://schemas.openxmlformats.org/officeDocument/2006/relationships/hyperlink" Target="https://podminky.urs.cz/item/CS_URS_2024_01/879171111" TargetMode="External" /><Relationship Id="rId24" Type="http://schemas.openxmlformats.org/officeDocument/2006/relationships/hyperlink" Target="https://podminky.urs.cz/item/CS_URS_2024_01/891181112" TargetMode="External" /><Relationship Id="rId25" Type="http://schemas.openxmlformats.org/officeDocument/2006/relationships/hyperlink" Target="https://podminky.urs.cz/item/CS_URS_2024_01/891241112" TargetMode="External" /><Relationship Id="rId26" Type="http://schemas.openxmlformats.org/officeDocument/2006/relationships/hyperlink" Target="https://podminky.urs.cz/item/CS_URS_2024_01/891247112" TargetMode="External" /><Relationship Id="rId27" Type="http://schemas.openxmlformats.org/officeDocument/2006/relationships/hyperlink" Target="https://podminky.urs.cz/item/CS_URS_2024_01/892241111" TargetMode="External" /><Relationship Id="rId28" Type="http://schemas.openxmlformats.org/officeDocument/2006/relationships/hyperlink" Target="https://podminky.urs.cz/item/CS_URS_2024_01/892273122" TargetMode="External" /><Relationship Id="rId29" Type="http://schemas.openxmlformats.org/officeDocument/2006/relationships/hyperlink" Target="https://podminky.urs.cz/item/CS_URS_2024_01/893811263" TargetMode="External" /><Relationship Id="rId30" Type="http://schemas.openxmlformats.org/officeDocument/2006/relationships/hyperlink" Target="https://podminky.urs.cz/item/CS_URS_2024_01/899721111" TargetMode="External" /><Relationship Id="rId31" Type="http://schemas.openxmlformats.org/officeDocument/2006/relationships/hyperlink" Target="https://podminky.urs.cz/item/CS_URS_2024_01/899722112" TargetMode="External" /><Relationship Id="rId32" Type="http://schemas.openxmlformats.org/officeDocument/2006/relationships/hyperlink" Target="https://podminky.urs.cz/item/CS_URS_2024_01/998276101" TargetMode="External" /><Relationship Id="rId33" Type="http://schemas.openxmlformats.org/officeDocument/2006/relationships/hyperlink" Target="https://podminky.urs.cz/item/CS_URS_2024_01/013254000" TargetMode="External" /><Relationship Id="rId34" Type="http://schemas.openxmlformats.org/officeDocument/2006/relationships/hyperlink" Target="https://podminky.urs.cz/item/CS_URS_2024_01/043154000" TargetMode="External" /><Relationship Id="rId3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21" TargetMode="External" /><Relationship Id="rId2" Type="http://schemas.openxmlformats.org/officeDocument/2006/relationships/hyperlink" Target="https://podminky.urs.cz/item/CS_URS_2024_01/120001101" TargetMode="External" /><Relationship Id="rId3" Type="http://schemas.openxmlformats.org/officeDocument/2006/relationships/hyperlink" Target="https://podminky.urs.cz/item/CS_URS_2024_01/131251201" TargetMode="External" /><Relationship Id="rId4" Type="http://schemas.openxmlformats.org/officeDocument/2006/relationships/hyperlink" Target="https://podminky.urs.cz/item/CS_URS_2024_01/132254104" TargetMode="External" /><Relationship Id="rId5" Type="http://schemas.openxmlformats.org/officeDocument/2006/relationships/hyperlink" Target="https://podminky.urs.cz/item/CS_URS_2024_01/151101101" TargetMode="External" /><Relationship Id="rId6" Type="http://schemas.openxmlformats.org/officeDocument/2006/relationships/hyperlink" Target="https://podminky.urs.cz/item/CS_URS_2024_01/151101111" TargetMode="External" /><Relationship Id="rId7" Type="http://schemas.openxmlformats.org/officeDocument/2006/relationships/hyperlink" Target="https://podminky.urs.cz/item/CS_URS_2024_01/162351103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62751119" TargetMode="External" /><Relationship Id="rId10" Type="http://schemas.openxmlformats.org/officeDocument/2006/relationships/hyperlink" Target="https://podminky.urs.cz/item/CS_URS_2024_01/167151111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4101101" TargetMode="External" /><Relationship Id="rId13" Type="http://schemas.openxmlformats.org/officeDocument/2006/relationships/hyperlink" Target="https://podminky.urs.cz/item/CS_URS_2024_01/175151101" TargetMode="External" /><Relationship Id="rId14" Type="http://schemas.openxmlformats.org/officeDocument/2006/relationships/hyperlink" Target="https://podminky.urs.cz/item/CS_URS_2024_01/451572111" TargetMode="External" /><Relationship Id="rId15" Type="http://schemas.openxmlformats.org/officeDocument/2006/relationships/hyperlink" Target="https://podminky.urs.cz/item/CS_URS_2024_01/998276101" TargetMode="External" /><Relationship Id="rId16" Type="http://schemas.openxmlformats.org/officeDocument/2006/relationships/hyperlink" Target="https://podminky.urs.cz/item/CS_URS_2024_01/230200321" TargetMode="External" /><Relationship Id="rId17" Type="http://schemas.openxmlformats.org/officeDocument/2006/relationships/hyperlink" Target="https://podminky.urs.cz/item/CS_URS_2024_01/230205031" TargetMode="External" /><Relationship Id="rId18" Type="http://schemas.openxmlformats.org/officeDocument/2006/relationships/hyperlink" Target="https://podminky.urs.cz/item/CS_URS_2024_01/230205051" TargetMode="External" /><Relationship Id="rId19" Type="http://schemas.openxmlformats.org/officeDocument/2006/relationships/hyperlink" Target="https://podminky.urs.cz/item/CS_URS_2024_01/230205225" TargetMode="External" /><Relationship Id="rId20" Type="http://schemas.openxmlformats.org/officeDocument/2006/relationships/hyperlink" Target="https://podminky.urs.cz/item/CS_URS_2024_01/230205242" TargetMode="External" /><Relationship Id="rId21" Type="http://schemas.openxmlformats.org/officeDocument/2006/relationships/hyperlink" Target="https://podminky.urs.cz/item/CS_URS_2024_01/230230018" TargetMode="External" /><Relationship Id="rId22" Type="http://schemas.openxmlformats.org/officeDocument/2006/relationships/hyperlink" Target="https://podminky.urs.cz/item/CS_URS_2024_01/013254000" TargetMode="External" /><Relationship Id="rId2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351103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715111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460905211" TargetMode="External" /><Relationship Id="rId8" Type="http://schemas.openxmlformats.org/officeDocument/2006/relationships/hyperlink" Target="https://podminky.urs.cz/item/CS_URS_2024_01/460905221" TargetMode="External" /><Relationship Id="rId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1114000" TargetMode="External" /><Relationship Id="rId2" Type="http://schemas.openxmlformats.org/officeDocument/2006/relationships/hyperlink" Target="https://podminky.urs.cz/item/CS_URS_2023_01/049303000" TargetMode="External" /><Relationship Id="rId3" Type="http://schemas.openxmlformats.org/officeDocument/2006/relationships/hyperlink" Target="https://podminky.urs.cz/item/CS_URS_2023_01/072103001" TargetMode="External" /><Relationship Id="rId4" Type="http://schemas.openxmlformats.org/officeDocument/2006/relationships/hyperlink" Target="https://podminky.urs.cz/item/CS_URS_2023_01/072103011" TargetMode="External" /><Relationship Id="rId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35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37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21047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Ul.Vítězná, Sokolov. Výstavba technické a dopravní infrastruktury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Sokolov p.č. 3479, 3487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Ing. Ota Vettermann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ROUND(SUM(AG95:AG103),2)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ROUND(SUM(AS95:AS103),2)</f>
        <v>0</v>
      </c>
      <c r="AT94" s="114">
        <f>ROUND(SUM(AV94:AW94),2)</f>
        <v>0</v>
      </c>
      <c r="AU94" s="115">
        <f>ROUND(SUM(AU95:AU103),5)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ROUND(SUM(AZ95:AZ103),2)</f>
        <v>0</v>
      </c>
      <c r="BA94" s="114">
        <f>ROUND(SUM(BA95:BA103),2)</f>
        <v>0</v>
      </c>
      <c r="BB94" s="114">
        <f>ROUND(SUM(BB95:BB103),2)</f>
        <v>0</v>
      </c>
      <c r="BC94" s="114">
        <f>ROUND(SUM(BC95:BC103),2)</f>
        <v>0</v>
      </c>
      <c r="BD94" s="116">
        <f>ROUND(SUM(BD95:BD103),2)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24.7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'SO000 - Příprava území, b...'!J30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'SO000 - Příprava území, b...'!P122</f>
        <v>0</v>
      </c>
      <c r="AV95" s="128">
        <f>'SO000 - Příprava území, b...'!J33</f>
        <v>0</v>
      </c>
      <c r="AW95" s="128">
        <f>'SO000 - Příprava území, b...'!J34</f>
        <v>0</v>
      </c>
      <c r="AX95" s="128">
        <f>'SO000 - Příprava území, b...'!J35</f>
        <v>0</v>
      </c>
      <c r="AY95" s="128">
        <f>'SO000 - Příprava území, b...'!J36</f>
        <v>0</v>
      </c>
      <c r="AZ95" s="128">
        <f>'SO000 - Příprava území, b...'!F33</f>
        <v>0</v>
      </c>
      <c r="BA95" s="128">
        <f>'SO000 - Příprava území, b...'!F34</f>
        <v>0</v>
      </c>
      <c r="BB95" s="128">
        <f>'SO000 - Příprava území, b...'!F35</f>
        <v>0</v>
      </c>
      <c r="BC95" s="128">
        <f>'SO000 - Příprava území, b...'!F36</f>
        <v>0</v>
      </c>
      <c r="BD95" s="130">
        <f>'SO000 - Příprava území, b...'!F37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16.5" customHeight="1">
      <c r="A96" s="119" t="s">
        <v>83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91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'SO100 - Pozemní komunikac...'!J30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27">
        <v>0</v>
      </c>
      <c r="AT96" s="128">
        <f>ROUND(SUM(AV96:AW96),2)</f>
        <v>0</v>
      </c>
      <c r="AU96" s="129">
        <f>'SO100 - Pozemní komunikac...'!P125</f>
        <v>0</v>
      </c>
      <c r="AV96" s="128">
        <f>'SO100 - Pozemní komunikac...'!J33</f>
        <v>0</v>
      </c>
      <c r="AW96" s="128">
        <f>'SO100 - Pozemní komunikac...'!J34</f>
        <v>0</v>
      </c>
      <c r="AX96" s="128">
        <f>'SO100 - Pozemní komunikac...'!J35</f>
        <v>0</v>
      </c>
      <c r="AY96" s="128">
        <f>'SO100 - Pozemní komunikac...'!J36</f>
        <v>0</v>
      </c>
      <c r="AZ96" s="128">
        <f>'SO100 - Pozemní komunikac...'!F33</f>
        <v>0</v>
      </c>
      <c r="BA96" s="128">
        <f>'SO100 - Pozemní komunikac...'!F34</f>
        <v>0</v>
      </c>
      <c r="BB96" s="128">
        <f>'SO100 - Pozemní komunikac...'!F35</f>
        <v>0</v>
      </c>
      <c r="BC96" s="128">
        <f>'SO100 - Pozemní komunikac...'!F36</f>
        <v>0</v>
      </c>
      <c r="BD96" s="130">
        <f>'SO100 - Pozemní komunikac...'!F37</f>
        <v>0</v>
      </c>
      <c r="BE96" s="7"/>
      <c r="BT96" s="131" t="s">
        <v>87</v>
      </c>
      <c r="BV96" s="131" t="s">
        <v>81</v>
      </c>
      <c r="BW96" s="131" t="s">
        <v>92</v>
      </c>
      <c r="BX96" s="131" t="s">
        <v>5</v>
      </c>
      <c r="CL96" s="131" t="s">
        <v>1</v>
      </c>
      <c r="CM96" s="131" t="s">
        <v>89</v>
      </c>
    </row>
    <row r="97" s="7" customFormat="1" ht="16.5" customHeight="1">
      <c r="A97" s="119" t="s">
        <v>83</v>
      </c>
      <c r="B97" s="120"/>
      <c r="C97" s="121"/>
      <c r="D97" s="122" t="s">
        <v>93</v>
      </c>
      <c r="E97" s="122"/>
      <c r="F97" s="122"/>
      <c r="G97" s="122"/>
      <c r="H97" s="122"/>
      <c r="I97" s="123"/>
      <c r="J97" s="122" t="s">
        <v>94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'SO400 - Veřejné osvětlení...'!J30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86</v>
      </c>
      <c r="AR97" s="126"/>
      <c r="AS97" s="127">
        <v>0</v>
      </c>
      <c r="AT97" s="128">
        <f>ROUND(SUM(AV97:AW97),2)</f>
        <v>0</v>
      </c>
      <c r="AU97" s="129">
        <f>'SO400 - Veřejné osvětlení...'!P125</f>
        <v>0</v>
      </c>
      <c r="AV97" s="128">
        <f>'SO400 - Veřejné osvětlení...'!J33</f>
        <v>0</v>
      </c>
      <c r="AW97" s="128">
        <f>'SO400 - Veřejné osvětlení...'!J34</f>
        <v>0</v>
      </c>
      <c r="AX97" s="128">
        <f>'SO400 - Veřejné osvětlení...'!J35</f>
        <v>0</v>
      </c>
      <c r="AY97" s="128">
        <f>'SO400 - Veřejné osvětlení...'!J36</f>
        <v>0</v>
      </c>
      <c r="AZ97" s="128">
        <f>'SO400 - Veřejné osvětlení...'!F33</f>
        <v>0</v>
      </c>
      <c r="BA97" s="128">
        <f>'SO400 - Veřejné osvětlení...'!F34</f>
        <v>0</v>
      </c>
      <c r="BB97" s="128">
        <f>'SO400 - Veřejné osvětlení...'!F35</f>
        <v>0</v>
      </c>
      <c r="BC97" s="128">
        <f>'SO400 - Veřejné osvětlení...'!F36</f>
        <v>0</v>
      </c>
      <c r="BD97" s="130">
        <f>'SO400 - Veřejné osvětlení...'!F37</f>
        <v>0</v>
      </c>
      <c r="BE97" s="7"/>
      <c r="BT97" s="131" t="s">
        <v>87</v>
      </c>
      <c r="BV97" s="131" t="s">
        <v>81</v>
      </c>
      <c r="BW97" s="131" t="s">
        <v>95</v>
      </c>
      <c r="BX97" s="131" t="s">
        <v>5</v>
      </c>
      <c r="CL97" s="131" t="s">
        <v>1</v>
      </c>
      <c r="CM97" s="131" t="s">
        <v>89</v>
      </c>
    </row>
    <row r="98" s="7" customFormat="1" ht="16.5" customHeight="1">
      <c r="A98" s="119" t="s">
        <v>83</v>
      </c>
      <c r="B98" s="120"/>
      <c r="C98" s="121"/>
      <c r="D98" s="122" t="s">
        <v>96</v>
      </c>
      <c r="E98" s="122"/>
      <c r="F98" s="122"/>
      <c r="G98" s="122"/>
      <c r="H98" s="122"/>
      <c r="I98" s="123"/>
      <c r="J98" s="122" t="s">
        <v>97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'SO501 - Odvodnění pozemní...'!J30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86</v>
      </c>
      <c r="AR98" s="126"/>
      <c r="AS98" s="127">
        <v>0</v>
      </c>
      <c r="AT98" s="128">
        <f>ROUND(SUM(AV98:AW98),2)</f>
        <v>0</v>
      </c>
      <c r="AU98" s="129">
        <f>'SO501 - Odvodnění pozemní...'!P123</f>
        <v>0</v>
      </c>
      <c r="AV98" s="128">
        <f>'SO501 - Odvodnění pozemní...'!J33</f>
        <v>0</v>
      </c>
      <c r="AW98" s="128">
        <f>'SO501 - Odvodnění pozemní...'!J34</f>
        <v>0</v>
      </c>
      <c r="AX98" s="128">
        <f>'SO501 - Odvodnění pozemní...'!J35</f>
        <v>0</v>
      </c>
      <c r="AY98" s="128">
        <f>'SO501 - Odvodnění pozemní...'!J36</f>
        <v>0</v>
      </c>
      <c r="AZ98" s="128">
        <f>'SO501 - Odvodnění pozemní...'!F33</f>
        <v>0</v>
      </c>
      <c r="BA98" s="128">
        <f>'SO501 - Odvodnění pozemní...'!F34</f>
        <v>0</v>
      </c>
      <c r="BB98" s="128">
        <f>'SO501 - Odvodnění pozemní...'!F35</f>
        <v>0</v>
      </c>
      <c r="BC98" s="128">
        <f>'SO501 - Odvodnění pozemní...'!F36</f>
        <v>0</v>
      </c>
      <c r="BD98" s="130">
        <f>'SO501 - Odvodnění pozemní...'!F37</f>
        <v>0</v>
      </c>
      <c r="BE98" s="7"/>
      <c r="BT98" s="131" t="s">
        <v>87</v>
      </c>
      <c r="BV98" s="131" t="s">
        <v>81</v>
      </c>
      <c r="BW98" s="131" t="s">
        <v>98</v>
      </c>
      <c r="BX98" s="131" t="s">
        <v>5</v>
      </c>
      <c r="CL98" s="131" t="s">
        <v>1</v>
      </c>
      <c r="CM98" s="131" t="s">
        <v>89</v>
      </c>
    </row>
    <row r="99" s="7" customFormat="1" ht="16.5" customHeight="1">
      <c r="A99" s="119" t="s">
        <v>83</v>
      </c>
      <c r="B99" s="120"/>
      <c r="C99" s="121"/>
      <c r="D99" s="122" t="s">
        <v>99</v>
      </c>
      <c r="E99" s="122"/>
      <c r="F99" s="122"/>
      <c r="G99" s="122"/>
      <c r="H99" s="122"/>
      <c r="I99" s="123"/>
      <c r="J99" s="122" t="s">
        <v>100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'SO502 - Splašková kanaliz...'!J30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86</v>
      </c>
      <c r="AR99" s="126"/>
      <c r="AS99" s="127">
        <v>0</v>
      </c>
      <c r="AT99" s="128">
        <f>ROUND(SUM(AV99:AW99),2)</f>
        <v>0</v>
      </c>
      <c r="AU99" s="129">
        <f>'SO502 - Splašková kanaliz...'!P129</f>
        <v>0</v>
      </c>
      <c r="AV99" s="128">
        <f>'SO502 - Splašková kanaliz...'!J33</f>
        <v>0</v>
      </c>
      <c r="AW99" s="128">
        <f>'SO502 - Splašková kanaliz...'!J34</f>
        <v>0</v>
      </c>
      <c r="AX99" s="128">
        <f>'SO502 - Splašková kanaliz...'!J35</f>
        <v>0</v>
      </c>
      <c r="AY99" s="128">
        <f>'SO502 - Splašková kanaliz...'!J36</f>
        <v>0</v>
      </c>
      <c r="AZ99" s="128">
        <f>'SO502 - Splašková kanaliz...'!F33</f>
        <v>0</v>
      </c>
      <c r="BA99" s="128">
        <f>'SO502 - Splašková kanaliz...'!F34</f>
        <v>0</v>
      </c>
      <c r="BB99" s="128">
        <f>'SO502 - Splašková kanaliz...'!F35</f>
        <v>0</v>
      </c>
      <c r="BC99" s="128">
        <f>'SO502 - Splašková kanaliz...'!F36</f>
        <v>0</v>
      </c>
      <c r="BD99" s="130">
        <f>'SO502 - Splašková kanaliz...'!F37</f>
        <v>0</v>
      </c>
      <c r="BE99" s="7"/>
      <c r="BT99" s="131" t="s">
        <v>87</v>
      </c>
      <c r="BV99" s="131" t="s">
        <v>81</v>
      </c>
      <c r="BW99" s="131" t="s">
        <v>101</v>
      </c>
      <c r="BX99" s="131" t="s">
        <v>5</v>
      </c>
      <c r="CL99" s="131" t="s">
        <v>1</v>
      </c>
      <c r="CM99" s="131" t="s">
        <v>89</v>
      </c>
    </row>
    <row r="100" s="7" customFormat="1" ht="16.5" customHeight="1">
      <c r="A100" s="119" t="s">
        <v>83</v>
      </c>
      <c r="B100" s="120"/>
      <c r="C100" s="121"/>
      <c r="D100" s="122" t="s">
        <v>102</v>
      </c>
      <c r="E100" s="122"/>
      <c r="F100" s="122"/>
      <c r="G100" s="122"/>
      <c r="H100" s="122"/>
      <c r="I100" s="123"/>
      <c r="J100" s="122" t="s">
        <v>103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'SO503 - Vodovod, přípojky'!J30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86</v>
      </c>
      <c r="AR100" s="126"/>
      <c r="AS100" s="127">
        <v>0</v>
      </c>
      <c r="AT100" s="128">
        <f>ROUND(SUM(AV100:AW100),2)</f>
        <v>0</v>
      </c>
      <c r="AU100" s="129">
        <f>'SO503 - Vodovod, přípojky'!P124</f>
        <v>0</v>
      </c>
      <c r="AV100" s="128">
        <f>'SO503 - Vodovod, přípojky'!J33</f>
        <v>0</v>
      </c>
      <c r="AW100" s="128">
        <f>'SO503 - Vodovod, přípojky'!J34</f>
        <v>0</v>
      </c>
      <c r="AX100" s="128">
        <f>'SO503 - Vodovod, přípojky'!J35</f>
        <v>0</v>
      </c>
      <c r="AY100" s="128">
        <f>'SO503 - Vodovod, přípojky'!J36</f>
        <v>0</v>
      </c>
      <c r="AZ100" s="128">
        <f>'SO503 - Vodovod, přípojky'!F33</f>
        <v>0</v>
      </c>
      <c r="BA100" s="128">
        <f>'SO503 - Vodovod, přípojky'!F34</f>
        <v>0</v>
      </c>
      <c r="BB100" s="128">
        <f>'SO503 - Vodovod, přípojky'!F35</f>
        <v>0</v>
      </c>
      <c r="BC100" s="128">
        <f>'SO503 - Vodovod, přípojky'!F36</f>
        <v>0</v>
      </c>
      <c r="BD100" s="130">
        <f>'SO503 - Vodovod, přípojky'!F37</f>
        <v>0</v>
      </c>
      <c r="BE100" s="7"/>
      <c r="BT100" s="131" t="s">
        <v>87</v>
      </c>
      <c r="BV100" s="131" t="s">
        <v>81</v>
      </c>
      <c r="BW100" s="131" t="s">
        <v>104</v>
      </c>
      <c r="BX100" s="131" t="s">
        <v>5</v>
      </c>
      <c r="CL100" s="131" t="s">
        <v>1</v>
      </c>
      <c r="CM100" s="131" t="s">
        <v>89</v>
      </c>
    </row>
    <row r="101" s="7" customFormat="1" ht="16.5" customHeight="1">
      <c r="A101" s="119" t="s">
        <v>83</v>
      </c>
      <c r="B101" s="120"/>
      <c r="C101" s="121"/>
      <c r="D101" s="122" t="s">
        <v>105</v>
      </c>
      <c r="E101" s="122"/>
      <c r="F101" s="122"/>
      <c r="G101" s="122"/>
      <c r="H101" s="122"/>
      <c r="I101" s="123"/>
      <c r="J101" s="122" t="s">
        <v>106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'SO504 - Plynovod přípojky'!J30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86</v>
      </c>
      <c r="AR101" s="126"/>
      <c r="AS101" s="127">
        <v>0</v>
      </c>
      <c r="AT101" s="128">
        <f>ROUND(SUM(AV101:AW101),2)</f>
        <v>0</v>
      </c>
      <c r="AU101" s="129">
        <f>'SO504 - Plynovod přípojky'!P125</f>
        <v>0</v>
      </c>
      <c r="AV101" s="128">
        <f>'SO504 - Plynovod přípojky'!J33</f>
        <v>0</v>
      </c>
      <c r="AW101" s="128">
        <f>'SO504 - Plynovod přípojky'!J34</f>
        <v>0</v>
      </c>
      <c r="AX101" s="128">
        <f>'SO504 - Plynovod přípojky'!J35</f>
        <v>0</v>
      </c>
      <c r="AY101" s="128">
        <f>'SO504 - Plynovod přípojky'!J36</f>
        <v>0</v>
      </c>
      <c r="AZ101" s="128">
        <f>'SO504 - Plynovod přípojky'!F33</f>
        <v>0</v>
      </c>
      <c r="BA101" s="128">
        <f>'SO504 - Plynovod přípojky'!F34</f>
        <v>0</v>
      </c>
      <c r="BB101" s="128">
        <f>'SO504 - Plynovod přípojky'!F35</f>
        <v>0</v>
      </c>
      <c r="BC101" s="128">
        <f>'SO504 - Plynovod přípojky'!F36</f>
        <v>0</v>
      </c>
      <c r="BD101" s="130">
        <f>'SO504 - Plynovod přípojky'!F37</f>
        <v>0</v>
      </c>
      <c r="BE101" s="7"/>
      <c r="BT101" s="131" t="s">
        <v>87</v>
      </c>
      <c r="BV101" s="131" t="s">
        <v>81</v>
      </c>
      <c r="BW101" s="131" t="s">
        <v>107</v>
      </c>
      <c r="BX101" s="131" t="s">
        <v>5</v>
      </c>
      <c r="CL101" s="131" t="s">
        <v>1</v>
      </c>
      <c r="CM101" s="131" t="s">
        <v>89</v>
      </c>
    </row>
    <row r="102" s="7" customFormat="1" ht="16.5" customHeight="1">
      <c r="A102" s="119" t="s">
        <v>83</v>
      </c>
      <c r="B102" s="120"/>
      <c r="C102" s="121"/>
      <c r="D102" s="122" t="s">
        <v>108</v>
      </c>
      <c r="E102" s="122"/>
      <c r="F102" s="122"/>
      <c r="G102" s="122"/>
      <c r="H102" s="122"/>
      <c r="I102" s="123"/>
      <c r="J102" s="122" t="s">
        <v>109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'SO700 - Energo pilířky'!J30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86</v>
      </c>
      <c r="AR102" s="126"/>
      <c r="AS102" s="127">
        <v>0</v>
      </c>
      <c r="AT102" s="128">
        <f>ROUND(SUM(AV102:AW102),2)</f>
        <v>0</v>
      </c>
      <c r="AU102" s="129">
        <f>'SO700 - Energo pilířky'!P120</f>
        <v>0</v>
      </c>
      <c r="AV102" s="128">
        <f>'SO700 - Energo pilířky'!J33</f>
        <v>0</v>
      </c>
      <c r="AW102" s="128">
        <f>'SO700 - Energo pilířky'!J34</f>
        <v>0</v>
      </c>
      <c r="AX102" s="128">
        <f>'SO700 - Energo pilířky'!J35</f>
        <v>0</v>
      </c>
      <c r="AY102" s="128">
        <f>'SO700 - Energo pilířky'!J36</f>
        <v>0</v>
      </c>
      <c r="AZ102" s="128">
        <f>'SO700 - Energo pilířky'!F33</f>
        <v>0</v>
      </c>
      <c r="BA102" s="128">
        <f>'SO700 - Energo pilířky'!F34</f>
        <v>0</v>
      </c>
      <c r="BB102" s="128">
        <f>'SO700 - Energo pilířky'!F35</f>
        <v>0</v>
      </c>
      <c r="BC102" s="128">
        <f>'SO700 - Energo pilířky'!F36</f>
        <v>0</v>
      </c>
      <c r="BD102" s="130">
        <f>'SO700 - Energo pilířky'!F37</f>
        <v>0</v>
      </c>
      <c r="BE102" s="7"/>
      <c r="BT102" s="131" t="s">
        <v>87</v>
      </c>
      <c r="BV102" s="131" t="s">
        <v>81</v>
      </c>
      <c r="BW102" s="131" t="s">
        <v>110</v>
      </c>
      <c r="BX102" s="131" t="s">
        <v>5</v>
      </c>
      <c r="CL102" s="131" t="s">
        <v>1</v>
      </c>
      <c r="CM102" s="131" t="s">
        <v>89</v>
      </c>
    </row>
    <row r="103" s="7" customFormat="1" ht="16.5" customHeight="1">
      <c r="A103" s="119" t="s">
        <v>83</v>
      </c>
      <c r="B103" s="120"/>
      <c r="C103" s="121"/>
      <c r="D103" s="122" t="s">
        <v>111</v>
      </c>
      <c r="E103" s="122"/>
      <c r="F103" s="122"/>
      <c r="G103" s="122"/>
      <c r="H103" s="122"/>
      <c r="I103" s="123"/>
      <c r="J103" s="122" t="s">
        <v>112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'SO900 - VRN'!J30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86</v>
      </c>
      <c r="AR103" s="126"/>
      <c r="AS103" s="132">
        <v>0</v>
      </c>
      <c r="AT103" s="133">
        <f>ROUND(SUM(AV103:AW103),2)</f>
        <v>0</v>
      </c>
      <c r="AU103" s="134">
        <f>'SO900 - VRN'!P121</f>
        <v>0</v>
      </c>
      <c r="AV103" s="133">
        <f>'SO900 - VRN'!J33</f>
        <v>0</v>
      </c>
      <c r="AW103" s="133">
        <f>'SO900 - VRN'!J34</f>
        <v>0</v>
      </c>
      <c r="AX103" s="133">
        <f>'SO900 - VRN'!J35</f>
        <v>0</v>
      </c>
      <c r="AY103" s="133">
        <f>'SO900 - VRN'!J36</f>
        <v>0</v>
      </c>
      <c r="AZ103" s="133">
        <f>'SO900 - VRN'!F33</f>
        <v>0</v>
      </c>
      <c r="BA103" s="133">
        <f>'SO900 - VRN'!F34</f>
        <v>0</v>
      </c>
      <c r="BB103" s="133">
        <f>'SO900 - VRN'!F35</f>
        <v>0</v>
      </c>
      <c r="BC103" s="133">
        <f>'SO900 - VRN'!F36</f>
        <v>0</v>
      </c>
      <c r="BD103" s="135">
        <f>'SO900 - VRN'!F37</f>
        <v>0</v>
      </c>
      <c r="BE103" s="7"/>
      <c r="BT103" s="131" t="s">
        <v>87</v>
      </c>
      <c r="BV103" s="131" t="s">
        <v>81</v>
      </c>
      <c r="BW103" s="131" t="s">
        <v>113</v>
      </c>
      <c r="BX103" s="131" t="s">
        <v>5</v>
      </c>
      <c r="CL103" s="131" t="s">
        <v>1</v>
      </c>
      <c r="CM103" s="131" t="s">
        <v>89</v>
      </c>
    </row>
    <row r="104" s="2" customFormat="1" ht="30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</sheetData>
  <sheetProtection sheet="1" formatColumns="0" formatRows="0" objects="1" scenarios="1" spinCount="100000" saltValue="BPlM5fgMm+zHO0yMZ/9s5JwRGYIZZu/0tyREkIGXUBfv6NoDTFOVoj1YZ90R/Lqve3zzhgkk6M5SbUvOahRaLw==" hashValue="cxLcpfUPpArX60GP46GAIMAiGLwfCERnjuXw6FHhtqc/KxvXrodAcwMnJe7np/neSNPSgHRexcEZ8CYrsIqEYA==" algorithmName="SHA-512" password="CC35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000 - Příprava území, b...'!C2" display="/"/>
    <hyperlink ref="A96" location="'SO100 - Pozemní komunikac...'!C2" display="/"/>
    <hyperlink ref="A97" location="'SO400 - Veřejné osvětlení...'!C2" display="/"/>
    <hyperlink ref="A98" location="'SO501 - Odvodnění pozemní...'!C2" display="/"/>
    <hyperlink ref="A99" location="'SO502 - Splašková kanaliz...'!C2" display="/"/>
    <hyperlink ref="A100" location="'SO503 - Vodovod, přípojky'!C2" display="/"/>
    <hyperlink ref="A101" location="'SO504 - Plynovod přípojky'!C2" display="/"/>
    <hyperlink ref="A102" location="'SO700 - Energo pilířky'!C2" display="/"/>
    <hyperlink ref="A103" location="'SO90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ROUND((SUM(BE122:BE308)),  2)</f>
        <v>0</v>
      </c>
      <c r="G33" s="38"/>
      <c r="H33" s="38"/>
      <c r="I33" s="155">
        <v>0.20999999999999999</v>
      </c>
      <c r="J33" s="154">
        <f>ROUND(((SUM(BE122:BE308))*I33),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ROUND((SUM(BF122:BF308)),  2)</f>
        <v>0</v>
      </c>
      <c r="G34" s="38"/>
      <c r="H34" s="38"/>
      <c r="I34" s="155">
        <v>0.12</v>
      </c>
      <c r="J34" s="154">
        <f>ROUND(((SUM(BF122:BF308))*I34),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ROUND((SUM(BG122:BG308)),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ROUND((SUM(BH122:BH308)),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ROUND((SUM(BI122:BI308)),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SO000 - Příprava území, bourací práce a HTÚ + Vegetační úpravy, výsadba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124</v>
      </c>
      <c r="E99" s="188"/>
      <c r="F99" s="188"/>
      <c r="G99" s="188"/>
      <c r="H99" s="188"/>
      <c r="I99" s="188"/>
      <c r="J99" s="189">
        <f>J256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125</v>
      </c>
      <c r="E100" s="188"/>
      <c r="F100" s="188"/>
      <c r="G100" s="188"/>
      <c r="H100" s="188"/>
      <c r="I100" s="188"/>
      <c r="J100" s="189">
        <f>J263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126</v>
      </c>
      <c r="E101" s="188"/>
      <c r="F101" s="188"/>
      <c r="G101" s="188"/>
      <c r="H101" s="188"/>
      <c r="I101" s="188"/>
      <c r="J101" s="189">
        <f>J278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127</v>
      </c>
      <c r="E102" s="188"/>
      <c r="F102" s="188"/>
      <c r="G102" s="188"/>
      <c r="H102" s="188"/>
      <c r="I102" s="188"/>
      <c r="J102" s="189">
        <f>J305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Ul.Vítězná, Sokolov. Výstavba technické a dopravní infrastruktury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30" customHeight="1">
      <c r="A114" s="38"/>
      <c r="B114" s="39"/>
      <c r="C114" s="40"/>
      <c r="D114" s="40"/>
      <c r="E114" s="76" t="str">
        <f>E9</f>
        <v>SO000 - Příprava území, bourací práce a HTÚ + Vegetační úpravy, výsadba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Sokolov p.č. 3479, 3487</v>
      </c>
      <c r="G116" s="40"/>
      <c r="H116" s="40"/>
      <c r="I116" s="32" t="s">
        <v>22</v>
      </c>
      <c r="J116" s="79" t="str">
        <f>IF(J12="","",J12)</f>
        <v>16. 1. 2024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Město Sokolov</v>
      </c>
      <c r="G118" s="40"/>
      <c r="H118" s="40"/>
      <c r="I118" s="32" t="s">
        <v>31</v>
      </c>
      <c r="J118" s="36" t="str">
        <f>E21</f>
        <v>Ing. Ota Vettermann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IF(E18="","",E18)</f>
        <v>Vyplň údaj</v>
      </c>
      <c r="G119" s="40"/>
      <c r="H119" s="40"/>
      <c r="I119" s="32" t="s">
        <v>34</v>
      </c>
      <c r="J119" s="36" t="str">
        <f>E24</f>
        <v>MESSOR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129</v>
      </c>
      <c r="D121" s="194" t="s">
        <v>64</v>
      </c>
      <c r="E121" s="194" t="s">
        <v>60</v>
      </c>
      <c r="F121" s="194" t="s">
        <v>61</v>
      </c>
      <c r="G121" s="194" t="s">
        <v>130</v>
      </c>
      <c r="H121" s="194" t="s">
        <v>131</v>
      </c>
      <c r="I121" s="194" t="s">
        <v>132</v>
      </c>
      <c r="J121" s="194" t="s">
        <v>119</v>
      </c>
      <c r="K121" s="195" t="s">
        <v>133</v>
      </c>
      <c r="L121" s="196"/>
      <c r="M121" s="100" t="s">
        <v>1</v>
      </c>
      <c r="N121" s="101" t="s">
        <v>43</v>
      </c>
      <c r="O121" s="101" t="s">
        <v>134</v>
      </c>
      <c r="P121" s="101" t="s">
        <v>135</v>
      </c>
      <c r="Q121" s="101" t="s">
        <v>136</v>
      </c>
      <c r="R121" s="101" t="s">
        <v>137</v>
      </c>
      <c r="S121" s="101" t="s">
        <v>138</v>
      </c>
      <c r="T121" s="102" t="s">
        <v>139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140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130.01112302000001</v>
      </c>
      <c r="S122" s="104"/>
      <c r="T122" s="200">
        <f>T123</f>
        <v>206.67159999999998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121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78</v>
      </c>
      <c r="E123" s="205" t="s">
        <v>141</v>
      </c>
      <c r="F123" s="205" t="s">
        <v>142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P124+P256+P263+P278+P305</f>
        <v>0</v>
      </c>
      <c r="Q123" s="210"/>
      <c r="R123" s="211">
        <f>R124+R256+R263+R278+R305</f>
        <v>130.01112302000001</v>
      </c>
      <c r="S123" s="210"/>
      <c r="T123" s="212">
        <f>T124+T256+T263+T278+T305</f>
        <v>206.67159999999998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78</v>
      </c>
      <c r="AU123" s="214" t="s">
        <v>79</v>
      </c>
      <c r="AY123" s="213" t="s">
        <v>143</v>
      </c>
      <c r="BK123" s="215">
        <f>BK124+BK256+BK263+BK278+BK305</f>
        <v>0</v>
      </c>
    </row>
    <row r="124" s="12" customFormat="1" ht="22.8" customHeight="1">
      <c r="A124" s="12"/>
      <c r="B124" s="202"/>
      <c r="C124" s="203"/>
      <c r="D124" s="204" t="s">
        <v>78</v>
      </c>
      <c r="E124" s="216" t="s">
        <v>87</v>
      </c>
      <c r="F124" s="216" t="s">
        <v>144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SUM(P125:P255)</f>
        <v>0</v>
      </c>
      <c r="Q124" s="210"/>
      <c r="R124" s="211">
        <f>SUM(R125:R255)</f>
        <v>10.28489302</v>
      </c>
      <c r="S124" s="210"/>
      <c r="T124" s="212">
        <f>SUM(T125:T255)</f>
        <v>199.41159999999999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87</v>
      </c>
      <c r="AT124" s="214" t="s">
        <v>78</v>
      </c>
      <c r="AU124" s="214" t="s">
        <v>87</v>
      </c>
      <c r="AY124" s="213" t="s">
        <v>143</v>
      </c>
      <c r="BK124" s="215">
        <f>SUM(BK125:BK255)</f>
        <v>0</v>
      </c>
    </row>
    <row r="125" s="2" customFormat="1" ht="21.75" customHeight="1">
      <c r="A125" s="38"/>
      <c r="B125" s="39"/>
      <c r="C125" s="218" t="s">
        <v>87</v>
      </c>
      <c r="D125" s="218" t="s">
        <v>145</v>
      </c>
      <c r="E125" s="219" t="s">
        <v>146</v>
      </c>
      <c r="F125" s="220" t="s">
        <v>147</v>
      </c>
      <c r="G125" s="221" t="s">
        <v>148</v>
      </c>
      <c r="H125" s="222">
        <v>1300</v>
      </c>
      <c r="I125" s="223"/>
      <c r="J125" s="224">
        <f>ROUND(I125*H125,2)</f>
        <v>0</v>
      </c>
      <c r="K125" s="220" t="s">
        <v>149</v>
      </c>
      <c r="L125" s="44"/>
      <c r="M125" s="225" t="s">
        <v>1</v>
      </c>
      <c r="N125" s="226" t="s">
        <v>44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150</v>
      </c>
      <c r="AT125" s="229" t="s">
        <v>145</v>
      </c>
      <c r="AU125" s="229" t="s">
        <v>89</v>
      </c>
      <c r="AY125" s="17" t="s">
        <v>143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87</v>
      </c>
      <c r="BK125" s="230">
        <f>ROUND(I125*H125,2)</f>
        <v>0</v>
      </c>
      <c r="BL125" s="17" t="s">
        <v>150</v>
      </c>
      <c r="BM125" s="229" t="s">
        <v>151</v>
      </c>
    </row>
    <row r="126" s="2" customFormat="1">
      <c r="A126" s="38"/>
      <c r="B126" s="39"/>
      <c r="C126" s="40"/>
      <c r="D126" s="231" t="s">
        <v>152</v>
      </c>
      <c r="E126" s="40"/>
      <c r="F126" s="232" t="s">
        <v>153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152</v>
      </c>
      <c r="AU126" s="17" t="s">
        <v>89</v>
      </c>
    </row>
    <row r="127" s="2" customFormat="1">
      <c r="A127" s="38"/>
      <c r="B127" s="39"/>
      <c r="C127" s="40"/>
      <c r="D127" s="236" t="s">
        <v>154</v>
      </c>
      <c r="E127" s="40"/>
      <c r="F127" s="237" t="s">
        <v>155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154</v>
      </c>
      <c r="AU127" s="17" t="s">
        <v>89</v>
      </c>
    </row>
    <row r="128" s="13" customFormat="1">
      <c r="A128" s="13"/>
      <c r="B128" s="238"/>
      <c r="C128" s="239"/>
      <c r="D128" s="231" t="s">
        <v>156</v>
      </c>
      <c r="E128" s="240" t="s">
        <v>1</v>
      </c>
      <c r="F128" s="241" t="s">
        <v>157</v>
      </c>
      <c r="G128" s="239"/>
      <c r="H128" s="242">
        <v>1300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156</v>
      </c>
      <c r="AU128" s="248" t="s">
        <v>89</v>
      </c>
      <c r="AV128" s="13" t="s">
        <v>89</v>
      </c>
      <c r="AW128" s="13" t="s">
        <v>33</v>
      </c>
      <c r="AX128" s="13" t="s">
        <v>87</v>
      </c>
      <c r="AY128" s="248" t="s">
        <v>143</v>
      </c>
    </row>
    <row r="129" s="2" customFormat="1" ht="24.15" customHeight="1">
      <c r="A129" s="38"/>
      <c r="B129" s="39"/>
      <c r="C129" s="218" t="s">
        <v>89</v>
      </c>
      <c r="D129" s="218" t="s">
        <v>145</v>
      </c>
      <c r="E129" s="219" t="s">
        <v>158</v>
      </c>
      <c r="F129" s="220" t="s">
        <v>159</v>
      </c>
      <c r="G129" s="221" t="s">
        <v>160</v>
      </c>
      <c r="H129" s="222">
        <v>1</v>
      </c>
      <c r="I129" s="223"/>
      <c r="J129" s="224">
        <f>ROUND(I129*H129,2)</f>
        <v>0</v>
      </c>
      <c r="K129" s="220" t="s">
        <v>149</v>
      </c>
      <c r="L129" s="44"/>
      <c r="M129" s="225" t="s">
        <v>1</v>
      </c>
      <c r="N129" s="226" t="s">
        <v>44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150</v>
      </c>
      <c r="AT129" s="229" t="s">
        <v>145</v>
      </c>
      <c r="AU129" s="229" t="s">
        <v>89</v>
      </c>
      <c r="AY129" s="17" t="s">
        <v>143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87</v>
      </c>
      <c r="BK129" s="230">
        <f>ROUND(I129*H129,2)</f>
        <v>0</v>
      </c>
      <c r="BL129" s="17" t="s">
        <v>150</v>
      </c>
      <c r="BM129" s="229" t="s">
        <v>161</v>
      </c>
    </row>
    <row r="130" s="2" customFormat="1">
      <c r="A130" s="38"/>
      <c r="B130" s="39"/>
      <c r="C130" s="40"/>
      <c r="D130" s="231" t="s">
        <v>152</v>
      </c>
      <c r="E130" s="40"/>
      <c r="F130" s="232" t="s">
        <v>162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152</v>
      </c>
      <c r="AU130" s="17" t="s">
        <v>89</v>
      </c>
    </row>
    <row r="131" s="2" customFormat="1">
      <c r="A131" s="38"/>
      <c r="B131" s="39"/>
      <c r="C131" s="40"/>
      <c r="D131" s="236" t="s">
        <v>154</v>
      </c>
      <c r="E131" s="40"/>
      <c r="F131" s="237" t="s">
        <v>163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154</v>
      </c>
      <c r="AU131" s="17" t="s">
        <v>89</v>
      </c>
    </row>
    <row r="132" s="2" customFormat="1" ht="21.75" customHeight="1">
      <c r="A132" s="38"/>
      <c r="B132" s="39"/>
      <c r="C132" s="218" t="s">
        <v>164</v>
      </c>
      <c r="D132" s="218" t="s">
        <v>145</v>
      </c>
      <c r="E132" s="219" t="s">
        <v>165</v>
      </c>
      <c r="F132" s="220" t="s">
        <v>166</v>
      </c>
      <c r="G132" s="221" t="s">
        <v>160</v>
      </c>
      <c r="H132" s="222">
        <v>1</v>
      </c>
      <c r="I132" s="223"/>
      <c r="J132" s="224">
        <f>ROUND(I132*H132,2)</f>
        <v>0</v>
      </c>
      <c r="K132" s="220" t="s">
        <v>149</v>
      </c>
      <c r="L132" s="44"/>
      <c r="M132" s="225" t="s">
        <v>1</v>
      </c>
      <c r="N132" s="226" t="s">
        <v>44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150</v>
      </c>
      <c r="AT132" s="229" t="s">
        <v>145</v>
      </c>
      <c r="AU132" s="229" t="s">
        <v>89</v>
      </c>
      <c r="AY132" s="17" t="s">
        <v>143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87</v>
      </c>
      <c r="BK132" s="230">
        <f>ROUND(I132*H132,2)</f>
        <v>0</v>
      </c>
      <c r="BL132" s="17" t="s">
        <v>150</v>
      </c>
      <c r="BM132" s="229" t="s">
        <v>167</v>
      </c>
    </row>
    <row r="133" s="2" customFormat="1">
      <c r="A133" s="38"/>
      <c r="B133" s="39"/>
      <c r="C133" s="40"/>
      <c r="D133" s="231" t="s">
        <v>152</v>
      </c>
      <c r="E133" s="40"/>
      <c r="F133" s="232" t="s">
        <v>168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89</v>
      </c>
    </row>
    <row r="134" s="2" customFormat="1">
      <c r="A134" s="38"/>
      <c r="B134" s="39"/>
      <c r="C134" s="40"/>
      <c r="D134" s="236" t="s">
        <v>154</v>
      </c>
      <c r="E134" s="40"/>
      <c r="F134" s="237" t="s">
        <v>169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154</v>
      </c>
      <c r="AU134" s="17" t="s">
        <v>89</v>
      </c>
    </row>
    <row r="135" s="2" customFormat="1" ht="24.15" customHeight="1">
      <c r="A135" s="38"/>
      <c r="B135" s="39"/>
      <c r="C135" s="218" t="s">
        <v>150</v>
      </c>
      <c r="D135" s="218" t="s">
        <v>145</v>
      </c>
      <c r="E135" s="219" t="s">
        <v>170</v>
      </c>
      <c r="F135" s="220" t="s">
        <v>171</v>
      </c>
      <c r="G135" s="221" t="s">
        <v>148</v>
      </c>
      <c r="H135" s="222">
        <v>88.299999999999997</v>
      </c>
      <c r="I135" s="223"/>
      <c r="J135" s="224">
        <f>ROUND(I135*H135,2)</f>
        <v>0</v>
      </c>
      <c r="K135" s="220" t="s">
        <v>149</v>
      </c>
      <c r="L135" s="44"/>
      <c r="M135" s="225" t="s">
        <v>1</v>
      </c>
      <c r="N135" s="226" t="s">
        <v>44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0.26000000000000001</v>
      </c>
      <c r="T135" s="228">
        <f>S135*H135</f>
        <v>22.957999999999998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150</v>
      </c>
      <c r="AT135" s="229" t="s">
        <v>145</v>
      </c>
      <c r="AU135" s="229" t="s">
        <v>89</v>
      </c>
      <c r="AY135" s="17" t="s">
        <v>143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87</v>
      </c>
      <c r="BK135" s="230">
        <f>ROUND(I135*H135,2)</f>
        <v>0</v>
      </c>
      <c r="BL135" s="17" t="s">
        <v>150</v>
      </c>
      <c r="BM135" s="229" t="s">
        <v>172</v>
      </c>
    </row>
    <row r="136" s="2" customFormat="1">
      <c r="A136" s="38"/>
      <c r="B136" s="39"/>
      <c r="C136" s="40"/>
      <c r="D136" s="231" t="s">
        <v>152</v>
      </c>
      <c r="E136" s="40"/>
      <c r="F136" s="232" t="s">
        <v>173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152</v>
      </c>
      <c r="AU136" s="17" t="s">
        <v>89</v>
      </c>
    </row>
    <row r="137" s="2" customFormat="1">
      <c r="A137" s="38"/>
      <c r="B137" s="39"/>
      <c r="C137" s="40"/>
      <c r="D137" s="236" t="s">
        <v>154</v>
      </c>
      <c r="E137" s="40"/>
      <c r="F137" s="237" t="s">
        <v>174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154</v>
      </c>
      <c r="AU137" s="17" t="s">
        <v>89</v>
      </c>
    </row>
    <row r="138" s="13" customFormat="1">
      <c r="A138" s="13"/>
      <c r="B138" s="238"/>
      <c r="C138" s="239"/>
      <c r="D138" s="231" t="s">
        <v>156</v>
      </c>
      <c r="E138" s="240" t="s">
        <v>1</v>
      </c>
      <c r="F138" s="241" t="s">
        <v>175</v>
      </c>
      <c r="G138" s="239"/>
      <c r="H138" s="242">
        <v>88.299999999999997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156</v>
      </c>
      <c r="AU138" s="248" t="s">
        <v>89</v>
      </c>
      <c r="AV138" s="13" t="s">
        <v>89</v>
      </c>
      <c r="AW138" s="13" t="s">
        <v>33</v>
      </c>
      <c r="AX138" s="13" t="s">
        <v>87</v>
      </c>
      <c r="AY138" s="248" t="s">
        <v>143</v>
      </c>
    </row>
    <row r="139" s="2" customFormat="1" ht="33" customHeight="1">
      <c r="A139" s="38"/>
      <c r="B139" s="39"/>
      <c r="C139" s="218" t="s">
        <v>176</v>
      </c>
      <c r="D139" s="218" t="s">
        <v>145</v>
      </c>
      <c r="E139" s="219" t="s">
        <v>177</v>
      </c>
      <c r="F139" s="220" t="s">
        <v>178</v>
      </c>
      <c r="G139" s="221" t="s">
        <v>148</v>
      </c>
      <c r="H139" s="222">
        <v>315</v>
      </c>
      <c r="I139" s="223"/>
      <c r="J139" s="224">
        <f>ROUND(I139*H139,2)</f>
        <v>0</v>
      </c>
      <c r="K139" s="220" t="s">
        <v>149</v>
      </c>
      <c r="L139" s="44"/>
      <c r="M139" s="225" t="s">
        <v>1</v>
      </c>
      <c r="N139" s="226" t="s">
        <v>44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0.28999999999999998</v>
      </c>
      <c r="T139" s="228">
        <f>S139*H139</f>
        <v>91.349999999999994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150</v>
      </c>
      <c r="AT139" s="229" t="s">
        <v>145</v>
      </c>
      <c r="AU139" s="229" t="s">
        <v>89</v>
      </c>
      <c r="AY139" s="17" t="s">
        <v>143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87</v>
      </c>
      <c r="BK139" s="230">
        <f>ROUND(I139*H139,2)</f>
        <v>0</v>
      </c>
      <c r="BL139" s="17" t="s">
        <v>150</v>
      </c>
      <c r="BM139" s="229" t="s">
        <v>179</v>
      </c>
    </row>
    <row r="140" s="2" customFormat="1">
      <c r="A140" s="38"/>
      <c r="B140" s="39"/>
      <c r="C140" s="40"/>
      <c r="D140" s="231" t="s">
        <v>152</v>
      </c>
      <c r="E140" s="40"/>
      <c r="F140" s="232" t="s">
        <v>180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152</v>
      </c>
      <c r="AU140" s="17" t="s">
        <v>89</v>
      </c>
    </row>
    <row r="141" s="2" customFormat="1">
      <c r="A141" s="38"/>
      <c r="B141" s="39"/>
      <c r="C141" s="40"/>
      <c r="D141" s="236" t="s">
        <v>154</v>
      </c>
      <c r="E141" s="40"/>
      <c r="F141" s="237" t="s">
        <v>181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154</v>
      </c>
      <c r="AU141" s="17" t="s">
        <v>89</v>
      </c>
    </row>
    <row r="142" s="13" customFormat="1">
      <c r="A142" s="13"/>
      <c r="B142" s="238"/>
      <c r="C142" s="239"/>
      <c r="D142" s="231" t="s">
        <v>156</v>
      </c>
      <c r="E142" s="240" t="s">
        <v>1</v>
      </c>
      <c r="F142" s="241" t="s">
        <v>182</v>
      </c>
      <c r="G142" s="239"/>
      <c r="H142" s="242">
        <v>240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156</v>
      </c>
      <c r="AU142" s="248" t="s">
        <v>89</v>
      </c>
      <c r="AV142" s="13" t="s">
        <v>89</v>
      </c>
      <c r="AW142" s="13" t="s">
        <v>33</v>
      </c>
      <c r="AX142" s="13" t="s">
        <v>79</v>
      </c>
      <c r="AY142" s="248" t="s">
        <v>143</v>
      </c>
    </row>
    <row r="143" s="13" customFormat="1">
      <c r="A143" s="13"/>
      <c r="B143" s="238"/>
      <c r="C143" s="239"/>
      <c r="D143" s="231" t="s">
        <v>156</v>
      </c>
      <c r="E143" s="240" t="s">
        <v>1</v>
      </c>
      <c r="F143" s="241" t="s">
        <v>183</v>
      </c>
      <c r="G143" s="239"/>
      <c r="H143" s="242">
        <v>75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156</v>
      </c>
      <c r="AU143" s="248" t="s">
        <v>89</v>
      </c>
      <c r="AV143" s="13" t="s">
        <v>89</v>
      </c>
      <c r="AW143" s="13" t="s">
        <v>33</v>
      </c>
      <c r="AX143" s="13" t="s">
        <v>79</v>
      </c>
      <c r="AY143" s="248" t="s">
        <v>143</v>
      </c>
    </row>
    <row r="144" s="14" customFormat="1">
      <c r="A144" s="14"/>
      <c r="B144" s="249"/>
      <c r="C144" s="250"/>
      <c r="D144" s="231" t="s">
        <v>156</v>
      </c>
      <c r="E144" s="251" t="s">
        <v>1</v>
      </c>
      <c r="F144" s="252" t="s">
        <v>184</v>
      </c>
      <c r="G144" s="250"/>
      <c r="H144" s="253">
        <v>315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156</v>
      </c>
      <c r="AU144" s="259" t="s">
        <v>89</v>
      </c>
      <c r="AV144" s="14" t="s">
        <v>150</v>
      </c>
      <c r="AW144" s="14" t="s">
        <v>33</v>
      </c>
      <c r="AX144" s="14" t="s">
        <v>87</v>
      </c>
      <c r="AY144" s="259" t="s">
        <v>143</v>
      </c>
    </row>
    <row r="145" s="2" customFormat="1" ht="33" customHeight="1">
      <c r="A145" s="38"/>
      <c r="B145" s="39"/>
      <c r="C145" s="218" t="s">
        <v>185</v>
      </c>
      <c r="D145" s="218" t="s">
        <v>145</v>
      </c>
      <c r="E145" s="219" t="s">
        <v>186</v>
      </c>
      <c r="F145" s="220" t="s">
        <v>187</v>
      </c>
      <c r="G145" s="221" t="s">
        <v>148</v>
      </c>
      <c r="H145" s="222">
        <v>53.100000000000001</v>
      </c>
      <c r="I145" s="223"/>
      <c r="J145" s="224">
        <f>ROUND(I145*H145,2)</f>
        <v>0</v>
      </c>
      <c r="K145" s="220" t="s">
        <v>149</v>
      </c>
      <c r="L145" s="44"/>
      <c r="M145" s="225" t="s">
        <v>1</v>
      </c>
      <c r="N145" s="226" t="s">
        <v>44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0.44</v>
      </c>
      <c r="T145" s="228">
        <f>S145*H145</f>
        <v>23.364000000000001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150</v>
      </c>
      <c r="AT145" s="229" t="s">
        <v>145</v>
      </c>
      <c r="AU145" s="229" t="s">
        <v>89</v>
      </c>
      <c r="AY145" s="17" t="s">
        <v>143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87</v>
      </c>
      <c r="BK145" s="230">
        <f>ROUND(I145*H145,2)</f>
        <v>0</v>
      </c>
      <c r="BL145" s="17" t="s">
        <v>150</v>
      </c>
      <c r="BM145" s="229" t="s">
        <v>188</v>
      </c>
    </row>
    <row r="146" s="2" customFormat="1">
      <c r="A146" s="38"/>
      <c r="B146" s="39"/>
      <c r="C146" s="40"/>
      <c r="D146" s="231" t="s">
        <v>152</v>
      </c>
      <c r="E146" s="40"/>
      <c r="F146" s="232" t="s">
        <v>189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89</v>
      </c>
    </row>
    <row r="147" s="2" customFormat="1">
      <c r="A147" s="38"/>
      <c r="B147" s="39"/>
      <c r="C147" s="40"/>
      <c r="D147" s="236" t="s">
        <v>154</v>
      </c>
      <c r="E147" s="40"/>
      <c r="F147" s="237" t="s">
        <v>190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154</v>
      </c>
      <c r="AU147" s="17" t="s">
        <v>89</v>
      </c>
    </row>
    <row r="148" s="13" customFormat="1">
      <c r="A148" s="13"/>
      <c r="B148" s="238"/>
      <c r="C148" s="239"/>
      <c r="D148" s="231" t="s">
        <v>156</v>
      </c>
      <c r="E148" s="240" t="s">
        <v>1</v>
      </c>
      <c r="F148" s="241" t="s">
        <v>191</v>
      </c>
      <c r="G148" s="239"/>
      <c r="H148" s="242">
        <v>53.100000000000001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156</v>
      </c>
      <c r="AU148" s="248" t="s">
        <v>89</v>
      </c>
      <c r="AV148" s="13" t="s">
        <v>89</v>
      </c>
      <c r="AW148" s="13" t="s">
        <v>33</v>
      </c>
      <c r="AX148" s="13" t="s">
        <v>87</v>
      </c>
      <c r="AY148" s="248" t="s">
        <v>143</v>
      </c>
    </row>
    <row r="149" s="2" customFormat="1" ht="24.15" customHeight="1">
      <c r="A149" s="38"/>
      <c r="B149" s="39"/>
      <c r="C149" s="218" t="s">
        <v>192</v>
      </c>
      <c r="D149" s="218" t="s">
        <v>145</v>
      </c>
      <c r="E149" s="219" t="s">
        <v>193</v>
      </c>
      <c r="F149" s="220" t="s">
        <v>194</v>
      </c>
      <c r="G149" s="221" t="s">
        <v>148</v>
      </c>
      <c r="H149" s="222">
        <v>53.100000000000001</v>
      </c>
      <c r="I149" s="223"/>
      <c r="J149" s="224">
        <f>ROUND(I149*H149,2)</f>
        <v>0</v>
      </c>
      <c r="K149" s="220" t="s">
        <v>149</v>
      </c>
      <c r="L149" s="44"/>
      <c r="M149" s="225" t="s">
        <v>1</v>
      </c>
      <c r="N149" s="226" t="s">
        <v>44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0.316</v>
      </c>
      <c r="T149" s="228">
        <f>S149*H149</f>
        <v>16.779600000000002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150</v>
      </c>
      <c r="AT149" s="229" t="s">
        <v>145</v>
      </c>
      <c r="AU149" s="229" t="s">
        <v>89</v>
      </c>
      <c r="AY149" s="17" t="s">
        <v>143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87</v>
      </c>
      <c r="BK149" s="230">
        <f>ROUND(I149*H149,2)</f>
        <v>0</v>
      </c>
      <c r="BL149" s="17" t="s">
        <v>150</v>
      </c>
      <c r="BM149" s="229" t="s">
        <v>195</v>
      </c>
    </row>
    <row r="150" s="2" customFormat="1">
      <c r="A150" s="38"/>
      <c r="B150" s="39"/>
      <c r="C150" s="40"/>
      <c r="D150" s="231" t="s">
        <v>152</v>
      </c>
      <c r="E150" s="40"/>
      <c r="F150" s="232" t="s">
        <v>196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89</v>
      </c>
    </row>
    <row r="151" s="2" customFormat="1">
      <c r="A151" s="38"/>
      <c r="B151" s="39"/>
      <c r="C151" s="40"/>
      <c r="D151" s="236" t="s">
        <v>154</v>
      </c>
      <c r="E151" s="40"/>
      <c r="F151" s="237" t="s">
        <v>197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154</v>
      </c>
      <c r="AU151" s="17" t="s">
        <v>89</v>
      </c>
    </row>
    <row r="152" s="13" customFormat="1">
      <c r="A152" s="13"/>
      <c r="B152" s="238"/>
      <c r="C152" s="239"/>
      <c r="D152" s="231" t="s">
        <v>156</v>
      </c>
      <c r="E152" s="240" t="s">
        <v>1</v>
      </c>
      <c r="F152" s="241" t="s">
        <v>198</v>
      </c>
      <c r="G152" s="239"/>
      <c r="H152" s="242">
        <v>53.100000000000001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156</v>
      </c>
      <c r="AU152" s="248" t="s">
        <v>89</v>
      </c>
      <c r="AV152" s="13" t="s">
        <v>89</v>
      </c>
      <c r="AW152" s="13" t="s">
        <v>33</v>
      </c>
      <c r="AX152" s="13" t="s">
        <v>87</v>
      </c>
      <c r="AY152" s="248" t="s">
        <v>143</v>
      </c>
    </row>
    <row r="153" s="2" customFormat="1" ht="24.15" customHeight="1">
      <c r="A153" s="38"/>
      <c r="B153" s="39"/>
      <c r="C153" s="218" t="s">
        <v>199</v>
      </c>
      <c r="D153" s="218" t="s">
        <v>145</v>
      </c>
      <c r="E153" s="219" t="s">
        <v>200</v>
      </c>
      <c r="F153" s="220" t="s">
        <v>201</v>
      </c>
      <c r="G153" s="221" t="s">
        <v>148</v>
      </c>
      <c r="H153" s="222">
        <v>117</v>
      </c>
      <c r="I153" s="223"/>
      <c r="J153" s="224">
        <f>ROUND(I153*H153,2)</f>
        <v>0</v>
      </c>
      <c r="K153" s="220" t="s">
        <v>149</v>
      </c>
      <c r="L153" s="44"/>
      <c r="M153" s="225" t="s">
        <v>1</v>
      </c>
      <c r="N153" s="226" t="s">
        <v>44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0.29999999999999999</v>
      </c>
      <c r="T153" s="228">
        <f>S153*H153</f>
        <v>35.100000000000001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150</v>
      </c>
      <c r="AT153" s="229" t="s">
        <v>145</v>
      </c>
      <c r="AU153" s="229" t="s">
        <v>89</v>
      </c>
      <c r="AY153" s="17" t="s">
        <v>143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87</v>
      </c>
      <c r="BK153" s="230">
        <f>ROUND(I153*H153,2)</f>
        <v>0</v>
      </c>
      <c r="BL153" s="17" t="s">
        <v>150</v>
      </c>
      <c r="BM153" s="229" t="s">
        <v>202</v>
      </c>
    </row>
    <row r="154" s="2" customFormat="1">
      <c r="A154" s="38"/>
      <c r="B154" s="39"/>
      <c r="C154" s="40"/>
      <c r="D154" s="231" t="s">
        <v>152</v>
      </c>
      <c r="E154" s="40"/>
      <c r="F154" s="232" t="s">
        <v>203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152</v>
      </c>
      <c r="AU154" s="17" t="s">
        <v>89</v>
      </c>
    </row>
    <row r="155" s="2" customFormat="1">
      <c r="A155" s="38"/>
      <c r="B155" s="39"/>
      <c r="C155" s="40"/>
      <c r="D155" s="236" t="s">
        <v>154</v>
      </c>
      <c r="E155" s="40"/>
      <c r="F155" s="237" t="s">
        <v>204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154</v>
      </c>
      <c r="AU155" s="17" t="s">
        <v>89</v>
      </c>
    </row>
    <row r="156" s="13" customFormat="1">
      <c r="A156" s="13"/>
      <c r="B156" s="238"/>
      <c r="C156" s="239"/>
      <c r="D156" s="231" t="s">
        <v>156</v>
      </c>
      <c r="E156" s="240" t="s">
        <v>1</v>
      </c>
      <c r="F156" s="241" t="s">
        <v>205</v>
      </c>
      <c r="G156" s="239"/>
      <c r="H156" s="242">
        <v>117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156</v>
      </c>
      <c r="AU156" s="248" t="s">
        <v>89</v>
      </c>
      <c r="AV156" s="13" t="s">
        <v>89</v>
      </c>
      <c r="AW156" s="13" t="s">
        <v>33</v>
      </c>
      <c r="AX156" s="13" t="s">
        <v>87</v>
      </c>
      <c r="AY156" s="248" t="s">
        <v>143</v>
      </c>
    </row>
    <row r="157" s="2" customFormat="1" ht="16.5" customHeight="1">
      <c r="A157" s="38"/>
      <c r="B157" s="39"/>
      <c r="C157" s="218" t="s">
        <v>206</v>
      </c>
      <c r="D157" s="218" t="s">
        <v>145</v>
      </c>
      <c r="E157" s="219" t="s">
        <v>207</v>
      </c>
      <c r="F157" s="220" t="s">
        <v>208</v>
      </c>
      <c r="G157" s="221" t="s">
        <v>209</v>
      </c>
      <c r="H157" s="222">
        <v>34</v>
      </c>
      <c r="I157" s="223"/>
      <c r="J157" s="224">
        <f>ROUND(I157*H157,2)</f>
        <v>0</v>
      </c>
      <c r="K157" s="220" t="s">
        <v>149</v>
      </c>
      <c r="L157" s="44"/>
      <c r="M157" s="225" t="s">
        <v>1</v>
      </c>
      <c r="N157" s="226" t="s">
        <v>44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0.28999999999999998</v>
      </c>
      <c r="T157" s="228">
        <f>S157*H157</f>
        <v>9.8599999999999994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150</v>
      </c>
      <c r="AT157" s="229" t="s">
        <v>145</v>
      </c>
      <c r="AU157" s="229" t="s">
        <v>89</v>
      </c>
      <c r="AY157" s="17" t="s">
        <v>143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87</v>
      </c>
      <c r="BK157" s="230">
        <f>ROUND(I157*H157,2)</f>
        <v>0</v>
      </c>
      <c r="BL157" s="17" t="s">
        <v>150</v>
      </c>
      <c r="BM157" s="229" t="s">
        <v>210</v>
      </c>
    </row>
    <row r="158" s="2" customFormat="1">
      <c r="A158" s="38"/>
      <c r="B158" s="39"/>
      <c r="C158" s="40"/>
      <c r="D158" s="231" t="s">
        <v>152</v>
      </c>
      <c r="E158" s="40"/>
      <c r="F158" s="232" t="s">
        <v>211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152</v>
      </c>
      <c r="AU158" s="17" t="s">
        <v>89</v>
      </c>
    </row>
    <row r="159" s="2" customFormat="1">
      <c r="A159" s="38"/>
      <c r="B159" s="39"/>
      <c r="C159" s="40"/>
      <c r="D159" s="236" t="s">
        <v>154</v>
      </c>
      <c r="E159" s="40"/>
      <c r="F159" s="237" t="s">
        <v>212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154</v>
      </c>
      <c r="AU159" s="17" t="s">
        <v>89</v>
      </c>
    </row>
    <row r="160" s="13" customFormat="1">
      <c r="A160" s="13"/>
      <c r="B160" s="238"/>
      <c r="C160" s="239"/>
      <c r="D160" s="231" t="s">
        <v>156</v>
      </c>
      <c r="E160" s="240" t="s">
        <v>1</v>
      </c>
      <c r="F160" s="241" t="s">
        <v>213</v>
      </c>
      <c r="G160" s="239"/>
      <c r="H160" s="242">
        <v>34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156</v>
      </c>
      <c r="AU160" s="248" t="s">
        <v>89</v>
      </c>
      <c r="AV160" s="13" t="s">
        <v>89</v>
      </c>
      <c r="AW160" s="13" t="s">
        <v>33</v>
      </c>
      <c r="AX160" s="13" t="s">
        <v>87</v>
      </c>
      <c r="AY160" s="248" t="s">
        <v>143</v>
      </c>
    </row>
    <row r="161" s="2" customFormat="1" ht="24.15" customHeight="1">
      <c r="A161" s="38"/>
      <c r="B161" s="39"/>
      <c r="C161" s="218" t="s">
        <v>214</v>
      </c>
      <c r="D161" s="218" t="s">
        <v>145</v>
      </c>
      <c r="E161" s="219" t="s">
        <v>215</v>
      </c>
      <c r="F161" s="220" t="s">
        <v>216</v>
      </c>
      <c r="G161" s="221" t="s">
        <v>148</v>
      </c>
      <c r="H161" s="222">
        <v>1242</v>
      </c>
      <c r="I161" s="223"/>
      <c r="J161" s="224">
        <f>ROUND(I161*H161,2)</f>
        <v>0</v>
      </c>
      <c r="K161" s="220" t="s">
        <v>149</v>
      </c>
      <c r="L161" s="44"/>
      <c r="M161" s="225" t="s">
        <v>1</v>
      </c>
      <c r="N161" s="226" t="s">
        <v>44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150</v>
      </c>
      <c r="AT161" s="229" t="s">
        <v>145</v>
      </c>
      <c r="AU161" s="229" t="s">
        <v>89</v>
      </c>
      <c r="AY161" s="17" t="s">
        <v>143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87</v>
      </c>
      <c r="BK161" s="230">
        <f>ROUND(I161*H161,2)</f>
        <v>0</v>
      </c>
      <c r="BL161" s="17" t="s">
        <v>150</v>
      </c>
      <c r="BM161" s="229" t="s">
        <v>217</v>
      </c>
    </row>
    <row r="162" s="2" customFormat="1">
      <c r="A162" s="38"/>
      <c r="B162" s="39"/>
      <c r="C162" s="40"/>
      <c r="D162" s="231" t="s">
        <v>152</v>
      </c>
      <c r="E162" s="40"/>
      <c r="F162" s="232" t="s">
        <v>218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152</v>
      </c>
      <c r="AU162" s="17" t="s">
        <v>89</v>
      </c>
    </row>
    <row r="163" s="2" customFormat="1">
      <c r="A163" s="38"/>
      <c r="B163" s="39"/>
      <c r="C163" s="40"/>
      <c r="D163" s="236" t="s">
        <v>154</v>
      </c>
      <c r="E163" s="40"/>
      <c r="F163" s="237" t="s">
        <v>219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154</v>
      </c>
      <c r="AU163" s="17" t="s">
        <v>89</v>
      </c>
    </row>
    <row r="164" s="13" customFormat="1">
      <c r="A164" s="13"/>
      <c r="B164" s="238"/>
      <c r="C164" s="239"/>
      <c r="D164" s="231" t="s">
        <v>156</v>
      </c>
      <c r="E164" s="240" t="s">
        <v>1</v>
      </c>
      <c r="F164" s="241" t="s">
        <v>220</v>
      </c>
      <c r="G164" s="239"/>
      <c r="H164" s="242">
        <v>1242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156</v>
      </c>
      <c r="AU164" s="248" t="s">
        <v>89</v>
      </c>
      <c r="AV164" s="13" t="s">
        <v>89</v>
      </c>
      <c r="AW164" s="13" t="s">
        <v>33</v>
      </c>
      <c r="AX164" s="13" t="s">
        <v>87</v>
      </c>
      <c r="AY164" s="248" t="s">
        <v>143</v>
      </c>
    </row>
    <row r="165" s="2" customFormat="1" ht="24.15" customHeight="1">
      <c r="A165" s="38"/>
      <c r="B165" s="39"/>
      <c r="C165" s="218" t="s">
        <v>221</v>
      </c>
      <c r="D165" s="218" t="s">
        <v>145</v>
      </c>
      <c r="E165" s="219" t="s">
        <v>222</v>
      </c>
      <c r="F165" s="220" t="s">
        <v>223</v>
      </c>
      <c r="G165" s="221" t="s">
        <v>160</v>
      </c>
      <c r="H165" s="222">
        <v>1</v>
      </c>
      <c r="I165" s="223"/>
      <c r="J165" s="224">
        <f>ROUND(I165*H165,2)</f>
        <v>0</v>
      </c>
      <c r="K165" s="220" t="s">
        <v>149</v>
      </c>
      <c r="L165" s="44"/>
      <c r="M165" s="225" t="s">
        <v>1</v>
      </c>
      <c r="N165" s="226" t="s">
        <v>44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150</v>
      </c>
      <c r="AT165" s="229" t="s">
        <v>145</v>
      </c>
      <c r="AU165" s="229" t="s">
        <v>89</v>
      </c>
      <c r="AY165" s="17" t="s">
        <v>143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87</v>
      </c>
      <c r="BK165" s="230">
        <f>ROUND(I165*H165,2)</f>
        <v>0</v>
      </c>
      <c r="BL165" s="17" t="s">
        <v>150</v>
      </c>
      <c r="BM165" s="229" t="s">
        <v>224</v>
      </c>
    </row>
    <row r="166" s="2" customFormat="1">
      <c r="A166" s="38"/>
      <c r="B166" s="39"/>
      <c r="C166" s="40"/>
      <c r="D166" s="231" t="s">
        <v>152</v>
      </c>
      <c r="E166" s="40"/>
      <c r="F166" s="232" t="s">
        <v>225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89</v>
      </c>
    </row>
    <row r="167" s="2" customFormat="1">
      <c r="A167" s="38"/>
      <c r="B167" s="39"/>
      <c r="C167" s="40"/>
      <c r="D167" s="236" t="s">
        <v>154</v>
      </c>
      <c r="E167" s="40"/>
      <c r="F167" s="237" t="s">
        <v>226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154</v>
      </c>
      <c r="AU167" s="17" t="s">
        <v>89</v>
      </c>
    </row>
    <row r="168" s="2" customFormat="1" ht="24.15" customHeight="1">
      <c r="A168" s="38"/>
      <c r="B168" s="39"/>
      <c r="C168" s="218" t="s">
        <v>8</v>
      </c>
      <c r="D168" s="218" t="s">
        <v>145</v>
      </c>
      <c r="E168" s="219" t="s">
        <v>227</v>
      </c>
      <c r="F168" s="220" t="s">
        <v>228</v>
      </c>
      <c r="G168" s="221" t="s">
        <v>160</v>
      </c>
      <c r="H168" s="222">
        <v>1</v>
      </c>
      <c r="I168" s="223"/>
      <c r="J168" s="224">
        <f>ROUND(I168*H168,2)</f>
        <v>0</v>
      </c>
      <c r="K168" s="220" t="s">
        <v>149</v>
      </c>
      <c r="L168" s="44"/>
      <c r="M168" s="225" t="s">
        <v>1</v>
      </c>
      <c r="N168" s="226" t="s">
        <v>44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150</v>
      </c>
      <c r="AT168" s="229" t="s">
        <v>145</v>
      </c>
      <c r="AU168" s="229" t="s">
        <v>89</v>
      </c>
      <c r="AY168" s="17" t="s">
        <v>143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87</v>
      </c>
      <c r="BK168" s="230">
        <f>ROUND(I168*H168,2)</f>
        <v>0</v>
      </c>
      <c r="BL168" s="17" t="s">
        <v>150</v>
      </c>
      <c r="BM168" s="229" t="s">
        <v>229</v>
      </c>
    </row>
    <row r="169" s="2" customFormat="1">
      <c r="A169" s="38"/>
      <c r="B169" s="39"/>
      <c r="C169" s="40"/>
      <c r="D169" s="231" t="s">
        <v>152</v>
      </c>
      <c r="E169" s="40"/>
      <c r="F169" s="232" t="s">
        <v>230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152</v>
      </c>
      <c r="AU169" s="17" t="s">
        <v>89</v>
      </c>
    </row>
    <row r="170" s="2" customFormat="1">
      <c r="A170" s="38"/>
      <c r="B170" s="39"/>
      <c r="C170" s="40"/>
      <c r="D170" s="236" t="s">
        <v>154</v>
      </c>
      <c r="E170" s="40"/>
      <c r="F170" s="237" t="s">
        <v>231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154</v>
      </c>
      <c r="AU170" s="17" t="s">
        <v>89</v>
      </c>
    </row>
    <row r="171" s="2" customFormat="1" ht="24.15" customHeight="1">
      <c r="A171" s="38"/>
      <c r="B171" s="39"/>
      <c r="C171" s="218" t="s">
        <v>232</v>
      </c>
      <c r="D171" s="218" t="s">
        <v>145</v>
      </c>
      <c r="E171" s="219" t="s">
        <v>233</v>
      </c>
      <c r="F171" s="220" t="s">
        <v>234</v>
      </c>
      <c r="G171" s="221" t="s">
        <v>160</v>
      </c>
      <c r="H171" s="222">
        <v>1</v>
      </c>
      <c r="I171" s="223"/>
      <c r="J171" s="224">
        <f>ROUND(I171*H171,2)</f>
        <v>0</v>
      </c>
      <c r="K171" s="220" t="s">
        <v>149</v>
      </c>
      <c r="L171" s="44"/>
      <c r="M171" s="225" t="s">
        <v>1</v>
      </c>
      <c r="N171" s="226" t="s">
        <v>44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150</v>
      </c>
      <c r="AT171" s="229" t="s">
        <v>145</v>
      </c>
      <c r="AU171" s="229" t="s">
        <v>89</v>
      </c>
      <c r="AY171" s="17" t="s">
        <v>143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87</v>
      </c>
      <c r="BK171" s="230">
        <f>ROUND(I171*H171,2)</f>
        <v>0</v>
      </c>
      <c r="BL171" s="17" t="s">
        <v>150</v>
      </c>
      <c r="BM171" s="229" t="s">
        <v>235</v>
      </c>
    </row>
    <row r="172" s="2" customFormat="1">
      <c r="A172" s="38"/>
      <c r="B172" s="39"/>
      <c r="C172" s="40"/>
      <c r="D172" s="231" t="s">
        <v>152</v>
      </c>
      <c r="E172" s="40"/>
      <c r="F172" s="232" t="s">
        <v>236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152</v>
      </c>
      <c r="AU172" s="17" t="s">
        <v>89</v>
      </c>
    </row>
    <row r="173" s="2" customFormat="1">
      <c r="A173" s="38"/>
      <c r="B173" s="39"/>
      <c r="C173" s="40"/>
      <c r="D173" s="236" t="s">
        <v>154</v>
      </c>
      <c r="E173" s="40"/>
      <c r="F173" s="237" t="s">
        <v>237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154</v>
      </c>
      <c r="AU173" s="17" t="s">
        <v>89</v>
      </c>
    </row>
    <row r="174" s="2" customFormat="1" ht="24.15" customHeight="1">
      <c r="A174" s="38"/>
      <c r="B174" s="39"/>
      <c r="C174" s="218" t="s">
        <v>238</v>
      </c>
      <c r="D174" s="218" t="s">
        <v>145</v>
      </c>
      <c r="E174" s="219" t="s">
        <v>239</v>
      </c>
      <c r="F174" s="220" t="s">
        <v>240</v>
      </c>
      <c r="G174" s="221" t="s">
        <v>241</v>
      </c>
      <c r="H174" s="222">
        <v>325.89999999999998</v>
      </c>
      <c r="I174" s="223"/>
      <c r="J174" s="224">
        <f>ROUND(I174*H174,2)</f>
        <v>0</v>
      </c>
      <c r="K174" s="220" t="s">
        <v>149</v>
      </c>
      <c r="L174" s="44"/>
      <c r="M174" s="225" t="s">
        <v>1</v>
      </c>
      <c r="N174" s="226" t="s">
        <v>44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150</v>
      </c>
      <c r="AT174" s="229" t="s">
        <v>145</v>
      </c>
      <c r="AU174" s="229" t="s">
        <v>89</v>
      </c>
      <c r="AY174" s="17" t="s">
        <v>143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87</v>
      </c>
      <c r="BK174" s="230">
        <f>ROUND(I174*H174,2)</f>
        <v>0</v>
      </c>
      <c r="BL174" s="17" t="s">
        <v>150</v>
      </c>
      <c r="BM174" s="229" t="s">
        <v>242</v>
      </c>
    </row>
    <row r="175" s="2" customFormat="1">
      <c r="A175" s="38"/>
      <c r="B175" s="39"/>
      <c r="C175" s="40"/>
      <c r="D175" s="231" t="s">
        <v>152</v>
      </c>
      <c r="E175" s="40"/>
      <c r="F175" s="232" t="s">
        <v>243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89</v>
      </c>
    </row>
    <row r="176" s="2" customFormat="1">
      <c r="A176" s="38"/>
      <c r="B176" s="39"/>
      <c r="C176" s="40"/>
      <c r="D176" s="236" t="s">
        <v>154</v>
      </c>
      <c r="E176" s="40"/>
      <c r="F176" s="237" t="s">
        <v>244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154</v>
      </c>
      <c r="AU176" s="17" t="s">
        <v>89</v>
      </c>
    </row>
    <row r="177" s="13" customFormat="1">
      <c r="A177" s="13"/>
      <c r="B177" s="238"/>
      <c r="C177" s="239"/>
      <c r="D177" s="231" t="s">
        <v>156</v>
      </c>
      <c r="E177" s="240" t="s">
        <v>1</v>
      </c>
      <c r="F177" s="241" t="s">
        <v>245</v>
      </c>
      <c r="G177" s="239"/>
      <c r="H177" s="242">
        <v>186.30000000000001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156</v>
      </c>
      <c r="AU177" s="248" t="s">
        <v>89</v>
      </c>
      <c r="AV177" s="13" t="s">
        <v>89</v>
      </c>
      <c r="AW177" s="13" t="s">
        <v>33</v>
      </c>
      <c r="AX177" s="13" t="s">
        <v>79</v>
      </c>
      <c r="AY177" s="248" t="s">
        <v>143</v>
      </c>
    </row>
    <row r="178" s="13" customFormat="1">
      <c r="A178" s="13"/>
      <c r="B178" s="238"/>
      <c r="C178" s="239"/>
      <c r="D178" s="231" t="s">
        <v>156</v>
      </c>
      <c r="E178" s="240" t="s">
        <v>1</v>
      </c>
      <c r="F178" s="241" t="s">
        <v>246</v>
      </c>
      <c r="G178" s="239"/>
      <c r="H178" s="242">
        <v>139.59999999999999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156</v>
      </c>
      <c r="AU178" s="248" t="s">
        <v>89</v>
      </c>
      <c r="AV178" s="13" t="s">
        <v>89</v>
      </c>
      <c r="AW178" s="13" t="s">
        <v>33</v>
      </c>
      <c r="AX178" s="13" t="s">
        <v>79</v>
      </c>
      <c r="AY178" s="248" t="s">
        <v>143</v>
      </c>
    </row>
    <row r="179" s="14" customFormat="1">
      <c r="A179" s="14"/>
      <c r="B179" s="249"/>
      <c r="C179" s="250"/>
      <c r="D179" s="231" t="s">
        <v>156</v>
      </c>
      <c r="E179" s="251" t="s">
        <v>1</v>
      </c>
      <c r="F179" s="252" t="s">
        <v>184</v>
      </c>
      <c r="G179" s="250"/>
      <c r="H179" s="253">
        <v>325.89999999999998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9" t="s">
        <v>156</v>
      </c>
      <c r="AU179" s="259" t="s">
        <v>89</v>
      </c>
      <c r="AV179" s="14" t="s">
        <v>150</v>
      </c>
      <c r="AW179" s="14" t="s">
        <v>33</v>
      </c>
      <c r="AX179" s="14" t="s">
        <v>87</v>
      </c>
      <c r="AY179" s="259" t="s">
        <v>143</v>
      </c>
    </row>
    <row r="180" s="2" customFormat="1" ht="33" customHeight="1">
      <c r="A180" s="38"/>
      <c r="B180" s="39"/>
      <c r="C180" s="218" t="s">
        <v>247</v>
      </c>
      <c r="D180" s="218" t="s">
        <v>145</v>
      </c>
      <c r="E180" s="219" t="s">
        <v>248</v>
      </c>
      <c r="F180" s="220" t="s">
        <v>249</v>
      </c>
      <c r="G180" s="221" t="s">
        <v>160</v>
      </c>
      <c r="H180" s="222">
        <v>1</v>
      </c>
      <c r="I180" s="223"/>
      <c r="J180" s="224">
        <f>ROUND(I180*H180,2)</f>
        <v>0</v>
      </c>
      <c r="K180" s="220" t="s">
        <v>149</v>
      </c>
      <c r="L180" s="44"/>
      <c r="M180" s="225" t="s">
        <v>1</v>
      </c>
      <c r="N180" s="226" t="s">
        <v>44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150</v>
      </c>
      <c r="AT180" s="229" t="s">
        <v>145</v>
      </c>
      <c r="AU180" s="229" t="s">
        <v>89</v>
      </c>
      <c r="AY180" s="17" t="s">
        <v>143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87</v>
      </c>
      <c r="BK180" s="230">
        <f>ROUND(I180*H180,2)</f>
        <v>0</v>
      </c>
      <c r="BL180" s="17" t="s">
        <v>150</v>
      </c>
      <c r="BM180" s="229" t="s">
        <v>250</v>
      </c>
    </row>
    <row r="181" s="2" customFormat="1">
      <c r="A181" s="38"/>
      <c r="B181" s="39"/>
      <c r="C181" s="40"/>
      <c r="D181" s="231" t="s">
        <v>152</v>
      </c>
      <c r="E181" s="40"/>
      <c r="F181" s="232" t="s">
        <v>251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152</v>
      </c>
      <c r="AU181" s="17" t="s">
        <v>89</v>
      </c>
    </row>
    <row r="182" s="2" customFormat="1">
      <c r="A182" s="38"/>
      <c r="B182" s="39"/>
      <c r="C182" s="40"/>
      <c r="D182" s="236" t="s">
        <v>154</v>
      </c>
      <c r="E182" s="40"/>
      <c r="F182" s="237" t="s">
        <v>252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154</v>
      </c>
      <c r="AU182" s="17" t="s">
        <v>89</v>
      </c>
    </row>
    <row r="183" s="2" customFormat="1" ht="33" customHeight="1">
      <c r="A183" s="38"/>
      <c r="B183" s="39"/>
      <c r="C183" s="218" t="s">
        <v>253</v>
      </c>
      <c r="D183" s="218" t="s">
        <v>145</v>
      </c>
      <c r="E183" s="219" t="s">
        <v>254</v>
      </c>
      <c r="F183" s="220" t="s">
        <v>255</v>
      </c>
      <c r="G183" s="221" t="s">
        <v>160</v>
      </c>
      <c r="H183" s="222">
        <v>1</v>
      </c>
      <c r="I183" s="223"/>
      <c r="J183" s="224">
        <f>ROUND(I183*H183,2)</f>
        <v>0</v>
      </c>
      <c r="K183" s="220" t="s">
        <v>149</v>
      </c>
      <c r="L183" s="44"/>
      <c r="M183" s="225" t="s">
        <v>1</v>
      </c>
      <c r="N183" s="226" t="s">
        <v>44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150</v>
      </c>
      <c r="AT183" s="229" t="s">
        <v>145</v>
      </c>
      <c r="AU183" s="229" t="s">
        <v>89</v>
      </c>
      <c r="AY183" s="17" t="s">
        <v>143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87</v>
      </c>
      <c r="BK183" s="230">
        <f>ROUND(I183*H183,2)</f>
        <v>0</v>
      </c>
      <c r="BL183" s="17" t="s">
        <v>150</v>
      </c>
      <c r="BM183" s="229" t="s">
        <v>256</v>
      </c>
    </row>
    <row r="184" s="2" customFormat="1">
      <c r="A184" s="38"/>
      <c r="B184" s="39"/>
      <c r="C184" s="40"/>
      <c r="D184" s="231" t="s">
        <v>152</v>
      </c>
      <c r="E184" s="40"/>
      <c r="F184" s="232" t="s">
        <v>257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89</v>
      </c>
    </row>
    <row r="185" s="2" customFormat="1">
      <c r="A185" s="38"/>
      <c r="B185" s="39"/>
      <c r="C185" s="40"/>
      <c r="D185" s="236" t="s">
        <v>154</v>
      </c>
      <c r="E185" s="40"/>
      <c r="F185" s="237" t="s">
        <v>258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154</v>
      </c>
      <c r="AU185" s="17" t="s">
        <v>89</v>
      </c>
    </row>
    <row r="186" s="2" customFormat="1" ht="24.15" customHeight="1">
      <c r="A186" s="38"/>
      <c r="B186" s="39"/>
      <c r="C186" s="218" t="s">
        <v>259</v>
      </c>
      <c r="D186" s="218" t="s">
        <v>145</v>
      </c>
      <c r="E186" s="219" t="s">
        <v>260</v>
      </c>
      <c r="F186" s="220" t="s">
        <v>261</v>
      </c>
      <c r="G186" s="221" t="s">
        <v>160</v>
      </c>
      <c r="H186" s="222">
        <v>1</v>
      </c>
      <c r="I186" s="223"/>
      <c r="J186" s="224">
        <f>ROUND(I186*H186,2)</f>
        <v>0</v>
      </c>
      <c r="K186" s="220" t="s">
        <v>149</v>
      </c>
      <c r="L186" s="44"/>
      <c r="M186" s="225" t="s">
        <v>1</v>
      </c>
      <c r="N186" s="226" t="s">
        <v>44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150</v>
      </c>
      <c r="AT186" s="229" t="s">
        <v>145</v>
      </c>
      <c r="AU186" s="229" t="s">
        <v>89</v>
      </c>
      <c r="AY186" s="17" t="s">
        <v>143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87</v>
      </c>
      <c r="BK186" s="230">
        <f>ROUND(I186*H186,2)</f>
        <v>0</v>
      </c>
      <c r="BL186" s="17" t="s">
        <v>150</v>
      </c>
      <c r="BM186" s="229" t="s">
        <v>262</v>
      </c>
    </row>
    <row r="187" s="2" customFormat="1">
      <c r="A187" s="38"/>
      <c r="B187" s="39"/>
      <c r="C187" s="40"/>
      <c r="D187" s="231" t="s">
        <v>152</v>
      </c>
      <c r="E187" s="40"/>
      <c r="F187" s="232" t="s">
        <v>263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152</v>
      </c>
      <c r="AU187" s="17" t="s">
        <v>89</v>
      </c>
    </row>
    <row r="188" s="2" customFormat="1">
      <c r="A188" s="38"/>
      <c r="B188" s="39"/>
      <c r="C188" s="40"/>
      <c r="D188" s="236" t="s">
        <v>154</v>
      </c>
      <c r="E188" s="40"/>
      <c r="F188" s="237" t="s">
        <v>264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154</v>
      </c>
      <c r="AU188" s="17" t="s">
        <v>89</v>
      </c>
    </row>
    <row r="189" s="2" customFormat="1" ht="21.75" customHeight="1">
      <c r="A189" s="38"/>
      <c r="B189" s="39"/>
      <c r="C189" s="218" t="s">
        <v>265</v>
      </c>
      <c r="D189" s="218" t="s">
        <v>145</v>
      </c>
      <c r="E189" s="219" t="s">
        <v>266</v>
      </c>
      <c r="F189" s="220" t="s">
        <v>267</v>
      </c>
      <c r="G189" s="221" t="s">
        <v>241</v>
      </c>
      <c r="H189" s="222">
        <v>325.89999999999998</v>
      </c>
      <c r="I189" s="223"/>
      <c r="J189" s="224">
        <f>ROUND(I189*H189,2)</f>
        <v>0</v>
      </c>
      <c r="K189" s="220" t="s">
        <v>149</v>
      </c>
      <c r="L189" s="44"/>
      <c r="M189" s="225" t="s">
        <v>1</v>
      </c>
      <c r="N189" s="226" t="s">
        <v>44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150</v>
      </c>
      <c r="AT189" s="229" t="s">
        <v>145</v>
      </c>
      <c r="AU189" s="229" t="s">
        <v>89</v>
      </c>
      <c r="AY189" s="17" t="s">
        <v>143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87</v>
      </c>
      <c r="BK189" s="230">
        <f>ROUND(I189*H189,2)</f>
        <v>0</v>
      </c>
      <c r="BL189" s="17" t="s">
        <v>150</v>
      </c>
      <c r="BM189" s="229" t="s">
        <v>268</v>
      </c>
    </row>
    <row r="190" s="2" customFormat="1">
      <c r="A190" s="38"/>
      <c r="B190" s="39"/>
      <c r="C190" s="40"/>
      <c r="D190" s="231" t="s">
        <v>152</v>
      </c>
      <c r="E190" s="40"/>
      <c r="F190" s="232" t="s">
        <v>269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152</v>
      </c>
      <c r="AU190" s="17" t="s">
        <v>89</v>
      </c>
    </row>
    <row r="191" s="2" customFormat="1">
      <c r="A191" s="38"/>
      <c r="B191" s="39"/>
      <c r="C191" s="40"/>
      <c r="D191" s="236" t="s">
        <v>154</v>
      </c>
      <c r="E191" s="40"/>
      <c r="F191" s="237" t="s">
        <v>270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154</v>
      </c>
      <c r="AU191" s="17" t="s">
        <v>89</v>
      </c>
    </row>
    <row r="192" s="13" customFormat="1">
      <c r="A192" s="13"/>
      <c r="B192" s="238"/>
      <c r="C192" s="239"/>
      <c r="D192" s="231" t="s">
        <v>156</v>
      </c>
      <c r="E192" s="240" t="s">
        <v>1</v>
      </c>
      <c r="F192" s="241" t="s">
        <v>245</v>
      </c>
      <c r="G192" s="239"/>
      <c r="H192" s="242">
        <v>186.30000000000001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156</v>
      </c>
      <c r="AU192" s="248" t="s">
        <v>89</v>
      </c>
      <c r="AV192" s="13" t="s">
        <v>89</v>
      </c>
      <c r="AW192" s="13" t="s">
        <v>33</v>
      </c>
      <c r="AX192" s="13" t="s">
        <v>79</v>
      </c>
      <c r="AY192" s="248" t="s">
        <v>143</v>
      </c>
    </row>
    <row r="193" s="13" customFormat="1">
      <c r="A193" s="13"/>
      <c r="B193" s="238"/>
      <c r="C193" s="239"/>
      <c r="D193" s="231" t="s">
        <v>156</v>
      </c>
      <c r="E193" s="240" t="s">
        <v>1</v>
      </c>
      <c r="F193" s="241" t="s">
        <v>246</v>
      </c>
      <c r="G193" s="239"/>
      <c r="H193" s="242">
        <v>139.59999999999999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156</v>
      </c>
      <c r="AU193" s="248" t="s">
        <v>89</v>
      </c>
      <c r="AV193" s="13" t="s">
        <v>89</v>
      </c>
      <c r="AW193" s="13" t="s">
        <v>33</v>
      </c>
      <c r="AX193" s="13" t="s">
        <v>79</v>
      </c>
      <c r="AY193" s="248" t="s">
        <v>143</v>
      </c>
    </row>
    <row r="194" s="14" customFormat="1">
      <c r="A194" s="14"/>
      <c r="B194" s="249"/>
      <c r="C194" s="250"/>
      <c r="D194" s="231" t="s">
        <v>156</v>
      </c>
      <c r="E194" s="251" t="s">
        <v>1</v>
      </c>
      <c r="F194" s="252" t="s">
        <v>184</v>
      </c>
      <c r="G194" s="250"/>
      <c r="H194" s="253">
        <v>325.89999999999998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9" t="s">
        <v>156</v>
      </c>
      <c r="AU194" s="259" t="s">
        <v>89</v>
      </c>
      <c r="AV194" s="14" t="s">
        <v>150</v>
      </c>
      <c r="AW194" s="14" t="s">
        <v>33</v>
      </c>
      <c r="AX194" s="14" t="s">
        <v>87</v>
      </c>
      <c r="AY194" s="259" t="s">
        <v>143</v>
      </c>
    </row>
    <row r="195" s="2" customFormat="1" ht="16.5" customHeight="1">
      <c r="A195" s="38"/>
      <c r="B195" s="39"/>
      <c r="C195" s="218" t="s">
        <v>271</v>
      </c>
      <c r="D195" s="218" t="s">
        <v>145</v>
      </c>
      <c r="E195" s="219" t="s">
        <v>272</v>
      </c>
      <c r="F195" s="220" t="s">
        <v>273</v>
      </c>
      <c r="G195" s="221" t="s">
        <v>241</v>
      </c>
      <c r="H195" s="222">
        <v>186.30000000000001</v>
      </c>
      <c r="I195" s="223"/>
      <c r="J195" s="224">
        <f>ROUND(I195*H195,2)</f>
        <v>0</v>
      </c>
      <c r="K195" s="220" t="s">
        <v>149</v>
      </c>
      <c r="L195" s="44"/>
      <c r="M195" s="225" t="s">
        <v>1</v>
      </c>
      <c r="N195" s="226" t="s">
        <v>44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150</v>
      </c>
      <c r="AT195" s="229" t="s">
        <v>145</v>
      </c>
      <c r="AU195" s="229" t="s">
        <v>89</v>
      </c>
      <c r="AY195" s="17" t="s">
        <v>143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87</v>
      </c>
      <c r="BK195" s="230">
        <f>ROUND(I195*H195,2)</f>
        <v>0</v>
      </c>
      <c r="BL195" s="17" t="s">
        <v>150</v>
      </c>
      <c r="BM195" s="229" t="s">
        <v>274</v>
      </c>
    </row>
    <row r="196" s="2" customFormat="1">
      <c r="A196" s="38"/>
      <c r="B196" s="39"/>
      <c r="C196" s="40"/>
      <c r="D196" s="231" t="s">
        <v>152</v>
      </c>
      <c r="E196" s="40"/>
      <c r="F196" s="232" t="s">
        <v>275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152</v>
      </c>
      <c r="AU196" s="17" t="s">
        <v>89</v>
      </c>
    </row>
    <row r="197" s="2" customFormat="1">
      <c r="A197" s="38"/>
      <c r="B197" s="39"/>
      <c r="C197" s="40"/>
      <c r="D197" s="236" t="s">
        <v>154</v>
      </c>
      <c r="E197" s="40"/>
      <c r="F197" s="237" t="s">
        <v>276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154</v>
      </c>
      <c r="AU197" s="17" t="s">
        <v>89</v>
      </c>
    </row>
    <row r="198" s="13" customFormat="1">
      <c r="A198" s="13"/>
      <c r="B198" s="238"/>
      <c r="C198" s="239"/>
      <c r="D198" s="231" t="s">
        <v>156</v>
      </c>
      <c r="E198" s="240" t="s">
        <v>1</v>
      </c>
      <c r="F198" s="241" t="s">
        <v>277</v>
      </c>
      <c r="G198" s="239"/>
      <c r="H198" s="242">
        <v>186.30000000000001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156</v>
      </c>
      <c r="AU198" s="248" t="s">
        <v>89</v>
      </c>
      <c r="AV198" s="13" t="s">
        <v>89</v>
      </c>
      <c r="AW198" s="13" t="s">
        <v>33</v>
      </c>
      <c r="AX198" s="13" t="s">
        <v>87</v>
      </c>
      <c r="AY198" s="248" t="s">
        <v>143</v>
      </c>
    </row>
    <row r="199" s="2" customFormat="1" ht="24.15" customHeight="1">
      <c r="A199" s="38"/>
      <c r="B199" s="39"/>
      <c r="C199" s="218" t="s">
        <v>278</v>
      </c>
      <c r="D199" s="218" t="s">
        <v>145</v>
      </c>
      <c r="E199" s="219" t="s">
        <v>279</v>
      </c>
      <c r="F199" s="220" t="s">
        <v>280</v>
      </c>
      <c r="G199" s="221" t="s">
        <v>148</v>
      </c>
      <c r="H199" s="222">
        <v>698</v>
      </c>
      <c r="I199" s="223"/>
      <c r="J199" s="224">
        <f>ROUND(I199*H199,2)</f>
        <v>0</v>
      </c>
      <c r="K199" s="220" t="s">
        <v>149</v>
      </c>
      <c r="L199" s="44"/>
      <c r="M199" s="225" t="s">
        <v>1</v>
      </c>
      <c r="N199" s="226" t="s">
        <v>44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150</v>
      </c>
      <c r="AT199" s="229" t="s">
        <v>145</v>
      </c>
      <c r="AU199" s="229" t="s">
        <v>89</v>
      </c>
      <c r="AY199" s="17" t="s">
        <v>143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87</v>
      </c>
      <c r="BK199" s="230">
        <f>ROUND(I199*H199,2)</f>
        <v>0</v>
      </c>
      <c r="BL199" s="17" t="s">
        <v>150</v>
      </c>
      <c r="BM199" s="229" t="s">
        <v>281</v>
      </c>
    </row>
    <row r="200" s="2" customFormat="1">
      <c r="A200" s="38"/>
      <c r="B200" s="39"/>
      <c r="C200" s="40"/>
      <c r="D200" s="231" t="s">
        <v>152</v>
      </c>
      <c r="E200" s="40"/>
      <c r="F200" s="232" t="s">
        <v>282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152</v>
      </c>
      <c r="AU200" s="17" t="s">
        <v>89</v>
      </c>
    </row>
    <row r="201" s="2" customFormat="1">
      <c r="A201" s="38"/>
      <c r="B201" s="39"/>
      <c r="C201" s="40"/>
      <c r="D201" s="236" t="s">
        <v>154</v>
      </c>
      <c r="E201" s="40"/>
      <c r="F201" s="237" t="s">
        <v>283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154</v>
      </c>
      <c r="AU201" s="17" t="s">
        <v>89</v>
      </c>
    </row>
    <row r="202" s="13" customFormat="1">
      <c r="A202" s="13"/>
      <c r="B202" s="238"/>
      <c r="C202" s="239"/>
      <c r="D202" s="231" t="s">
        <v>156</v>
      </c>
      <c r="E202" s="240" t="s">
        <v>1</v>
      </c>
      <c r="F202" s="241" t="s">
        <v>284</v>
      </c>
      <c r="G202" s="239"/>
      <c r="H202" s="242">
        <v>298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156</v>
      </c>
      <c r="AU202" s="248" t="s">
        <v>89</v>
      </c>
      <c r="AV202" s="13" t="s">
        <v>89</v>
      </c>
      <c r="AW202" s="13" t="s">
        <v>33</v>
      </c>
      <c r="AX202" s="13" t="s">
        <v>79</v>
      </c>
      <c r="AY202" s="248" t="s">
        <v>143</v>
      </c>
    </row>
    <row r="203" s="13" customFormat="1">
      <c r="A203" s="13"/>
      <c r="B203" s="238"/>
      <c r="C203" s="239"/>
      <c r="D203" s="231" t="s">
        <v>156</v>
      </c>
      <c r="E203" s="240" t="s">
        <v>1</v>
      </c>
      <c r="F203" s="241" t="s">
        <v>285</v>
      </c>
      <c r="G203" s="239"/>
      <c r="H203" s="242">
        <v>400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156</v>
      </c>
      <c r="AU203" s="248" t="s">
        <v>89</v>
      </c>
      <c r="AV203" s="13" t="s">
        <v>89</v>
      </c>
      <c r="AW203" s="13" t="s">
        <v>33</v>
      </c>
      <c r="AX203" s="13" t="s">
        <v>79</v>
      </c>
      <c r="AY203" s="248" t="s">
        <v>143</v>
      </c>
    </row>
    <row r="204" s="14" customFormat="1">
      <c r="A204" s="14"/>
      <c r="B204" s="249"/>
      <c r="C204" s="250"/>
      <c r="D204" s="231" t="s">
        <v>156</v>
      </c>
      <c r="E204" s="251" t="s">
        <v>1</v>
      </c>
      <c r="F204" s="252" t="s">
        <v>184</v>
      </c>
      <c r="G204" s="250"/>
      <c r="H204" s="253">
        <v>698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156</v>
      </c>
      <c r="AU204" s="259" t="s">
        <v>89</v>
      </c>
      <c r="AV204" s="14" t="s">
        <v>150</v>
      </c>
      <c r="AW204" s="14" t="s">
        <v>33</v>
      </c>
      <c r="AX204" s="14" t="s">
        <v>87</v>
      </c>
      <c r="AY204" s="259" t="s">
        <v>143</v>
      </c>
    </row>
    <row r="205" s="2" customFormat="1" ht="24.15" customHeight="1">
      <c r="A205" s="38"/>
      <c r="B205" s="39"/>
      <c r="C205" s="218" t="s">
        <v>7</v>
      </c>
      <c r="D205" s="218" t="s">
        <v>145</v>
      </c>
      <c r="E205" s="219" t="s">
        <v>286</v>
      </c>
      <c r="F205" s="220" t="s">
        <v>287</v>
      </c>
      <c r="G205" s="221" t="s">
        <v>148</v>
      </c>
      <c r="H205" s="222">
        <v>698</v>
      </c>
      <c r="I205" s="223"/>
      <c r="J205" s="224">
        <f>ROUND(I205*H205,2)</f>
        <v>0</v>
      </c>
      <c r="K205" s="220" t="s">
        <v>149</v>
      </c>
      <c r="L205" s="44"/>
      <c r="M205" s="225" t="s">
        <v>1</v>
      </c>
      <c r="N205" s="226" t="s">
        <v>44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150</v>
      </c>
      <c r="AT205" s="229" t="s">
        <v>145</v>
      </c>
      <c r="AU205" s="229" t="s">
        <v>89</v>
      </c>
      <c r="AY205" s="17" t="s">
        <v>143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87</v>
      </c>
      <c r="BK205" s="230">
        <f>ROUND(I205*H205,2)</f>
        <v>0</v>
      </c>
      <c r="BL205" s="17" t="s">
        <v>150</v>
      </c>
      <c r="BM205" s="229" t="s">
        <v>288</v>
      </c>
    </row>
    <row r="206" s="2" customFormat="1">
      <c r="A206" s="38"/>
      <c r="B206" s="39"/>
      <c r="C206" s="40"/>
      <c r="D206" s="231" t="s">
        <v>152</v>
      </c>
      <c r="E206" s="40"/>
      <c r="F206" s="232" t="s">
        <v>289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152</v>
      </c>
      <c r="AU206" s="17" t="s">
        <v>89</v>
      </c>
    </row>
    <row r="207" s="2" customFormat="1">
      <c r="A207" s="38"/>
      <c r="B207" s="39"/>
      <c r="C207" s="40"/>
      <c r="D207" s="236" t="s">
        <v>154</v>
      </c>
      <c r="E207" s="40"/>
      <c r="F207" s="237" t="s">
        <v>290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154</v>
      </c>
      <c r="AU207" s="17" t="s">
        <v>89</v>
      </c>
    </row>
    <row r="208" s="13" customFormat="1">
      <c r="A208" s="13"/>
      <c r="B208" s="238"/>
      <c r="C208" s="239"/>
      <c r="D208" s="231" t="s">
        <v>156</v>
      </c>
      <c r="E208" s="240" t="s">
        <v>1</v>
      </c>
      <c r="F208" s="241" t="s">
        <v>284</v>
      </c>
      <c r="G208" s="239"/>
      <c r="H208" s="242">
        <v>298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156</v>
      </c>
      <c r="AU208" s="248" t="s">
        <v>89</v>
      </c>
      <c r="AV208" s="13" t="s">
        <v>89</v>
      </c>
      <c r="AW208" s="13" t="s">
        <v>33</v>
      </c>
      <c r="AX208" s="13" t="s">
        <v>79</v>
      </c>
      <c r="AY208" s="248" t="s">
        <v>143</v>
      </c>
    </row>
    <row r="209" s="13" customFormat="1">
      <c r="A209" s="13"/>
      <c r="B209" s="238"/>
      <c r="C209" s="239"/>
      <c r="D209" s="231" t="s">
        <v>156</v>
      </c>
      <c r="E209" s="240" t="s">
        <v>1</v>
      </c>
      <c r="F209" s="241" t="s">
        <v>285</v>
      </c>
      <c r="G209" s="239"/>
      <c r="H209" s="242">
        <v>400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156</v>
      </c>
      <c r="AU209" s="248" t="s">
        <v>89</v>
      </c>
      <c r="AV209" s="13" t="s">
        <v>89</v>
      </c>
      <c r="AW209" s="13" t="s">
        <v>33</v>
      </c>
      <c r="AX209" s="13" t="s">
        <v>79</v>
      </c>
      <c r="AY209" s="248" t="s">
        <v>143</v>
      </c>
    </row>
    <row r="210" s="14" customFormat="1">
      <c r="A210" s="14"/>
      <c r="B210" s="249"/>
      <c r="C210" s="250"/>
      <c r="D210" s="231" t="s">
        <v>156</v>
      </c>
      <c r="E210" s="251" t="s">
        <v>1</v>
      </c>
      <c r="F210" s="252" t="s">
        <v>184</v>
      </c>
      <c r="G210" s="250"/>
      <c r="H210" s="253">
        <v>698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156</v>
      </c>
      <c r="AU210" s="259" t="s">
        <v>89</v>
      </c>
      <c r="AV210" s="14" t="s">
        <v>150</v>
      </c>
      <c r="AW210" s="14" t="s">
        <v>33</v>
      </c>
      <c r="AX210" s="14" t="s">
        <v>87</v>
      </c>
      <c r="AY210" s="259" t="s">
        <v>143</v>
      </c>
    </row>
    <row r="211" s="2" customFormat="1" ht="16.5" customHeight="1">
      <c r="A211" s="38"/>
      <c r="B211" s="39"/>
      <c r="C211" s="260" t="s">
        <v>291</v>
      </c>
      <c r="D211" s="260" t="s">
        <v>292</v>
      </c>
      <c r="E211" s="261" t="s">
        <v>293</v>
      </c>
      <c r="F211" s="262" t="s">
        <v>294</v>
      </c>
      <c r="G211" s="263" t="s">
        <v>295</v>
      </c>
      <c r="H211" s="264">
        <v>13.960000000000001</v>
      </c>
      <c r="I211" s="265"/>
      <c r="J211" s="266">
        <f>ROUND(I211*H211,2)</f>
        <v>0</v>
      </c>
      <c r="K211" s="262" t="s">
        <v>149</v>
      </c>
      <c r="L211" s="267"/>
      <c r="M211" s="268" t="s">
        <v>1</v>
      </c>
      <c r="N211" s="269" t="s">
        <v>44</v>
      </c>
      <c r="O211" s="91"/>
      <c r="P211" s="227">
        <f>O211*H211</f>
        <v>0</v>
      </c>
      <c r="Q211" s="227">
        <v>0.001</v>
      </c>
      <c r="R211" s="227">
        <f>Q211*H211</f>
        <v>0.013960000000000002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199</v>
      </c>
      <c r="AT211" s="229" t="s">
        <v>292</v>
      </c>
      <c r="AU211" s="229" t="s">
        <v>89</v>
      </c>
      <c r="AY211" s="17" t="s">
        <v>143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87</v>
      </c>
      <c r="BK211" s="230">
        <f>ROUND(I211*H211,2)</f>
        <v>0</v>
      </c>
      <c r="BL211" s="17" t="s">
        <v>150</v>
      </c>
      <c r="BM211" s="229" t="s">
        <v>296</v>
      </c>
    </row>
    <row r="212" s="2" customFormat="1">
      <c r="A212" s="38"/>
      <c r="B212" s="39"/>
      <c r="C212" s="40"/>
      <c r="D212" s="231" t="s">
        <v>152</v>
      </c>
      <c r="E212" s="40"/>
      <c r="F212" s="232" t="s">
        <v>294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152</v>
      </c>
      <c r="AU212" s="17" t="s">
        <v>89</v>
      </c>
    </row>
    <row r="213" s="13" customFormat="1">
      <c r="A213" s="13"/>
      <c r="B213" s="238"/>
      <c r="C213" s="239"/>
      <c r="D213" s="231" t="s">
        <v>156</v>
      </c>
      <c r="E213" s="239"/>
      <c r="F213" s="241" t="s">
        <v>297</v>
      </c>
      <c r="G213" s="239"/>
      <c r="H213" s="242">
        <v>13.960000000000001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156</v>
      </c>
      <c r="AU213" s="248" t="s">
        <v>89</v>
      </c>
      <c r="AV213" s="13" t="s">
        <v>89</v>
      </c>
      <c r="AW213" s="13" t="s">
        <v>4</v>
      </c>
      <c r="AX213" s="13" t="s">
        <v>87</v>
      </c>
      <c r="AY213" s="248" t="s">
        <v>143</v>
      </c>
    </row>
    <row r="214" s="2" customFormat="1" ht="37.8" customHeight="1">
      <c r="A214" s="38"/>
      <c r="B214" s="39"/>
      <c r="C214" s="218" t="s">
        <v>298</v>
      </c>
      <c r="D214" s="218" t="s">
        <v>145</v>
      </c>
      <c r="E214" s="219" t="s">
        <v>299</v>
      </c>
      <c r="F214" s="220" t="s">
        <v>300</v>
      </c>
      <c r="G214" s="221" t="s">
        <v>160</v>
      </c>
      <c r="H214" s="222">
        <v>2</v>
      </c>
      <c r="I214" s="223"/>
      <c r="J214" s="224">
        <f>ROUND(I214*H214,2)</f>
        <v>0</v>
      </c>
      <c r="K214" s="220" t="s">
        <v>301</v>
      </c>
      <c r="L214" s="44"/>
      <c r="M214" s="225" t="s">
        <v>1</v>
      </c>
      <c r="N214" s="226" t="s">
        <v>44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150</v>
      </c>
      <c r="AT214" s="229" t="s">
        <v>145</v>
      </c>
      <c r="AU214" s="229" t="s">
        <v>89</v>
      </c>
      <c r="AY214" s="17" t="s">
        <v>143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87</v>
      </c>
      <c r="BK214" s="230">
        <f>ROUND(I214*H214,2)</f>
        <v>0</v>
      </c>
      <c r="BL214" s="17" t="s">
        <v>150</v>
      </c>
      <c r="BM214" s="229" t="s">
        <v>302</v>
      </c>
    </row>
    <row r="215" s="2" customFormat="1">
      <c r="A215" s="38"/>
      <c r="B215" s="39"/>
      <c r="C215" s="40"/>
      <c r="D215" s="231" t="s">
        <v>152</v>
      </c>
      <c r="E215" s="40"/>
      <c r="F215" s="232" t="s">
        <v>303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152</v>
      </c>
      <c r="AU215" s="17" t="s">
        <v>89</v>
      </c>
    </row>
    <row r="216" s="2" customFormat="1">
      <c r="A216" s="38"/>
      <c r="B216" s="39"/>
      <c r="C216" s="40"/>
      <c r="D216" s="236" t="s">
        <v>154</v>
      </c>
      <c r="E216" s="40"/>
      <c r="F216" s="237" t="s">
        <v>304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154</v>
      </c>
      <c r="AU216" s="17" t="s">
        <v>89</v>
      </c>
    </row>
    <row r="217" s="2" customFormat="1" ht="16.5" customHeight="1">
      <c r="A217" s="38"/>
      <c r="B217" s="39"/>
      <c r="C217" s="260" t="s">
        <v>305</v>
      </c>
      <c r="D217" s="260" t="s">
        <v>292</v>
      </c>
      <c r="E217" s="261" t="s">
        <v>306</v>
      </c>
      <c r="F217" s="262" t="s">
        <v>307</v>
      </c>
      <c r="G217" s="263" t="s">
        <v>241</v>
      </c>
      <c r="H217" s="264">
        <v>2</v>
      </c>
      <c r="I217" s="265"/>
      <c r="J217" s="266">
        <f>ROUND(I217*H217,2)</f>
        <v>0</v>
      </c>
      <c r="K217" s="262" t="s">
        <v>301</v>
      </c>
      <c r="L217" s="267"/>
      <c r="M217" s="268" t="s">
        <v>1</v>
      </c>
      <c r="N217" s="269" t="s">
        <v>44</v>
      </c>
      <c r="O217" s="91"/>
      <c r="P217" s="227">
        <f>O217*H217</f>
        <v>0</v>
      </c>
      <c r="Q217" s="227">
        <v>0.22</v>
      </c>
      <c r="R217" s="227">
        <f>Q217*H217</f>
        <v>0.44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199</v>
      </c>
      <c r="AT217" s="229" t="s">
        <v>292</v>
      </c>
      <c r="AU217" s="229" t="s">
        <v>89</v>
      </c>
      <c r="AY217" s="17" t="s">
        <v>143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87</v>
      </c>
      <c r="BK217" s="230">
        <f>ROUND(I217*H217,2)</f>
        <v>0</v>
      </c>
      <c r="BL217" s="17" t="s">
        <v>150</v>
      </c>
      <c r="BM217" s="229" t="s">
        <v>308</v>
      </c>
    </row>
    <row r="218" s="2" customFormat="1">
      <c r="A218" s="38"/>
      <c r="B218" s="39"/>
      <c r="C218" s="40"/>
      <c r="D218" s="231" t="s">
        <v>152</v>
      </c>
      <c r="E218" s="40"/>
      <c r="F218" s="232" t="s">
        <v>307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152</v>
      </c>
      <c r="AU218" s="17" t="s">
        <v>89</v>
      </c>
    </row>
    <row r="219" s="13" customFormat="1">
      <c r="A219" s="13"/>
      <c r="B219" s="238"/>
      <c r="C219" s="239"/>
      <c r="D219" s="231" t="s">
        <v>156</v>
      </c>
      <c r="E219" s="240" t="s">
        <v>1</v>
      </c>
      <c r="F219" s="241" t="s">
        <v>309</v>
      </c>
      <c r="G219" s="239"/>
      <c r="H219" s="242">
        <v>2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156</v>
      </c>
      <c r="AU219" s="248" t="s">
        <v>89</v>
      </c>
      <c r="AV219" s="13" t="s">
        <v>89</v>
      </c>
      <c r="AW219" s="13" t="s">
        <v>33</v>
      </c>
      <c r="AX219" s="13" t="s">
        <v>87</v>
      </c>
      <c r="AY219" s="248" t="s">
        <v>143</v>
      </c>
    </row>
    <row r="220" s="2" customFormat="1" ht="16.5" customHeight="1">
      <c r="A220" s="38"/>
      <c r="B220" s="39"/>
      <c r="C220" s="260" t="s">
        <v>310</v>
      </c>
      <c r="D220" s="260" t="s">
        <v>292</v>
      </c>
      <c r="E220" s="261" t="s">
        <v>311</v>
      </c>
      <c r="F220" s="262" t="s">
        <v>312</v>
      </c>
      <c r="G220" s="263" t="s">
        <v>241</v>
      </c>
      <c r="H220" s="264">
        <v>44.700000000000003</v>
      </c>
      <c r="I220" s="265"/>
      <c r="J220" s="266">
        <f>ROUND(I220*H220,2)</f>
        <v>0</v>
      </c>
      <c r="K220" s="262" t="s">
        <v>301</v>
      </c>
      <c r="L220" s="267"/>
      <c r="M220" s="268" t="s">
        <v>1</v>
      </c>
      <c r="N220" s="269" t="s">
        <v>44</v>
      </c>
      <c r="O220" s="91"/>
      <c r="P220" s="227">
        <f>O220*H220</f>
        <v>0</v>
      </c>
      <c r="Q220" s="227">
        <v>0.20999999999999999</v>
      </c>
      <c r="R220" s="227">
        <f>Q220*H220</f>
        <v>9.3870000000000005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199</v>
      </c>
      <c r="AT220" s="229" t="s">
        <v>292</v>
      </c>
      <c r="AU220" s="229" t="s">
        <v>89</v>
      </c>
      <c r="AY220" s="17" t="s">
        <v>143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87</v>
      </c>
      <c r="BK220" s="230">
        <f>ROUND(I220*H220,2)</f>
        <v>0</v>
      </c>
      <c r="BL220" s="17" t="s">
        <v>150</v>
      </c>
      <c r="BM220" s="229" t="s">
        <v>313</v>
      </c>
    </row>
    <row r="221" s="2" customFormat="1">
      <c r="A221" s="38"/>
      <c r="B221" s="39"/>
      <c r="C221" s="40"/>
      <c r="D221" s="231" t="s">
        <v>152</v>
      </c>
      <c r="E221" s="40"/>
      <c r="F221" s="232" t="s">
        <v>312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89</v>
      </c>
    </row>
    <row r="222" s="13" customFormat="1">
      <c r="A222" s="13"/>
      <c r="B222" s="238"/>
      <c r="C222" s="239"/>
      <c r="D222" s="231" t="s">
        <v>156</v>
      </c>
      <c r="E222" s="240" t="s">
        <v>1</v>
      </c>
      <c r="F222" s="241" t="s">
        <v>314</v>
      </c>
      <c r="G222" s="239"/>
      <c r="H222" s="242">
        <v>44.700000000000003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156</v>
      </c>
      <c r="AU222" s="248" t="s">
        <v>89</v>
      </c>
      <c r="AV222" s="13" t="s">
        <v>89</v>
      </c>
      <c r="AW222" s="13" t="s">
        <v>33</v>
      </c>
      <c r="AX222" s="13" t="s">
        <v>87</v>
      </c>
      <c r="AY222" s="248" t="s">
        <v>143</v>
      </c>
    </row>
    <row r="223" s="2" customFormat="1" ht="24.15" customHeight="1">
      <c r="A223" s="38"/>
      <c r="B223" s="39"/>
      <c r="C223" s="218" t="s">
        <v>315</v>
      </c>
      <c r="D223" s="218" t="s">
        <v>145</v>
      </c>
      <c r="E223" s="219" t="s">
        <v>316</v>
      </c>
      <c r="F223" s="220" t="s">
        <v>317</v>
      </c>
      <c r="G223" s="221" t="s">
        <v>160</v>
      </c>
      <c r="H223" s="222">
        <v>2</v>
      </c>
      <c r="I223" s="223"/>
      <c r="J223" s="224">
        <f>ROUND(I223*H223,2)</f>
        <v>0</v>
      </c>
      <c r="K223" s="220" t="s">
        <v>318</v>
      </c>
      <c r="L223" s="44"/>
      <c r="M223" s="225" t="s">
        <v>1</v>
      </c>
      <c r="N223" s="226" t="s">
        <v>44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150</v>
      </c>
      <c r="AT223" s="229" t="s">
        <v>145</v>
      </c>
      <c r="AU223" s="229" t="s">
        <v>89</v>
      </c>
      <c r="AY223" s="17" t="s">
        <v>143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87</v>
      </c>
      <c r="BK223" s="230">
        <f>ROUND(I223*H223,2)</f>
        <v>0</v>
      </c>
      <c r="BL223" s="17" t="s">
        <v>150</v>
      </c>
      <c r="BM223" s="229" t="s">
        <v>319</v>
      </c>
    </row>
    <row r="224" s="2" customFormat="1">
      <c r="A224" s="38"/>
      <c r="B224" s="39"/>
      <c r="C224" s="40"/>
      <c r="D224" s="231" t="s">
        <v>152</v>
      </c>
      <c r="E224" s="40"/>
      <c r="F224" s="232" t="s">
        <v>320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89</v>
      </c>
    </row>
    <row r="225" s="2" customFormat="1">
      <c r="A225" s="38"/>
      <c r="B225" s="39"/>
      <c r="C225" s="40"/>
      <c r="D225" s="236" t="s">
        <v>154</v>
      </c>
      <c r="E225" s="40"/>
      <c r="F225" s="237" t="s">
        <v>321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154</v>
      </c>
      <c r="AU225" s="17" t="s">
        <v>89</v>
      </c>
    </row>
    <row r="226" s="13" customFormat="1">
      <c r="A226" s="13"/>
      <c r="B226" s="238"/>
      <c r="C226" s="239"/>
      <c r="D226" s="231" t="s">
        <v>156</v>
      </c>
      <c r="E226" s="240" t="s">
        <v>1</v>
      </c>
      <c r="F226" s="241" t="s">
        <v>89</v>
      </c>
      <c r="G226" s="239"/>
      <c r="H226" s="242">
        <v>2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156</v>
      </c>
      <c r="AU226" s="248" t="s">
        <v>89</v>
      </c>
      <c r="AV226" s="13" t="s">
        <v>89</v>
      </c>
      <c r="AW226" s="13" t="s">
        <v>33</v>
      </c>
      <c r="AX226" s="13" t="s">
        <v>87</v>
      </c>
      <c r="AY226" s="248" t="s">
        <v>143</v>
      </c>
    </row>
    <row r="227" s="2" customFormat="1" ht="24.15" customHeight="1">
      <c r="A227" s="38"/>
      <c r="B227" s="39"/>
      <c r="C227" s="260" t="s">
        <v>322</v>
      </c>
      <c r="D227" s="260" t="s">
        <v>292</v>
      </c>
      <c r="E227" s="261" t="s">
        <v>323</v>
      </c>
      <c r="F227" s="262" t="s">
        <v>324</v>
      </c>
      <c r="G227" s="263" t="s">
        <v>160</v>
      </c>
      <c r="H227" s="264">
        <v>2</v>
      </c>
      <c r="I227" s="265"/>
      <c r="J227" s="266">
        <f>ROUND(I227*H227,2)</f>
        <v>0</v>
      </c>
      <c r="K227" s="262" t="s">
        <v>1</v>
      </c>
      <c r="L227" s="267"/>
      <c r="M227" s="268" t="s">
        <v>1</v>
      </c>
      <c r="N227" s="269" t="s">
        <v>44</v>
      </c>
      <c r="O227" s="91"/>
      <c r="P227" s="227">
        <f>O227*H227</f>
        <v>0</v>
      </c>
      <c r="Q227" s="227">
        <v>3.0000000000000001E-05</v>
      </c>
      <c r="R227" s="227">
        <f>Q227*H227</f>
        <v>6.0000000000000002E-05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199</v>
      </c>
      <c r="AT227" s="229" t="s">
        <v>292</v>
      </c>
      <c r="AU227" s="229" t="s">
        <v>89</v>
      </c>
      <c r="AY227" s="17" t="s">
        <v>143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87</v>
      </c>
      <c r="BK227" s="230">
        <f>ROUND(I227*H227,2)</f>
        <v>0</v>
      </c>
      <c r="BL227" s="17" t="s">
        <v>150</v>
      </c>
      <c r="BM227" s="229" t="s">
        <v>325</v>
      </c>
    </row>
    <row r="228" s="13" customFormat="1">
      <c r="A228" s="13"/>
      <c r="B228" s="238"/>
      <c r="C228" s="239"/>
      <c r="D228" s="231" t="s">
        <v>156</v>
      </c>
      <c r="E228" s="240" t="s">
        <v>1</v>
      </c>
      <c r="F228" s="241" t="s">
        <v>326</v>
      </c>
      <c r="G228" s="239"/>
      <c r="H228" s="242">
        <v>1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156</v>
      </c>
      <c r="AU228" s="248" t="s">
        <v>89</v>
      </c>
      <c r="AV228" s="13" t="s">
        <v>89</v>
      </c>
      <c r="AW228" s="13" t="s">
        <v>33</v>
      </c>
      <c r="AX228" s="13" t="s">
        <v>79</v>
      </c>
      <c r="AY228" s="248" t="s">
        <v>143</v>
      </c>
    </row>
    <row r="229" s="13" customFormat="1">
      <c r="A229" s="13"/>
      <c r="B229" s="238"/>
      <c r="C229" s="239"/>
      <c r="D229" s="231" t="s">
        <v>156</v>
      </c>
      <c r="E229" s="240" t="s">
        <v>1</v>
      </c>
      <c r="F229" s="241" t="s">
        <v>327</v>
      </c>
      <c r="G229" s="239"/>
      <c r="H229" s="242">
        <v>1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156</v>
      </c>
      <c r="AU229" s="248" t="s">
        <v>89</v>
      </c>
      <c r="AV229" s="13" t="s">
        <v>89</v>
      </c>
      <c r="AW229" s="13" t="s">
        <v>33</v>
      </c>
      <c r="AX229" s="13" t="s">
        <v>79</v>
      </c>
      <c r="AY229" s="248" t="s">
        <v>143</v>
      </c>
    </row>
    <row r="230" s="14" customFormat="1">
      <c r="A230" s="14"/>
      <c r="B230" s="249"/>
      <c r="C230" s="250"/>
      <c r="D230" s="231" t="s">
        <v>156</v>
      </c>
      <c r="E230" s="251" t="s">
        <v>1</v>
      </c>
      <c r="F230" s="252" t="s">
        <v>184</v>
      </c>
      <c r="G230" s="250"/>
      <c r="H230" s="253">
        <v>2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9" t="s">
        <v>156</v>
      </c>
      <c r="AU230" s="259" t="s">
        <v>89</v>
      </c>
      <c r="AV230" s="14" t="s">
        <v>150</v>
      </c>
      <c r="AW230" s="14" t="s">
        <v>33</v>
      </c>
      <c r="AX230" s="14" t="s">
        <v>87</v>
      </c>
      <c r="AY230" s="259" t="s">
        <v>143</v>
      </c>
    </row>
    <row r="231" s="2" customFormat="1" ht="33" customHeight="1">
      <c r="A231" s="38"/>
      <c r="B231" s="39"/>
      <c r="C231" s="218" t="s">
        <v>328</v>
      </c>
      <c r="D231" s="218" t="s">
        <v>145</v>
      </c>
      <c r="E231" s="219" t="s">
        <v>329</v>
      </c>
      <c r="F231" s="220" t="s">
        <v>330</v>
      </c>
      <c r="G231" s="221" t="s">
        <v>160</v>
      </c>
      <c r="H231" s="222">
        <v>2</v>
      </c>
      <c r="I231" s="223"/>
      <c r="J231" s="224">
        <f>ROUND(I231*H231,2)</f>
        <v>0</v>
      </c>
      <c r="K231" s="220" t="s">
        <v>318</v>
      </c>
      <c r="L231" s="44"/>
      <c r="M231" s="225" t="s">
        <v>1</v>
      </c>
      <c r="N231" s="226" t="s">
        <v>44</v>
      </c>
      <c r="O231" s="91"/>
      <c r="P231" s="227">
        <f>O231*H231</f>
        <v>0</v>
      </c>
      <c r="Q231" s="227">
        <v>6.0000000000000002E-05</v>
      </c>
      <c r="R231" s="227">
        <f>Q231*H231</f>
        <v>0.00012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150</v>
      </c>
      <c r="AT231" s="229" t="s">
        <v>145</v>
      </c>
      <c r="AU231" s="229" t="s">
        <v>89</v>
      </c>
      <c r="AY231" s="17" t="s">
        <v>143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87</v>
      </c>
      <c r="BK231" s="230">
        <f>ROUND(I231*H231,2)</f>
        <v>0</v>
      </c>
      <c r="BL231" s="17" t="s">
        <v>150</v>
      </c>
      <c r="BM231" s="229" t="s">
        <v>331</v>
      </c>
    </row>
    <row r="232" s="2" customFormat="1">
      <c r="A232" s="38"/>
      <c r="B232" s="39"/>
      <c r="C232" s="40"/>
      <c r="D232" s="231" t="s">
        <v>152</v>
      </c>
      <c r="E232" s="40"/>
      <c r="F232" s="232" t="s">
        <v>332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152</v>
      </c>
      <c r="AU232" s="17" t="s">
        <v>89</v>
      </c>
    </row>
    <row r="233" s="2" customFormat="1">
      <c r="A233" s="38"/>
      <c r="B233" s="39"/>
      <c r="C233" s="40"/>
      <c r="D233" s="236" t="s">
        <v>154</v>
      </c>
      <c r="E233" s="40"/>
      <c r="F233" s="237" t="s">
        <v>333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154</v>
      </c>
      <c r="AU233" s="17" t="s">
        <v>89</v>
      </c>
    </row>
    <row r="234" s="2" customFormat="1" ht="21.75" customHeight="1">
      <c r="A234" s="38"/>
      <c r="B234" s="39"/>
      <c r="C234" s="260" t="s">
        <v>334</v>
      </c>
      <c r="D234" s="260" t="s">
        <v>292</v>
      </c>
      <c r="E234" s="261" t="s">
        <v>335</v>
      </c>
      <c r="F234" s="262" t="s">
        <v>336</v>
      </c>
      <c r="G234" s="263" t="s">
        <v>160</v>
      </c>
      <c r="H234" s="264">
        <v>6</v>
      </c>
      <c r="I234" s="265"/>
      <c r="J234" s="266">
        <f>ROUND(I234*H234,2)</f>
        <v>0</v>
      </c>
      <c r="K234" s="262" t="s">
        <v>318</v>
      </c>
      <c r="L234" s="267"/>
      <c r="M234" s="268" t="s">
        <v>1</v>
      </c>
      <c r="N234" s="269" t="s">
        <v>44</v>
      </c>
      <c r="O234" s="91"/>
      <c r="P234" s="227">
        <f>O234*H234</f>
        <v>0</v>
      </c>
      <c r="Q234" s="227">
        <v>0.0070899999999999999</v>
      </c>
      <c r="R234" s="227">
        <f>Q234*H234</f>
        <v>0.042540000000000001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199</v>
      </c>
      <c r="AT234" s="229" t="s">
        <v>292</v>
      </c>
      <c r="AU234" s="229" t="s">
        <v>89</v>
      </c>
      <c r="AY234" s="17" t="s">
        <v>143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87</v>
      </c>
      <c r="BK234" s="230">
        <f>ROUND(I234*H234,2)</f>
        <v>0</v>
      </c>
      <c r="BL234" s="17" t="s">
        <v>150</v>
      </c>
      <c r="BM234" s="229" t="s">
        <v>337</v>
      </c>
    </row>
    <row r="235" s="2" customFormat="1">
      <c r="A235" s="38"/>
      <c r="B235" s="39"/>
      <c r="C235" s="40"/>
      <c r="D235" s="231" t="s">
        <v>152</v>
      </c>
      <c r="E235" s="40"/>
      <c r="F235" s="232" t="s">
        <v>336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152</v>
      </c>
      <c r="AU235" s="17" t="s">
        <v>89</v>
      </c>
    </row>
    <row r="236" s="13" customFormat="1">
      <c r="A236" s="13"/>
      <c r="B236" s="238"/>
      <c r="C236" s="239"/>
      <c r="D236" s="231" t="s">
        <v>156</v>
      </c>
      <c r="E236" s="240" t="s">
        <v>1</v>
      </c>
      <c r="F236" s="241" t="s">
        <v>338</v>
      </c>
      <c r="G236" s="239"/>
      <c r="H236" s="242">
        <v>6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156</v>
      </c>
      <c r="AU236" s="248" t="s">
        <v>89</v>
      </c>
      <c r="AV236" s="13" t="s">
        <v>89</v>
      </c>
      <c r="AW236" s="13" t="s">
        <v>33</v>
      </c>
      <c r="AX236" s="13" t="s">
        <v>87</v>
      </c>
      <c r="AY236" s="248" t="s">
        <v>143</v>
      </c>
    </row>
    <row r="237" s="2" customFormat="1" ht="24.15" customHeight="1">
      <c r="A237" s="38"/>
      <c r="B237" s="39"/>
      <c r="C237" s="218" t="s">
        <v>339</v>
      </c>
      <c r="D237" s="218" t="s">
        <v>145</v>
      </c>
      <c r="E237" s="219" t="s">
        <v>340</v>
      </c>
      <c r="F237" s="220" t="s">
        <v>341</v>
      </c>
      <c r="G237" s="221" t="s">
        <v>160</v>
      </c>
      <c r="H237" s="222">
        <v>2</v>
      </c>
      <c r="I237" s="223"/>
      <c r="J237" s="224">
        <f>ROUND(I237*H237,2)</f>
        <v>0</v>
      </c>
      <c r="K237" s="220" t="s">
        <v>301</v>
      </c>
      <c r="L237" s="44"/>
      <c r="M237" s="225" t="s">
        <v>1</v>
      </c>
      <c r="N237" s="226" t="s">
        <v>44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150</v>
      </c>
      <c r="AT237" s="229" t="s">
        <v>145</v>
      </c>
      <c r="AU237" s="229" t="s">
        <v>89</v>
      </c>
      <c r="AY237" s="17" t="s">
        <v>143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87</v>
      </c>
      <c r="BK237" s="230">
        <f>ROUND(I237*H237,2)</f>
        <v>0</v>
      </c>
      <c r="BL237" s="17" t="s">
        <v>150</v>
      </c>
      <c r="BM237" s="229" t="s">
        <v>342</v>
      </c>
    </row>
    <row r="238" s="2" customFormat="1">
      <c r="A238" s="38"/>
      <c r="B238" s="39"/>
      <c r="C238" s="40"/>
      <c r="D238" s="231" t="s">
        <v>152</v>
      </c>
      <c r="E238" s="40"/>
      <c r="F238" s="232" t="s">
        <v>343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152</v>
      </c>
      <c r="AU238" s="17" t="s">
        <v>89</v>
      </c>
    </row>
    <row r="239" s="2" customFormat="1">
      <c r="A239" s="38"/>
      <c r="B239" s="39"/>
      <c r="C239" s="40"/>
      <c r="D239" s="236" t="s">
        <v>154</v>
      </c>
      <c r="E239" s="40"/>
      <c r="F239" s="237" t="s">
        <v>344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154</v>
      </c>
      <c r="AU239" s="17" t="s">
        <v>89</v>
      </c>
    </row>
    <row r="240" s="2" customFormat="1" ht="16.5" customHeight="1">
      <c r="A240" s="38"/>
      <c r="B240" s="39"/>
      <c r="C240" s="260" t="s">
        <v>345</v>
      </c>
      <c r="D240" s="260" t="s">
        <v>292</v>
      </c>
      <c r="E240" s="261" t="s">
        <v>346</v>
      </c>
      <c r="F240" s="262" t="s">
        <v>347</v>
      </c>
      <c r="G240" s="263" t="s">
        <v>241</v>
      </c>
      <c r="H240" s="264">
        <v>2</v>
      </c>
      <c r="I240" s="265"/>
      <c r="J240" s="266">
        <f>ROUND(I240*H240,2)</f>
        <v>0</v>
      </c>
      <c r="K240" s="262" t="s">
        <v>301</v>
      </c>
      <c r="L240" s="267"/>
      <c r="M240" s="268" t="s">
        <v>1</v>
      </c>
      <c r="N240" s="269" t="s">
        <v>44</v>
      </c>
      <c r="O240" s="91"/>
      <c r="P240" s="227">
        <f>O240*H240</f>
        <v>0</v>
      </c>
      <c r="Q240" s="227">
        <v>0.20000000000000001</v>
      </c>
      <c r="R240" s="227">
        <f>Q240*H240</f>
        <v>0.40000000000000002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199</v>
      </c>
      <c r="AT240" s="229" t="s">
        <v>292</v>
      </c>
      <c r="AU240" s="229" t="s">
        <v>89</v>
      </c>
      <c r="AY240" s="17" t="s">
        <v>143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87</v>
      </c>
      <c r="BK240" s="230">
        <f>ROUND(I240*H240,2)</f>
        <v>0</v>
      </c>
      <c r="BL240" s="17" t="s">
        <v>150</v>
      </c>
      <c r="BM240" s="229" t="s">
        <v>348</v>
      </c>
    </row>
    <row r="241" s="2" customFormat="1">
      <c r="A241" s="38"/>
      <c r="B241" s="39"/>
      <c r="C241" s="40"/>
      <c r="D241" s="231" t="s">
        <v>152</v>
      </c>
      <c r="E241" s="40"/>
      <c r="F241" s="232" t="s">
        <v>347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152</v>
      </c>
      <c r="AU241" s="17" t="s">
        <v>89</v>
      </c>
    </row>
    <row r="242" s="2" customFormat="1" ht="24.15" customHeight="1">
      <c r="A242" s="38"/>
      <c r="B242" s="39"/>
      <c r="C242" s="218" t="s">
        <v>349</v>
      </c>
      <c r="D242" s="218" t="s">
        <v>145</v>
      </c>
      <c r="E242" s="219" t="s">
        <v>350</v>
      </c>
      <c r="F242" s="220" t="s">
        <v>351</v>
      </c>
      <c r="G242" s="221" t="s">
        <v>148</v>
      </c>
      <c r="H242" s="222">
        <v>1.758</v>
      </c>
      <c r="I242" s="223"/>
      <c r="J242" s="224">
        <f>ROUND(I242*H242,2)</f>
        <v>0</v>
      </c>
      <c r="K242" s="220" t="s">
        <v>318</v>
      </c>
      <c r="L242" s="44"/>
      <c r="M242" s="225" t="s">
        <v>1</v>
      </c>
      <c r="N242" s="226" t="s">
        <v>44</v>
      </c>
      <c r="O242" s="91"/>
      <c r="P242" s="227">
        <f>O242*H242</f>
        <v>0</v>
      </c>
      <c r="Q242" s="227">
        <v>0.00068999999999999997</v>
      </c>
      <c r="R242" s="227">
        <f>Q242*H242</f>
        <v>0.00121302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150</v>
      </c>
      <c r="AT242" s="229" t="s">
        <v>145</v>
      </c>
      <c r="AU242" s="229" t="s">
        <v>89</v>
      </c>
      <c r="AY242" s="17" t="s">
        <v>143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87</v>
      </c>
      <c r="BK242" s="230">
        <f>ROUND(I242*H242,2)</f>
        <v>0</v>
      </c>
      <c r="BL242" s="17" t="s">
        <v>150</v>
      </c>
      <c r="BM242" s="229" t="s">
        <v>352</v>
      </c>
    </row>
    <row r="243" s="2" customFormat="1">
      <c r="A243" s="38"/>
      <c r="B243" s="39"/>
      <c r="C243" s="40"/>
      <c r="D243" s="231" t="s">
        <v>152</v>
      </c>
      <c r="E243" s="40"/>
      <c r="F243" s="232" t="s">
        <v>353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152</v>
      </c>
      <c r="AU243" s="17" t="s">
        <v>89</v>
      </c>
    </row>
    <row r="244" s="2" customFormat="1">
      <c r="A244" s="38"/>
      <c r="B244" s="39"/>
      <c r="C244" s="40"/>
      <c r="D244" s="236" t="s">
        <v>154</v>
      </c>
      <c r="E244" s="40"/>
      <c r="F244" s="237" t="s">
        <v>354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154</v>
      </c>
      <c r="AU244" s="17" t="s">
        <v>89</v>
      </c>
    </row>
    <row r="245" s="13" customFormat="1">
      <c r="A245" s="13"/>
      <c r="B245" s="238"/>
      <c r="C245" s="239"/>
      <c r="D245" s="231" t="s">
        <v>156</v>
      </c>
      <c r="E245" s="240" t="s">
        <v>1</v>
      </c>
      <c r="F245" s="241" t="s">
        <v>355</v>
      </c>
      <c r="G245" s="239"/>
      <c r="H245" s="242">
        <v>1.758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156</v>
      </c>
      <c r="AU245" s="248" t="s">
        <v>89</v>
      </c>
      <c r="AV245" s="13" t="s">
        <v>89</v>
      </c>
      <c r="AW245" s="13" t="s">
        <v>33</v>
      </c>
      <c r="AX245" s="13" t="s">
        <v>87</v>
      </c>
      <c r="AY245" s="248" t="s">
        <v>143</v>
      </c>
    </row>
    <row r="246" s="2" customFormat="1" ht="33" customHeight="1">
      <c r="A246" s="38"/>
      <c r="B246" s="39"/>
      <c r="C246" s="218" t="s">
        <v>356</v>
      </c>
      <c r="D246" s="218" t="s">
        <v>145</v>
      </c>
      <c r="E246" s="219" t="s">
        <v>357</v>
      </c>
      <c r="F246" s="220" t="s">
        <v>358</v>
      </c>
      <c r="G246" s="221" t="s">
        <v>148</v>
      </c>
      <c r="H246" s="222">
        <v>298</v>
      </c>
      <c r="I246" s="223"/>
      <c r="J246" s="224">
        <f>ROUND(I246*H246,2)</f>
        <v>0</v>
      </c>
      <c r="K246" s="220" t="s">
        <v>318</v>
      </c>
      <c r="L246" s="44"/>
      <c r="M246" s="225" t="s">
        <v>1</v>
      </c>
      <c r="N246" s="226" t="s">
        <v>44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150</v>
      </c>
      <c r="AT246" s="229" t="s">
        <v>145</v>
      </c>
      <c r="AU246" s="229" t="s">
        <v>89</v>
      </c>
      <c r="AY246" s="17" t="s">
        <v>143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87</v>
      </c>
      <c r="BK246" s="230">
        <f>ROUND(I246*H246,2)</f>
        <v>0</v>
      </c>
      <c r="BL246" s="17" t="s">
        <v>150</v>
      </c>
      <c r="BM246" s="229" t="s">
        <v>359</v>
      </c>
    </row>
    <row r="247" s="2" customFormat="1">
      <c r="A247" s="38"/>
      <c r="B247" s="39"/>
      <c r="C247" s="40"/>
      <c r="D247" s="231" t="s">
        <v>152</v>
      </c>
      <c r="E247" s="40"/>
      <c r="F247" s="232" t="s">
        <v>360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152</v>
      </c>
      <c r="AU247" s="17" t="s">
        <v>89</v>
      </c>
    </row>
    <row r="248" s="2" customFormat="1">
      <c r="A248" s="38"/>
      <c r="B248" s="39"/>
      <c r="C248" s="40"/>
      <c r="D248" s="236" t="s">
        <v>154</v>
      </c>
      <c r="E248" s="40"/>
      <c r="F248" s="237" t="s">
        <v>361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154</v>
      </c>
      <c r="AU248" s="17" t="s">
        <v>89</v>
      </c>
    </row>
    <row r="249" s="13" customFormat="1">
      <c r="A249" s="13"/>
      <c r="B249" s="238"/>
      <c r="C249" s="239"/>
      <c r="D249" s="231" t="s">
        <v>156</v>
      </c>
      <c r="E249" s="240" t="s">
        <v>1</v>
      </c>
      <c r="F249" s="241" t="s">
        <v>284</v>
      </c>
      <c r="G249" s="239"/>
      <c r="H249" s="242">
        <v>298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156</v>
      </c>
      <c r="AU249" s="248" t="s">
        <v>89</v>
      </c>
      <c r="AV249" s="13" t="s">
        <v>89</v>
      </c>
      <c r="AW249" s="13" t="s">
        <v>33</v>
      </c>
      <c r="AX249" s="13" t="s">
        <v>87</v>
      </c>
      <c r="AY249" s="248" t="s">
        <v>143</v>
      </c>
    </row>
    <row r="250" s="2" customFormat="1" ht="16.5" customHeight="1">
      <c r="A250" s="38"/>
      <c r="B250" s="39"/>
      <c r="C250" s="218" t="s">
        <v>362</v>
      </c>
      <c r="D250" s="218" t="s">
        <v>145</v>
      </c>
      <c r="E250" s="219" t="s">
        <v>363</v>
      </c>
      <c r="F250" s="220" t="s">
        <v>364</v>
      </c>
      <c r="G250" s="221" t="s">
        <v>241</v>
      </c>
      <c r="H250" s="222">
        <v>17.399999999999999</v>
      </c>
      <c r="I250" s="223"/>
      <c r="J250" s="224">
        <f>ROUND(I250*H250,2)</f>
        <v>0</v>
      </c>
      <c r="K250" s="220" t="s">
        <v>318</v>
      </c>
      <c r="L250" s="44"/>
      <c r="M250" s="225" t="s">
        <v>1</v>
      </c>
      <c r="N250" s="226" t="s">
        <v>44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150</v>
      </c>
      <c r="AT250" s="229" t="s">
        <v>145</v>
      </c>
      <c r="AU250" s="229" t="s">
        <v>89</v>
      </c>
      <c r="AY250" s="17" t="s">
        <v>143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87</v>
      </c>
      <c r="BK250" s="230">
        <f>ROUND(I250*H250,2)</f>
        <v>0</v>
      </c>
      <c r="BL250" s="17" t="s">
        <v>150</v>
      </c>
      <c r="BM250" s="229" t="s">
        <v>365</v>
      </c>
    </row>
    <row r="251" s="2" customFormat="1">
      <c r="A251" s="38"/>
      <c r="B251" s="39"/>
      <c r="C251" s="40"/>
      <c r="D251" s="231" t="s">
        <v>152</v>
      </c>
      <c r="E251" s="40"/>
      <c r="F251" s="232" t="s">
        <v>366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152</v>
      </c>
      <c r="AU251" s="17" t="s">
        <v>89</v>
      </c>
    </row>
    <row r="252" s="2" customFormat="1">
      <c r="A252" s="38"/>
      <c r="B252" s="39"/>
      <c r="C252" s="40"/>
      <c r="D252" s="236" t="s">
        <v>154</v>
      </c>
      <c r="E252" s="40"/>
      <c r="F252" s="237" t="s">
        <v>367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154</v>
      </c>
      <c r="AU252" s="17" t="s">
        <v>89</v>
      </c>
    </row>
    <row r="253" s="13" customFormat="1">
      <c r="A253" s="13"/>
      <c r="B253" s="238"/>
      <c r="C253" s="239"/>
      <c r="D253" s="231" t="s">
        <v>156</v>
      </c>
      <c r="E253" s="240" t="s">
        <v>1</v>
      </c>
      <c r="F253" s="241" t="s">
        <v>368</v>
      </c>
      <c r="G253" s="239"/>
      <c r="H253" s="242">
        <v>2.5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156</v>
      </c>
      <c r="AU253" s="248" t="s">
        <v>89</v>
      </c>
      <c r="AV253" s="13" t="s">
        <v>89</v>
      </c>
      <c r="AW253" s="13" t="s">
        <v>33</v>
      </c>
      <c r="AX253" s="13" t="s">
        <v>79</v>
      </c>
      <c r="AY253" s="248" t="s">
        <v>143</v>
      </c>
    </row>
    <row r="254" s="13" customFormat="1">
      <c r="A254" s="13"/>
      <c r="B254" s="238"/>
      <c r="C254" s="239"/>
      <c r="D254" s="231" t="s">
        <v>156</v>
      </c>
      <c r="E254" s="240" t="s">
        <v>1</v>
      </c>
      <c r="F254" s="241" t="s">
        <v>369</v>
      </c>
      <c r="G254" s="239"/>
      <c r="H254" s="242">
        <v>14.9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156</v>
      </c>
      <c r="AU254" s="248" t="s">
        <v>89</v>
      </c>
      <c r="AV254" s="13" t="s">
        <v>89</v>
      </c>
      <c r="AW254" s="13" t="s">
        <v>33</v>
      </c>
      <c r="AX254" s="13" t="s">
        <v>79</v>
      </c>
      <c r="AY254" s="248" t="s">
        <v>143</v>
      </c>
    </row>
    <row r="255" s="14" customFormat="1">
      <c r="A255" s="14"/>
      <c r="B255" s="249"/>
      <c r="C255" s="250"/>
      <c r="D255" s="231" t="s">
        <v>156</v>
      </c>
      <c r="E255" s="251" t="s">
        <v>1</v>
      </c>
      <c r="F255" s="252" t="s">
        <v>184</v>
      </c>
      <c r="G255" s="250"/>
      <c r="H255" s="253">
        <v>17.399999999999999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9" t="s">
        <v>156</v>
      </c>
      <c r="AU255" s="259" t="s">
        <v>89</v>
      </c>
      <c r="AV255" s="14" t="s">
        <v>150</v>
      </c>
      <c r="AW255" s="14" t="s">
        <v>33</v>
      </c>
      <c r="AX255" s="14" t="s">
        <v>87</v>
      </c>
      <c r="AY255" s="259" t="s">
        <v>143</v>
      </c>
    </row>
    <row r="256" s="12" customFormat="1" ht="22.8" customHeight="1">
      <c r="A256" s="12"/>
      <c r="B256" s="202"/>
      <c r="C256" s="203"/>
      <c r="D256" s="204" t="s">
        <v>78</v>
      </c>
      <c r="E256" s="216" t="s">
        <v>176</v>
      </c>
      <c r="F256" s="216" t="s">
        <v>370</v>
      </c>
      <c r="G256" s="203"/>
      <c r="H256" s="203"/>
      <c r="I256" s="206"/>
      <c r="J256" s="217">
        <f>BK256</f>
        <v>0</v>
      </c>
      <c r="K256" s="203"/>
      <c r="L256" s="208"/>
      <c r="M256" s="209"/>
      <c r="N256" s="210"/>
      <c r="O256" s="210"/>
      <c r="P256" s="211">
        <f>SUM(P257:P262)</f>
        <v>0</v>
      </c>
      <c r="Q256" s="210"/>
      <c r="R256" s="211">
        <f>SUM(R257:R262)</f>
        <v>119.7</v>
      </c>
      <c r="S256" s="210"/>
      <c r="T256" s="212">
        <f>SUM(T257:T262)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3" t="s">
        <v>87</v>
      </c>
      <c r="AT256" s="214" t="s">
        <v>78</v>
      </c>
      <c r="AU256" s="214" t="s">
        <v>87</v>
      </c>
      <c r="AY256" s="213" t="s">
        <v>143</v>
      </c>
      <c r="BK256" s="215">
        <f>SUM(BK257:BK262)</f>
        <v>0</v>
      </c>
    </row>
    <row r="257" s="2" customFormat="1" ht="24.15" customHeight="1">
      <c r="A257" s="38"/>
      <c r="B257" s="39"/>
      <c r="C257" s="218" t="s">
        <v>371</v>
      </c>
      <c r="D257" s="218" t="s">
        <v>145</v>
      </c>
      <c r="E257" s="219" t="s">
        <v>372</v>
      </c>
      <c r="F257" s="220" t="s">
        <v>373</v>
      </c>
      <c r="G257" s="221" t="s">
        <v>148</v>
      </c>
      <c r="H257" s="222">
        <v>315</v>
      </c>
      <c r="I257" s="223"/>
      <c r="J257" s="224">
        <f>ROUND(I257*H257,2)</f>
        <v>0</v>
      </c>
      <c r="K257" s="220" t="s">
        <v>149</v>
      </c>
      <c r="L257" s="44"/>
      <c r="M257" s="225" t="s">
        <v>1</v>
      </c>
      <c r="N257" s="226" t="s">
        <v>44</v>
      </c>
      <c r="O257" s="91"/>
      <c r="P257" s="227">
        <f>O257*H257</f>
        <v>0</v>
      </c>
      <c r="Q257" s="227">
        <v>0.38</v>
      </c>
      <c r="R257" s="227">
        <f>Q257*H257</f>
        <v>119.7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150</v>
      </c>
      <c r="AT257" s="229" t="s">
        <v>145</v>
      </c>
      <c r="AU257" s="229" t="s">
        <v>89</v>
      </c>
      <c r="AY257" s="17" t="s">
        <v>143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87</v>
      </c>
      <c r="BK257" s="230">
        <f>ROUND(I257*H257,2)</f>
        <v>0</v>
      </c>
      <c r="BL257" s="17" t="s">
        <v>150</v>
      </c>
      <c r="BM257" s="229" t="s">
        <v>374</v>
      </c>
    </row>
    <row r="258" s="2" customFormat="1">
      <c r="A258" s="38"/>
      <c r="B258" s="39"/>
      <c r="C258" s="40"/>
      <c r="D258" s="231" t="s">
        <v>152</v>
      </c>
      <c r="E258" s="40"/>
      <c r="F258" s="232" t="s">
        <v>375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89</v>
      </c>
    </row>
    <row r="259" s="2" customFormat="1">
      <c r="A259" s="38"/>
      <c r="B259" s="39"/>
      <c r="C259" s="40"/>
      <c r="D259" s="236" t="s">
        <v>154</v>
      </c>
      <c r="E259" s="40"/>
      <c r="F259" s="237" t="s">
        <v>376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154</v>
      </c>
      <c r="AU259" s="17" t="s">
        <v>89</v>
      </c>
    </row>
    <row r="260" s="13" customFormat="1">
      <c r="A260" s="13"/>
      <c r="B260" s="238"/>
      <c r="C260" s="239"/>
      <c r="D260" s="231" t="s">
        <v>156</v>
      </c>
      <c r="E260" s="240" t="s">
        <v>1</v>
      </c>
      <c r="F260" s="241" t="s">
        <v>182</v>
      </c>
      <c r="G260" s="239"/>
      <c r="H260" s="242">
        <v>240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156</v>
      </c>
      <c r="AU260" s="248" t="s">
        <v>89</v>
      </c>
      <c r="AV260" s="13" t="s">
        <v>89</v>
      </c>
      <c r="AW260" s="13" t="s">
        <v>33</v>
      </c>
      <c r="AX260" s="13" t="s">
        <v>79</v>
      </c>
      <c r="AY260" s="248" t="s">
        <v>143</v>
      </c>
    </row>
    <row r="261" s="13" customFormat="1">
      <c r="A261" s="13"/>
      <c r="B261" s="238"/>
      <c r="C261" s="239"/>
      <c r="D261" s="231" t="s">
        <v>156</v>
      </c>
      <c r="E261" s="240" t="s">
        <v>1</v>
      </c>
      <c r="F261" s="241" t="s">
        <v>183</v>
      </c>
      <c r="G261" s="239"/>
      <c r="H261" s="242">
        <v>75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156</v>
      </c>
      <c r="AU261" s="248" t="s">
        <v>89</v>
      </c>
      <c r="AV261" s="13" t="s">
        <v>89</v>
      </c>
      <c r="AW261" s="13" t="s">
        <v>33</v>
      </c>
      <c r="AX261" s="13" t="s">
        <v>79</v>
      </c>
      <c r="AY261" s="248" t="s">
        <v>143</v>
      </c>
    </row>
    <row r="262" s="14" customFormat="1">
      <c r="A262" s="14"/>
      <c r="B262" s="249"/>
      <c r="C262" s="250"/>
      <c r="D262" s="231" t="s">
        <v>156</v>
      </c>
      <c r="E262" s="251" t="s">
        <v>1</v>
      </c>
      <c r="F262" s="252" t="s">
        <v>184</v>
      </c>
      <c r="G262" s="250"/>
      <c r="H262" s="253">
        <v>315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9" t="s">
        <v>156</v>
      </c>
      <c r="AU262" s="259" t="s">
        <v>89</v>
      </c>
      <c r="AV262" s="14" t="s">
        <v>150</v>
      </c>
      <c r="AW262" s="14" t="s">
        <v>33</v>
      </c>
      <c r="AX262" s="14" t="s">
        <v>87</v>
      </c>
      <c r="AY262" s="259" t="s">
        <v>143</v>
      </c>
    </row>
    <row r="263" s="12" customFormat="1" ht="22.8" customHeight="1">
      <c r="A263" s="12"/>
      <c r="B263" s="202"/>
      <c r="C263" s="203"/>
      <c r="D263" s="204" t="s">
        <v>78</v>
      </c>
      <c r="E263" s="216" t="s">
        <v>206</v>
      </c>
      <c r="F263" s="216" t="s">
        <v>377</v>
      </c>
      <c r="G263" s="203"/>
      <c r="H263" s="203"/>
      <c r="I263" s="206"/>
      <c r="J263" s="217">
        <f>BK263</f>
        <v>0</v>
      </c>
      <c r="K263" s="203"/>
      <c r="L263" s="208"/>
      <c r="M263" s="209"/>
      <c r="N263" s="210"/>
      <c r="O263" s="210"/>
      <c r="P263" s="211">
        <f>SUM(P264:P277)</f>
        <v>0</v>
      </c>
      <c r="Q263" s="210"/>
      <c r="R263" s="211">
        <f>SUM(R264:R277)</f>
        <v>0.02623</v>
      </c>
      <c r="S263" s="210"/>
      <c r="T263" s="212">
        <f>SUM(T264:T277)</f>
        <v>7.2599999999999998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87</v>
      </c>
      <c r="AT263" s="214" t="s">
        <v>78</v>
      </c>
      <c r="AU263" s="214" t="s">
        <v>87</v>
      </c>
      <c r="AY263" s="213" t="s">
        <v>143</v>
      </c>
      <c r="BK263" s="215">
        <f>SUM(BK264:BK277)</f>
        <v>0</v>
      </c>
    </row>
    <row r="264" s="2" customFormat="1" ht="24.15" customHeight="1">
      <c r="A264" s="38"/>
      <c r="B264" s="39"/>
      <c r="C264" s="218" t="s">
        <v>378</v>
      </c>
      <c r="D264" s="218" t="s">
        <v>145</v>
      </c>
      <c r="E264" s="219" t="s">
        <v>379</v>
      </c>
      <c r="F264" s="220" t="s">
        <v>380</v>
      </c>
      <c r="G264" s="221" t="s">
        <v>209</v>
      </c>
      <c r="H264" s="222">
        <v>43</v>
      </c>
      <c r="I264" s="223"/>
      <c r="J264" s="224">
        <f>ROUND(I264*H264,2)</f>
        <v>0</v>
      </c>
      <c r="K264" s="220" t="s">
        <v>149</v>
      </c>
      <c r="L264" s="44"/>
      <c r="M264" s="225" t="s">
        <v>1</v>
      </c>
      <c r="N264" s="226" t="s">
        <v>44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150</v>
      </c>
      <c r="AT264" s="229" t="s">
        <v>145</v>
      </c>
      <c r="AU264" s="229" t="s">
        <v>89</v>
      </c>
      <c r="AY264" s="17" t="s">
        <v>143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87</v>
      </c>
      <c r="BK264" s="230">
        <f>ROUND(I264*H264,2)</f>
        <v>0</v>
      </c>
      <c r="BL264" s="17" t="s">
        <v>150</v>
      </c>
      <c r="BM264" s="229" t="s">
        <v>381</v>
      </c>
    </row>
    <row r="265" s="2" customFormat="1">
      <c r="A265" s="38"/>
      <c r="B265" s="39"/>
      <c r="C265" s="40"/>
      <c r="D265" s="231" t="s">
        <v>152</v>
      </c>
      <c r="E265" s="40"/>
      <c r="F265" s="232" t="s">
        <v>382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152</v>
      </c>
      <c r="AU265" s="17" t="s">
        <v>89</v>
      </c>
    </row>
    <row r="266" s="2" customFormat="1">
      <c r="A266" s="38"/>
      <c r="B266" s="39"/>
      <c r="C266" s="40"/>
      <c r="D266" s="236" t="s">
        <v>154</v>
      </c>
      <c r="E266" s="40"/>
      <c r="F266" s="237" t="s">
        <v>383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154</v>
      </c>
      <c r="AU266" s="17" t="s">
        <v>89</v>
      </c>
    </row>
    <row r="267" s="2" customFormat="1" ht="33" customHeight="1">
      <c r="A267" s="38"/>
      <c r="B267" s="39"/>
      <c r="C267" s="218" t="s">
        <v>384</v>
      </c>
      <c r="D267" s="218" t="s">
        <v>145</v>
      </c>
      <c r="E267" s="219" t="s">
        <v>385</v>
      </c>
      <c r="F267" s="220" t="s">
        <v>386</v>
      </c>
      <c r="G267" s="221" t="s">
        <v>209</v>
      </c>
      <c r="H267" s="222">
        <v>43</v>
      </c>
      <c r="I267" s="223"/>
      <c r="J267" s="224">
        <f>ROUND(I267*H267,2)</f>
        <v>0</v>
      </c>
      <c r="K267" s="220" t="s">
        <v>149</v>
      </c>
      <c r="L267" s="44"/>
      <c r="M267" s="225" t="s">
        <v>1</v>
      </c>
      <c r="N267" s="226" t="s">
        <v>44</v>
      </c>
      <c r="O267" s="91"/>
      <c r="P267" s="227">
        <f>O267*H267</f>
        <v>0</v>
      </c>
      <c r="Q267" s="227">
        <v>0.00060999999999999997</v>
      </c>
      <c r="R267" s="227">
        <f>Q267*H267</f>
        <v>0.02623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150</v>
      </c>
      <c r="AT267" s="229" t="s">
        <v>145</v>
      </c>
      <c r="AU267" s="229" t="s">
        <v>89</v>
      </c>
      <c r="AY267" s="17" t="s">
        <v>143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87</v>
      </c>
      <c r="BK267" s="230">
        <f>ROUND(I267*H267,2)</f>
        <v>0</v>
      </c>
      <c r="BL267" s="17" t="s">
        <v>150</v>
      </c>
      <c r="BM267" s="229" t="s">
        <v>387</v>
      </c>
    </row>
    <row r="268" s="2" customFormat="1">
      <c r="A268" s="38"/>
      <c r="B268" s="39"/>
      <c r="C268" s="40"/>
      <c r="D268" s="231" t="s">
        <v>152</v>
      </c>
      <c r="E268" s="40"/>
      <c r="F268" s="232" t="s">
        <v>388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152</v>
      </c>
      <c r="AU268" s="17" t="s">
        <v>89</v>
      </c>
    </row>
    <row r="269" s="2" customFormat="1">
      <c r="A269" s="38"/>
      <c r="B269" s="39"/>
      <c r="C269" s="40"/>
      <c r="D269" s="236" t="s">
        <v>154</v>
      </c>
      <c r="E269" s="40"/>
      <c r="F269" s="237" t="s">
        <v>389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154</v>
      </c>
      <c r="AU269" s="17" t="s">
        <v>89</v>
      </c>
    </row>
    <row r="270" s="2" customFormat="1" ht="24.15" customHeight="1">
      <c r="A270" s="38"/>
      <c r="B270" s="39"/>
      <c r="C270" s="218" t="s">
        <v>390</v>
      </c>
      <c r="D270" s="218" t="s">
        <v>145</v>
      </c>
      <c r="E270" s="219" t="s">
        <v>391</v>
      </c>
      <c r="F270" s="220" t="s">
        <v>392</v>
      </c>
      <c r="G270" s="221" t="s">
        <v>209</v>
      </c>
      <c r="H270" s="222">
        <v>43</v>
      </c>
      <c r="I270" s="223"/>
      <c r="J270" s="224">
        <f>ROUND(I270*H270,2)</f>
        <v>0</v>
      </c>
      <c r="K270" s="220" t="s">
        <v>149</v>
      </c>
      <c r="L270" s="44"/>
      <c r="M270" s="225" t="s">
        <v>1</v>
      </c>
      <c r="N270" s="226" t="s">
        <v>44</v>
      </c>
      <c r="O270" s="9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150</v>
      </c>
      <c r="AT270" s="229" t="s">
        <v>145</v>
      </c>
      <c r="AU270" s="229" t="s">
        <v>89</v>
      </c>
      <c r="AY270" s="17" t="s">
        <v>143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87</v>
      </c>
      <c r="BK270" s="230">
        <f>ROUND(I270*H270,2)</f>
        <v>0</v>
      </c>
      <c r="BL270" s="17" t="s">
        <v>150</v>
      </c>
      <c r="BM270" s="229" t="s">
        <v>393</v>
      </c>
    </row>
    <row r="271" s="2" customFormat="1">
      <c r="A271" s="38"/>
      <c r="B271" s="39"/>
      <c r="C271" s="40"/>
      <c r="D271" s="231" t="s">
        <v>152</v>
      </c>
      <c r="E271" s="40"/>
      <c r="F271" s="232" t="s">
        <v>394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152</v>
      </c>
      <c r="AU271" s="17" t="s">
        <v>89</v>
      </c>
    </row>
    <row r="272" s="2" customFormat="1">
      <c r="A272" s="38"/>
      <c r="B272" s="39"/>
      <c r="C272" s="40"/>
      <c r="D272" s="236" t="s">
        <v>154</v>
      </c>
      <c r="E272" s="40"/>
      <c r="F272" s="237" t="s">
        <v>395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154</v>
      </c>
      <c r="AU272" s="17" t="s">
        <v>89</v>
      </c>
    </row>
    <row r="273" s="13" customFormat="1">
      <c r="A273" s="13"/>
      <c r="B273" s="238"/>
      <c r="C273" s="239"/>
      <c r="D273" s="231" t="s">
        <v>156</v>
      </c>
      <c r="E273" s="240" t="s">
        <v>1</v>
      </c>
      <c r="F273" s="241" t="s">
        <v>396</v>
      </c>
      <c r="G273" s="239"/>
      <c r="H273" s="242">
        <v>43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156</v>
      </c>
      <c r="AU273" s="248" t="s">
        <v>89</v>
      </c>
      <c r="AV273" s="13" t="s">
        <v>89</v>
      </c>
      <c r="AW273" s="13" t="s">
        <v>33</v>
      </c>
      <c r="AX273" s="13" t="s">
        <v>87</v>
      </c>
      <c r="AY273" s="248" t="s">
        <v>143</v>
      </c>
    </row>
    <row r="274" s="2" customFormat="1" ht="24.15" customHeight="1">
      <c r="A274" s="38"/>
      <c r="B274" s="39"/>
      <c r="C274" s="218" t="s">
        <v>397</v>
      </c>
      <c r="D274" s="218" t="s">
        <v>145</v>
      </c>
      <c r="E274" s="219" t="s">
        <v>398</v>
      </c>
      <c r="F274" s="220" t="s">
        <v>399</v>
      </c>
      <c r="G274" s="221" t="s">
        <v>209</v>
      </c>
      <c r="H274" s="222">
        <v>132</v>
      </c>
      <c r="I274" s="223"/>
      <c r="J274" s="224">
        <f>ROUND(I274*H274,2)</f>
        <v>0</v>
      </c>
      <c r="K274" s="220" t="s">
        <v>149</v>
      </c>
      <c r="L274" s="44"/>
      <c r="M274" s="225" t="s">
        <v>1</v>
      </c>
      <c r="N274" s="226" t="s">
        <v>44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0.055</v>
      </c>
      <c r="T274" s="228">
        <f>S274*H274</f>
        <v>7.2599999999999998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150</v>
      </c>
      <c r="AT274" s="229" t="s">
        <v>145</v>
      </c>
      <c r="AU274" s="229" t="s">
        <v>89</v>
      </c>
      <c r="AY274" s="17" t="s">
        <v>143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87</v>
      </c>
      <c r="BK274" s="230">
        <f>ROUND(I274*H274,2)</f>
        <v>0</v>
      </c>
      <c r="BL274" s="17" t="s">
        <v>150</v>
      </c>
      <c r="BM274" s="229" t="s">
        <v>400</v>
      </c>
    </row>
    <row r="275" s="2" customFormat="1">
      <c r="A275" s="38"/>
      <c r="B275" s="39"/>
      <c r="C275" s="40"/>
      <c r="D275" s="231" t="s">
        <v>152</v>
      </c>
      <c r="E275" s="40"/>
      <c r="F275" s="232" t="s">
        <v>401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89</v>
      </c>
    </row>
    <row r="276" s="2" customFormat="1">
      <c r="A276" s="38"/>
      <c r="B276" s="39"/>
      <c r="C276" s="40"/>
      <c r="D276" s="236" t="s">
        <v>154</v>
      </c>
      <c r="E276" s="40"/>
      <c r="F276" s="237" t="s">
        <v>402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154</v>
      </c>
      <c r="AU276" s="17" t="s">
        <v>89</v>
      </c>
    </row>
    <row r="277" s="13" customFormat="1">
      <c r="A277" s="13"/>
      <c r="B277" s="238"/>
      <c r="C277" s="239"/>
      <c r="D277" s="231" t="s">
        <v>156</v>
      </c>
      <c r="E277" s="240" t="s">
        <v>1</v>
      </c>
      <c r="F277" s="241" t="s">
        <v>403</v>
      </c>
      <c r="G277" s="239"/>
      <c r="H277" s="242">
        <v>132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156</v>
      </c>
      <c r="AU277" s="248" t="s">
        <v>89</v>
      </c>
      <c r="AV277" s="13" t="s">
        <v>89</v>
      </c>
      <c r="AW277" s="13" t="s">
        <v>33</v>
      </c>
      <c r="AX277" s="13" t="s">
        <v>87</v>
      </c>
      <c r="AY277" s="248" t="s">
        <v>143</v>
      </c>
    </row>
    <row r="278" s="12" customFormat="1" ht="22.8" customHeight="1">
      <c r="A278" s="12"/>
      <c r="B278" s="202"/>
      <c r="C278" s="203"/>
      <c r="D278" s="204" t="s">
        <v>78</v>
      </c>
      <c r="E278" s="216" t="s">
        <v>404</v>
      </c>
      <c r="F278" s="216" t="s">
        <v>405</v>
      </c>
      <c r="G278" s="203"/>
      <c r="H278" s="203"/>
      <c r="I278" s="206"/>
      <c r="J278" s="217">
        <f>BK278</f>
        <v>0</v>
      </c>
      <c r="K278" s="203"/>
      <c r="L278" s="208"/>
      <c r="M278" s="209"/>
      <c r="N278" s="210"/>
      <c r="O278" s="210"/>
      <c r="P278" s="211">
        <f>SUM(P279:P304)</f>
        <v>0</v>
      </c>
      <c r="Q278" s="210"/>
      <c r="R278" s="211">
        <f>SUM(R279:R304)</f>
        <v>0</v>
      </c>
      <c r="S278" s="210"/>
      <c r="T278" s="212">
        <f>SUM(T279:T304)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3" t="s">
        <v>87</v>
      </c>
      <c r="AT278" s="214" t="s">
        <v>78</v>
      </c>
      <c r="AU278" s="214" t="s">
        <v>87</v>
      </c>
      <c r="AY278" s="213" t="s">
        <v>143</v>
      </c>
      <c r="BK278" s="215">
        <f>SUM(BK279:BK304)</f>
        <v>0</v>
      </c>
    </row>
    <row r="279" s="2" customFormat="1" ht="33" customHeight="1">
      <c r="A279" s="38"/>
      <c r="B279" s="39"/>
      <c r="C279" s="218" t="s">
        <v>406</v>
      </c>
      <c r="D279" s="218" t="s">
        <v>145</v>
      </c>
      <c r="E279" s="219" t="s">
        <v>407</v>
      </c>
      <c r="F279" s="220" t="s">
        <v>408</v>
      </c>
      <c r="G279" s="221" t="s">
        <v>409</v>
      </c>
      <c r="H279" s="222">
        <v>206.672</v>
      </c>
      <c r="I279" s="223"/>
      <c r="J279" s="224">
        <f>ROUND(I279*H279,2)</f>
        <v>0</v>
      </c>
      <c r="K279" s="220" t="s">
        <v>149</v>
      </c>
      <c r="L279" s="44"/>
      <c r="M279" s="225" t="s">
        <v>1</v>
      </c>
      <c r="N279" s="226" t="s">
        <v>44</v>
      </c>
      <c r="O279" s="91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150</v>
      </c>
      <c r="AT279" s="229" t="s">
        <v>145</v>
      </c>
      <c r="AU279" s="229" t="s">
        <v>89</v>
      </c>
      <c r="AY279" s="17" t="s">
        <v>143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87</v>
      </c>
      <c r="BK279" s="230">
        <f>ROUND(I279*H279,2)</f>
        <v>0</v>
      </c>
      <c r="BL279" s="17" t="s">
        <v>150</v>
      </c>
      <c r="BM279" s="229" t="s">
        <v>410</v>
      </c>
    </row>
    <row r="280" s="2" customFormat="1">
      <c r="A280" s="38"/>
      <c r="B280" s="39"/>
      <c r="C280" s="40"/>
      <c r="D280" s="231" t="s">
        <v>152</v>
      </c>
      <c r="E280" s="40"/>
      <c r="F280" s="232" t="s">
        <v>411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152</v>
      </c>
      <c r="AU280" s="17" t="s">
        <v>89</v>
      </c>
    </row>
    <row r="281" s="2" customFormat="1">
      <c r="A281" s="38"/>
      <c r="B281" s="39"/>
      <c r="C281" s="40"/>
      <c r="D281" s="236" t="s">
        <v>154</v>
      </c>
      <c r="E281" s="40"/>
      <c r="F281" s="237" t="s">
        <v>412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154</v>
      </c>
      <c r="AU281" s="17" t="s">
        <v>89</v>
      </c>
    </row>
    <row r="282" s="2" customFormat="1" ht="21.75" customHeight="1">
      <c r="A282" s="38"/>
      <c r="B282" s="39"/>
      <c r="C282" s="218" t="s">
        <v>413</v>
      </c>
      <c r="D282" s="218" t="s">
        <v>145</v>
      </c>
      <c r="E282" s="219" t="s">
        <v>414</v>
      </c>
      <c r="F282" s="220" t="s">
        <v>415</v>
      </c>
      <c r="G282" s="221" t="s">
        <v>409</v>
      </c>
      <c r="H282" s="222">
        <v>3926.768</v>
      </c>
      <c r="I282" s="223"/>
      <c r="J282" s="224">
        <f>ROUND(I282*H282,2)</f>
        <v>0</v>
      </c>
      <c r="K282" s="220" t="s">
        <v>149</v>
      </c>
      <c r="L282" s="44"/>
      <c r="M282" s="225" t="s">
        <v>1</v>
      </c>
      <c r="N282" s="226" t="s">
        <v>44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150</v>
      </c>
      <c r="AT282" s="229" t="s">
        <v>145</v>
      </c>
      <c r="AU282" s="229" t="s">
        <v>89</v>
      </c>
      <c r="AY282" s="17" t="s">
        <v>143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87</v>
      </c>
      <c r="BK282" s="230">
        <f>ROUND(I282*H282,2)</f>
        <v>0</v>
      </c>
      <c r="BL282" s="17" t="s">
        <v>150</v>
      </c>
      <c r="BM282" s="229" t="s">
        <v>416</v>
      </c>
    </row>
    <row r="283" s="2" customFormat="1">
      <c r="A283" s="38"/>
      <c r="B283" s="39"/>
      <c r="C283" s="40"/>
      <c r="D283" s="231" t="s">
        <v>152</v>
      </c>
      <c r="E283" s="40"/>
      <c r="F283" s="232" t="s">
        <v>417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152</v>
      </c>
      <c r="AU283" s="17" t="s">
        <v>89</v>
      </c>
    </row>
    <row r="284" s="2" customFormat="1">
      <c r="A284" s="38"/>
      <c r="B284" s="39"/>
      <c r="C284" s="40"/>
      <c r="D284" s="236" t="s">
        <v>154</v>
      </c>
      <c r="E284" s="40"/>
      <c r="F284" s="237" t="s">
        <v>418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154</v>
      </c>
      <c r="AU284" s="17" t="s">
        <v>89</v>
      </c>
    </row>
    <row r="285" s="13" customFormat="1">
      <c r="A285" s="13"/>
      <c r="B285" s="238"/>
      <c r="C285" s="239"/>
      <c r="D285" s="231" t="s">
        <v>156</v>
      </c>
      <c r="E285" s="239"/>
      <c r="F285" s="241" t="s">
        <v>419</v>
      </c>
      <c r="G285" s="239"/>
      <c r="H285" s="242">
        <v>3926.768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156</v>
      </c>
      <c r="AU285" s="248" t="s">
        <v>89</v>
      </c>
      <c r="AV285" s="13" t="s">
        <v>89</v>
      </c>
      <c r="AW285" s="13" t="s">
        <v>4</v>
      </c>
      <c r="AX285" s="13" t="s">
        <v>87</v>
      </c>
      <c r="AY285" s="248" t="s">
        <v>143</v>
      </c>
    </row>
    <row r="286" s="2" customFormat="1" ht="16.5" customHeight="1">
      <c r="A286" s="38"/>
      <c r="B286" s="39"/>
      <c r="C286" s="218" t="s">
        <v>420</v>
      </c>
      <c r="D286" s="218" t="s">
        <v>145</v>
      </c>
      <c r="E286" s="219" t="s">
        <v>421</v>
      </c>
      <c r="F286" s="220" t="s">
        <v>422</v>
      </c>
      <c r="G286" s="221" t="s">
        <v>409</v>
      </c>
      <c r="H286" s="222">
        <v>206.672</v>
      </c>
      <c r="I286" s="223"/>
      <c r="J286" s="224">
        <f>ROUND(I286*H286,2)</f>
        <v>0</v>
      </c>
      <c r="K286" s="220" t="s">
        <v>149</v>
      </c>
      <c r="L286" s="44"/>
      <c r="M286" s="225" t="s">
        <v>1</v>
      </c>
      <c r="N286" s="226" t="s">
        <v>44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150</v>
      </c>
      <c r="AT286" s="229" t="s">
        <v>145</v>
      </c>
      <c r="AU286" s="229" t="s">
        <v>89</v>
      </c>
      <c r="AY286" s="17" t="s">
        <v>143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87</v>
      </c>
      <c r="BK286" s="230">
        <f>ROUND(I286*H286,2)</f>
        <v>0</v>
      </c>
      <c r="BL286" s="17" t="s">
        <v>150</v>
      </c>
      <c r="BM286" s="229" t="s">
        <v>423</v>
      </c>
    </row>
    <row r="287" s="2" customFormat="1">
      <c r="A287" s="38"/>
      <c r="B287" s="39"/>
      <c r="C287" s="40"/>
      <c r="D287" s="231" t="s">
        <v>152</v>
      </c>
      <c r="E287" s="40"/>
      <c r="F287" s="232" t="s">
        <v>424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152</v>
      </c>
      <c r="AU287" s="17" t="s">
        <v>89</v>
      </c>
    </row>
    <row r="288" s="2" customFormat="1">
      <c r="A288" s="38"/>
      <c r="B288" s="39"/>
      <c r="C288" s="40"/>
      <c r="D288" s="236" t="s">
        <v>154</v>
      </c>
      <c r="E288" s="40"/>
      <c r="F288" s="237" t="s">
        <v>425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154</v>
      </c>
      <c r="AU288" s="17" t="s">
        <v>89</v>
      </c>
    </row>
    <row r="289" s="2" customFormat="1" ht="37.8" customHeight="1">
      <c r="A289" s="38"/>
      <c r="B289" s="39"/>
      <c r="C289" s="218" t="s">
        <v>396</v>
      </c>
      <c r="D289" s="218" t="s">
        <v>145</v>
      </c>
      <c r="E289" s="219" t="s">
        <v>426</v>
      </c>
      <c r="F289" s="220" t="s">
        <v>427</v>
      </c>
      <c r="G289" s="221" t="s">
        <v>409</v>
      </c>
      <c r="H289" s="222">
        <v>32.817999999999998</v>
      </c>
      <c r="I289" s="223"/>
      <c r="J289" s="224">
        <f>ROUND(I289*H289,2)</f>
        <v>0</v>
      </c>
      <c r="K289" s="220" t="s">
        <v>149</v>
      </c>
      <c r="L289" s="44"/>
      <c r="M289" s="225" t="s">
        <v>1</v>
      </c>
      <c r="N289" s="226" t="s">
        <v>44</v>
      </c>
      <c r="O289" s="91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150</v>
      </c>
      <c r="AT289" s="229" t="s">
        <v>145</v>
      </c>
      <c r="AU289" s="229" t="s">
        <v>89</v>
      </c>
      <c r="AY289" s="17" t="s">
        <v>143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87</v>
      </c>
      <c r="BK289" s="230">
        <f>ROUND(I289*H289,2)</f>
        <v>0</v>
      </c>
      <c r="BL289" s="17" t="s">
        <v>150</v>
      </c>
      <c r="BM289" s="229" t="s">
        <v>428</v>
      </c>
    </row>
    <row r="290" s="2" customFormat="1">
      <c r="A290" s="38"/>
      <c r="B290" s="39"/>
      <c r="C290" s="40"/>
      <c r="D290" s="231" t="s">
        <v>152</v>
      </c>
      <c r="E290" s="40"/>
      <c r="F290" s="232" t="s">
        <v>429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152</v>
      </c>
      <c r="AU290" s="17" t="s">
        <v>89</v>
      </c>
    </row>
    <row r="291" s="2" customFormat="1">
      <c r="A291" s="38"/>
      <c r="B291" s="39"/>
      <c r="C291" s="40"/>
      <c r="D291" s="236" t="s">
        <v>154</v>
      </c>
      <c r="E291" s="40"/>
      <c r="F291" s="237" t="s">
        <v>430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154</v>
      </c>
      <c r="AU291" s="17" t="s">
        <v>89</v>
      </c>
    </row>
    <row r="292" s="13" customFormat="1">
      <c r="A292" s="13"/>
      <c r="B292" s="238"/>
      <c r="C292" s="239"/>
      <c r="D292" s="231" t="s">
        <v>156</v>
      </c>
      <c r="E292" s="240" t="s">
        <v>1</v>
      </c>
      <c r="F292" s="241" t="s">
        <v>431</v>
      </c>
      <c r="G292" s="239"/>
      <c r="H292" s="242">
        <v>32.817999999999998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156</v>
      </c>
      <c r="AU292" s="248" t="s">
        <v>89</v>
      </c>
      <c r="AV292" s="13" t="s">
        <v>89</v>
      </c>
      <c r="AW292" s="13" t="s">
        <v>33</v>
      </c>
      <c r="AX292" s="13" t="s">
        <v>87</v>
      </c>
      <c r="AY292" s="248" t="s">
        <v>143</v>
      </c>
    </row>
    <row r="293" s="2" customFormat="1" ht="44.25" customHeight="1">
      <c r="A293" s="38"/>
      <c r="B293" s="39"/>
      <c r="C293" s="218" t="s">
        <v>432</v>
      </c>
      <c r="D293" s="218" t="s">
        <v>145</v>
      </c>
      <c r="E293" s="219" t="s">
        <v>433</v>
      </c>
      <c r="F293" s="220" t="s">
        <v>434</v>
      </c>
      <c r="G293" s="221" t="s">
        <v>409</v>
      </c>
      <c r="H293" s="222">
        <v>7.2599999999999998</v>
      </c>
      <c r="I293" s="223"/>
      <c r="J293" s="224">
        <f>ROUND(I293*H293,2)</f>
        <v>0</v>
      </c>
      <c r="K293" s="220" t="s">
        <v>149</v>
      </c>
      <c r="L293" s="44"/>
      <c r="M293" s="225" t="s">
        <v>1</v>
      </c>
      <c r="N293" s="226" t="s">
        <v>44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150</v>
      </c>
      <c r="AT293" s="229" t="s">
        <v>145</v>
      </c>
      <c r="AU293" s="229" t="s">
        <v>89</v>
      </c>
      <c r="AY293" s="17" t="s">
        <v>143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87</v>
      </c>
      <c r="BK293" s="230">
        <f>ROUND(I293*H293,2)</f>
        <v>0</v>
      </c>
      <c r="BL293" s="17" t="s">
        <v>150</v>
      </c>
      <c r="BM293" s="229" t="s">
        <v>435</v>
      </c>
    </row>
    <row r="294" s="2" customFormat="1">
      <c r="A294" s="38"/>
      <c r="B294" s="39"/>
      <c r="C294" s="40"/>
      <c r="D294" s="231" t="s">
        <v>152</v>
      </c>
      <c r="E294" s="40"/>
      <c r="F294" s="232" t="s">
        <v>436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152</v>
      </c>
      <c r="AU294" s="17" t="s">
        <v>89</v>
      </c>
    </row>
    <row r="295" s="2" customFormat="1">
      <c r="A295" s="38"/>
      <c r="B295" s="39"/>
      <c r="C295" s="40"/>
      <c r="D295" s="236" t="s">
        <v>154</v>
      </c>
      <c r="E295" s="40"/>
      <c r="F295" s="237" t="s">
        <v>437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154</v>
      </c>
      <c r="AU295" s="17" t="s">
        <v>89</v>
      </c>
    </row>
    <row r="296" s="13" customFormat="1">
      <c r="A296" s="13"/>
      <c r="B296" s="238"/>
      <c r="C296" s="239"/>
      <c r="D296" s="231" t="s">
        <v>156</v>
      </c>
      <c r="E296" s="240" t="s">
        <v>1</v>
      </c>
      <c r="F296" s="241" t="s">
        <v>438</v>
      </c>
      <c r="G296" s="239"/>
      <c r="H296" s="242">
        <v>7.2599999999999998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156</v>
      </c>
      <c r="AU296" s="248" t="s">
        <v>89</v>
      </c>
      <c r="AV296" s="13" t="s">
        <v>89</v>
      </c>
      <c r="AW296" s="13" t="s">
        <v>33</v>
      </c>
      <c r="AX296" s="13" t="s">
        <v>87</v>
      </c>
      <c r="AY296" s="248" t="s">
        <v>143</v>
      </c>
    </row>
    <row r="297" s="2" customFormat="1" ht="44.25" customHeight="1">
      <c r="A297" s="38"/>
      <c r="B297" s="39"/>
      <c r="C297" s="218" t="s">
        <v>439</v>
      </c>
      <c r="D297" s="218" t="s">
        <v>145</v>
      </c>
      <c r="E297" s="219" t="s">
        <v>440</v>
      </c>
      <c r="F297" s="220" t="s">
        <v>441</v>
      </c>
      <c r="G297" s="221" t="s">
        <v>409</v>
      </c>
      <c r="H297" s="222">
        <v>149.81999999999999</v>
      </c>
      <c r="I297" s="223"/>
      <c r="J297" s="224">
        <f>ROUND(I297*H297,2)</f>
        <v>0</v>
      </c>
      <c r="K297" s="220" t="s">
        <v>149</v>
      </c>
      <c r="L297" s="44"/>
      <c r="M297" s="225" t="s">
        <v>1</v>
      </c>
      <c r="N297" s="226" t="s">
        <v>44</v>
      </c>
      <c r="O297" s="91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150</v>
      </c>
      <c r="AT297" s="229" t="s">
        <v>145</v>
      </c>
      <c r="AU297" s="229" t="s">
        <v>89</v>
      </c>
      <c r="AY297" s="17" t="s">
        <v>143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87</v>
      </c>
      <c r="BK297" s="230">
        <f>ROUND(I297*H297,2)</f>
        <v>0</v>
      </c>
      <c r="BL297" s="17" t="s">
        <v>150</v>
      </c>
      <c r="BM297" s="229" t="s">
        <v>442</v>
      </c>
    </row>
    <row r="298" s="2" customFormat="1">
      <c r="A298" s="38"/>
      <c r="B298" s="39"/>
      <c r="C298" s="40"/>
      <c r="D298" s="231" t="s">
        <v>152</v>
      </c>
      <c r="E298" s="40"/>
      <c r="F298" s="232" t="s">
        <v>441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152</v>
      </c>
      <c r="AU298" s="17" t="s">
        <v>89</v>
      </c>
    </row>
    <row r="299" s="2" customFormat="1">
      <c r="A299" s="38"/>
      <c r="B299" s="39"/>
      <c r="C299" s="40"/>
      <c r="D299" s="236" t="s">
        <v>154</v>
      </c>
      <c r="E299" s="40"/>
      <c r="F299" s="237" t="s">
        <v>443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154</v>
      </c>
      <c r="AU299" s="17" t="s">
        <v>89</v>
      </c>
    </row>
    <row r="300" s="13" customFormat="1">
      <c r="A300" s="13"/>
      <c r="B300" s="238"/>
      <c r="C300" s="239"/>
      <c r="D300" s="231" t="s">
        <v>156</v>
      </c>
      <c r="E300" s="240" t="s">
        <v>1</v>
      </c>
      <c r="F300" s="241" t="s">
        <v>444</v>
      </c>
      <c r="G300" s="239"/>
      <c r="H300" s="242">
        <v>149.81999999999999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156</v>
      </c>
      <c r="AU300" s="248" t="s">
        <v>89</v>
      </c>
      <c r="AV300" s="13" t="s">
        <v>89</v>
      </c>
      <c r="AW300" s="13" t="s">
        <v>33</v>
      </c>
      <c r="AX300" s="13" t="s">
        <v>87</v>
      </c>
      <c r="AY300" s="248" t="s">
        <v>143</v>
      </c>
    </row>
    <row r="301" s="2" customFormat="1" ht="44.25" customHeight="1">
      <c r="A301" s="38"/>
      <c r="B301" s="39"/>
      <c r="C301" s="218" t="s">
        <v>445</v>
      </c>
      <c r="D301" s="218" t="s">
        <v>145</v>
      </c>
      <c r="E301" s="219" t="s">
        <v>446</v>
      </c>
      <c r="F301" s="220" t="s">
        <v>447</v>
      </c>
      <c r="G301" s="221" t="s">
        <v>409</v>
      </c>
      <c r="H301" s="222">
        <v>16.800000000000001</v>
      </c>
      <c r="I301" s="223"/>
      <c r="J301" s="224">
        <f>ROUND(I301*H301,2)</f>
        <v>0</v>
      </c>
      <c r="K301" s="220" t="s">
        <v>149</v>
      </c>
      <c r="L301" s="44"/>
      <c r="M301" s="225" t="s">
        <v>1</v>
      </c>
      <c r="N301" s="226" t="s">
        <v>44</v>
      </c>
      <c r="O301" s="9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150</v>
      </c>
      <c r="AT301" s="229" t="s">
        <v>145</v>
      </c>
      <c r="AU301" s="229" t="s">
        <v>89</v>
      </c>
      <c r="AY301" s="17" t="s">
        <v>143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87</v>
      </c>
      <c r="BK301" s="230">
        <f>ROUND(I301*H301,2)</f>
        <v>0</v>
      </c>
      <c r="BL301" s="17" t="s">
        <v>150</v>
      </c>
      <c r="BM301" s="229" t="s">
        <v>448</v>
      </c>
    </row>
    <row r="302" s="2" customFormat="1">
      <c r="A302" s="38"/>
      <c r="B302" s="39"/>
      <c r="C302" s="40"/>
      <c r="D302" s="231" t="s">
        <v>152</v>
      </c>
      <c r="E302" s="40"/>
      <c r="F302" s="232" t="s">
        <v>447</v>
      </c>
      <c r="G302" s="40"/>
      <c r="H302" s="40"/>
      <c r="I302" s="233"/>
      <c r="J302" s="40"/>
      <c r="K302" s="40"/>
      <c r="L302" s="44"/>
      <c r="M302" s="234"/>
      <c r="N302" s="23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152</v>
      </c>
      <c r="AU302" s="17" t="s">
        <v>89</v>
      </c>
    </row>
    <row r="303" s="2" customFormat="1">
      <c r="A303" s="38"/>
      <c r="B303" s="39"/>
      <c r="C303" s="40"/>
      <c r="D303" s="236" t="s">
        <v>154</v>
      </c>
      <c r="E303" s="40"/>
      <c r="F303" s="237" t="s">
        <v>449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154</v>
      </c>
      <c r="AU303" s="17" t="s">
        <v>89</v>
      </c>
    </row>
    <row r="304" s="13" customFormat="1">
      <c r="A304" s="13"/>
      <c r="B304" s="238"/>
      <c r="C304" s="239"/>
      <c r="D304" s="231" t="s">
        <v>156</v>
      </c>
      <c r="E304" s="240" t="s">
        <v>1</v>
      </c>
      <c r="F304" s="241" t="s">
        <v>450</v>
      </c>
      <c r="G304" s="239"/>
      <c r="H304" s="242">
        <v>16.800000000000001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156</v>
      </c>
      <c r="AU304" s="248" t="s">
        <v>89</v>
      </c>
      <c r="AV304" s="13" t="s">
        <v>89</v>
      </c>
      <c r="AW304" s="13" t="s">
        <v>33</v>
      </c>
      <c r="AX304" s="13" t="s">
        <v>87</v>
      </c>
      <c r="AY304" s="248" t="s">
        <v>143</v>
      </c>
    </row>
    <row r="305" s="12" customFormat="1" ht="22.8" customHeight="1">
      <c r="A305" s="12"/>
      <c r="B305" s="202"/>
      <c r="C305" s="203"/>
      <c r="D305" s="204" t="s">
        <v>78</v>
      </c>
      <c r="E305" s="216" t="s">
        <v>451</v>
      </c>
      <c r="F305" s="216" t="s">
        <v>452</v>
      </c>
      <c r="G305" s="203"/>
      <c r="H305" s="203"/>
      <c r="I305" s="206"/>
      <c r="J305" s="217">
        <f>BK305</f>
        <v>0</v>
      </c>
      <c r="K305" s="203"/>
      <c r="L305" s="208"/>
      <c r="M305" s="209"/>
      <c r="N305" s="210"/>
      <c r="O305" s="210"/>
      <c r="P305" s="211">
        <f>SUM(P306:P308)</f>
        <v>0</v>
      </c>
      <c r="Q305" s="210"/>
      <c r="R305" s="211">
        <f>SUM(R306:R308)</f>
        <v>0</v>
      </c>
      <c r="S305" s="210"/>
      <c r="T305" s="212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3" t="s">
        <v>87</v>
      </c>
      <c r="AT305" s="214" t="s">
        <v>78</v>
      </c>
      <c r="AU305" s="214" t="s">
        <v>87</v>
      </c>
      <c r="AY305" s="213" t="s">
        <v>143</v>
      </c>
      <c r="BK305" s="215">
        <f>SUM(BK306:BK308)</f>
        <v>0</v>
      </c>
    </row>
    <row r="306" s="2" customFormat="1" ht="33" customHeight="1">
      <c r="A306" s="38"/>
      <c r="B306" s="39"/>
      <c r="C306" s="218" t="s">
        <v>453</v>
      </c>
      <c r="D306" s="218" t="s">
        <v>145</v>
      </c>
      <c r="E306" s="219" t="s">
        <v>454</v>
      </c>
      <c r="F306" s="220" t="s">
        <v>455</v>
      </c>
      <c r="G306" s="221" t="s">
        <v>409</v>
      </c>
      <c r="H306" s="222">
        <v>130.011</v>
      </c>
      <c r="I306" s="223"/>
      <c r="J306" s="224">
        <f>ROUND(I306*H306,2)</f>
        <v>0</v>
      </c>
      <c r="K306" s="220" t="s">
        <v>149</v>
      </c>
      <c r="L306" s="44"/>
      <c r="M306" s="225" t="s">
        <v>1</v>
      </c>
      <c r="N306" s="226" t="s">
        <v>44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150</v>
      </c>
      <c r="AT306" s="229" t="s">
        <v>145</v>
      </c>
      <c r="AU306" s="229" t="s">
        <v>89</v>
      </c>
      <c r="AY306" s="17" t="s">
        <v>143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87</v>
      </c>
      <c r="BK306" s="230">
        <f>ROUND(I306*H306,2)</f>
        <v>0</v>
      </c>
      <c r="BL306" s="17" t="s">
        <v>150</v>
      </c>
      <c r="BM306" s="229" t="s">
        <v>456</v>
      </c>
    </row>
    <row r="307" s="2" customFormat="1">
      <c r="A307" s="38"/>
      <c r="B307" s="39"/>
      <c r="C307" s="40"/>
      <c r="D307" s="231" t="s">
        <v>152</v>
      </c>
      <c r="E307" s="40"/>
      <c r="F307" s="232" t="s">
        <v>457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152</v>
      </c>
      <c r="AU307" s="17" t="s">
        <v>89</v>
      </c>
    </row>
    <row r="308" s="2" customFormat="1">
      <c r="A308" s="38"/>
      <c r="B308" s="39"/>
      <c r="C308" s="40"/>
      <c r="D308" s="236" t="s">
        <v>154</v>
      </c>
      <c r="E308" s="40"/>
      <c r="F308" s="237" t="s">
        <v>458</v>
      </c>
      <c r="G308" s="40"/>
      <c r="H308" s="40"/>
      <c r="I308" s="233"/>
      <c r="J308" s="40"/>
      <c r="K308" s="40"/>
      <c r="L308" s="44"/>
      <c r="M308" s="270"/>
      <c r="N308" s="271"/>
      <c r="O308" s="272"/>
      <c r="P308" s="272"/>
      <c r="Q308" s="272"/>
      <c r="R308" s="272"/>
      <c r="S308" s="272"/>
      <c r="T308" s="273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154</v>
      </c>
      <c r="AU308" s="17" t="s">
        <v>89</v>
      </c>
    </row>
    <row r="309" s="2" customFormat="1" ht="6.96" customHeight="1">
      <c r="A309" s="38"/>
      <c r="B309" s="66"/>
      <c r="C309" s="67"/>
      <c r="D309" s="67"/>
      <c r="E309" s="67"/>
      <c r="F309" s="67"/>
      <c r="G309" s="67"/>
      <c r="H309" s="67"/>
      <c r="I309" s="67"/>
      <c r="J309" s="67"/>
      <c r="K309" s="67"/>
      <c r="L309" s="44"/>
      <c r="M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</row>
  </sheetData>
  <sheetProtection sheet="1" autoFilter="0" formatColumns="0" formatRows="0" objects="1" scenarios="1" spinCount="100000" saltValue="P+8qhlUIfmC+FCJc5MzJK9mYmr5qdRz/ryuBdEm/RlPEGbfVzTc6LByezYi3/66S5njsjNKqpZHN4T+UqnfxJg==" hashValue="eNfGDxzywfeEQwJcwZCYBAGNRU5pMidkZmVT5SnWWgN4BKGXMn+fxE4H6SReVmdeLfqcZOcbpwVnNsJ10I5eIA==" algorithmName="SHA-512" password="CC35"/>
  <autoFilter ref="C121:K30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4_01/111151103"/>
    <hyperlink ref="F131" r:id="rId2" display="https://podminky.urs.cz/item/CS_URS_2024_01/112101122"/>
    <hyperlink ref="F134" r:id="rId3" display="https://podminky.urs.cz/item/CS_URS_2024_01/112251102"/>
    <hyperlink ref="F137" r:id="rId4" display="https://podminky.urs.cz/item/CS_URS_2024_01/113106123"/>
    <hyperlink ref="F141" r:id="rId5" display="https://podminky.urs.cz/item/CS_URS_2024_01/113107162"/>
    <hyperlink ref="F147" r:id="rId6" display="https://podminky.urs.cz/item/CS_URS_2024_01/113107163"/>
    <hyperlink ref="F151" r:id="rId7" display="https://podminky.urs.cz/item/CS_URS_2024_01/113107183"/>
    <hyperlink ref="F155" r:id="rId8" display="https://podminky.urs.cz/item/CS_URS_2024_01/113107312"/>
    <hyperlink ref="F159" r:id="rId9" display="https://podminky.urs.cz/item/CS_URS_2024_01/113201112"/>
    <hyperlink ref="F163" r:id="rId10" display="https://podminky.urs.cz/item/CS_URS_2024_01/121151123"/>
    <hyperlink ref="F167" r:id="rId11" display="https://podminky.urs.cz/item/CS_URS_2024_01/162201406"/>
    <hyperlink ref="F170" r:id="rId12" display="https://podminky.urs.cz/item/CS_URS_2024_01/162201416"/>
    <hyperlink ref="F173" r:id="rId13" display="https://podminky.urs.cz/item/CS_URS_2024_01/162201422"/>
    <hyperlink ref="F176" r:id="rId14" display="https://podminky.urs.cz/item/CS_URS_2024_01/162206113"/>
    <hyperlink ref="F182" r:id="rId15" display="https://podminky.urs.cz/item/CS_URS_2024_01/162301942"/>
    <hyperlink ref="F185" r:id="rId16" display="https://podminky.urs.cz/item/CS_URS_2024_01/162301962"/>
    <hyperlink ref="F188" r:id="rId17" display="https://podminky.urs.cz/item/CS_URS_2024_01/162301972"/>
    <hyperlink ref="F191" r:id="rId18" display="https://podminky.urs.cz/item/CS_URS_2024_01/167103101"/>
    <hyperlink ref="F197" r:id="rId19" display="https://podminky.urs.cz/item/CS_URS_2024_01/171251101"/>
    <hyperlink ref="F201" r:id="rId20" display="https://podminky.urs.cz/item/CS_URS_2024_01/181351003"/>
    <hyperlink ref="F207" r:id="rId21" display="https://podminky.urs.cz/item/CS_URS_2024_01/181411131"/>
    <hyperlink ref="F216" r:id="rId22" display="https://podminky.urs.cz/item/CS_URS_2023_02/183101321"/>
    <hyperlink ref="F225" r:id="rId23" display="https://podminky.urs.cz/item/CS_URS_2023_01/184102115"/>
    <hyperlink ref="F233" r:id="rId24" display="https://podminky.urs.cz/item/CS_URS_2023_01/184215133"/>
    <hyperlink ref="F239" r:id="rId25" display="https://podminky.urs.cz/item/CS_URS_2023_02/184215412"/>
    <hyperlink ref="F244" r:id="rId26" display="https://podminky.urs.cz/item/CS_URS_2023_01/184501131"/>
    <hyperlink ref="F248" r:id="rId27" display="https://podminky.urs.cz/item/CS_URS_2023_01/184853511"/>
    <hyperlink ref="F252" r:id="rId28" display="https://podminky.urs.cz/item/CS_URS_2023_01/185804312"/>
    <hyperlink ref="F259" r:id="rId29" display="https://podminky.urs.cz/item/CS_URS_2024_01/564961315"/>
    <hyperlink ref="F266" r:id="rId30" display="https://podminky.urs.cz/item/CS_URS_2024_01/919731123"/>
    <hyperlink ref="F269" r:id="rId31" display="https://podminky.urs.cz/item/CS_URS_2024_01/919732211"/>
    <hyperlink ref="F272" r:id="rId32" display="https://podminky.urs.cz/item/CS_URS_2024_01/919735113"/>
    <hyperlink ref="F276" r:id="rId33" display="https://podminky.urs.cz/item/CS_URS_2024_01/966003810"/>
    <hyperlink ref="F281" r:id="rId34" display="https://podminky.urs.cz/item/CS_URS_2024_01/997002511"/>
    <hyperlink ref="F284" r:id="rId35" display="https://podminky.urs.cz/item/CS_URS_2024_01/997002519"/>
    <hyperlink ref="F288" r:id="rId36" display="https://podminky.urs.cz/item/CS_URS_2024_01/997002611"/>
    <hyperlink ref="F291" r:id="rId37" display="https://podminky.urs.cz/item/CS_URS_2024_01/997013861"/>
    <hyperlink ref="F295" r:id="rId38" display="https://podminky.urs.cz/item/CS_URS_2024_01/997013871"/>
    <hyperlink ref="F299" r:id="rId39" display="https://podminky.urs.cz/item/CS_URS_2024_01/997013873"/>
    <hyperlink ref="F303" r:id="rId40" display="https://podminky.urs.cz/item/CS_URS_2024_01/997013875"/>
    <hyperlink ref="F308" r:id="rId41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ROUND((SUM(BE125:BE318)),  2)</f>
        <v>0</v>
      </c>
      <c r="G33" s="38"/>
      <c r="H33" s="38"/>
      <c r="I33" s="155">
        <v>0.20999999999999999</v>
      </c>
      <c r="J33" s="154">
        <f>ROUND(((SUM(BE125:BE318))*I33),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ROUND((SUM(BF125:BF318)),  2)</f>
        <v>0</v>
      </c>
      <c r="G34" s="38"/>
      <c r="H34" s="38"/>
      <c r="I34" s="155">
        <v>0.12</v>
      </c>
      <c r="J34" s="154">
        <f>ROUND(((SUM(BF125:BF318))*I34),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ROUND((SUM(BG125:BG318)),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ROUND((SUM(BH125:BH318)),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ROUND((SUM(BI125:BI318)),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SO100 - Pozemní komunikace (větev 1, větev 2)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124</v>
      </c>
      <c r="E99" s="188"/>
      <c r="F99" s="188"/>
      <c r="G99" s="188"/>
      <c r="H99" s="188"/>
      <c r="I99" s="188"/>
      <c r="J99" s="189">
        <f>J163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460</v>
      </c>
      <c r="E100" s="188"/>
      <c r="F100" s="188"/>
      <c r="G100" s="188"/>
      <c r="H100" s="188"/>
      <c r="I100" s="188"/>
      <c r="J100" s="189">
        <f>J244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125</v>
      </c>
      <c r="E101" s="188"/>
      <c r="F101" s="188"/>
      <c r="G101" s="188"/>
      <c r="H101" s="188"/>
      <c r="I101" s="188"/>
      <c r="J101" s="189">
        <f>J251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127</v>
      </c>
      <c r="E102" s="188"/>
      <c r="F102" s="188"/>
      <c r="G102" s="188"/>
      <c r="H102" s="188"/>
      <c r="I102" s="188"/>
      <c r="J102" s="189">
        <f>J305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461</v>
      </c>
      <c r="E103" s="182"/>
      <c r="F103" s="182"/>
      <c r="G103" s="182"/>
      <c r="H103" s="182"/>
      <c r="I103" s="182"/>
      <c r="J103" s="183">
        <f>J309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462</v>
      </c>
      <c r="E104" s="188"/>
      <c r="F104" s="188"/>
      <c r="G104" s="188"/>
      <c r="H104" s="188"/>
      <c r="I104" s="188"/>
      <c r="J104" s="189">
        <f>J310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463</v>
      </c>
      <c r="E105" s="188"/>
      <c r="F105" s="188"/>
      <c r="G105" s="188"/>
      <c r="H105" s="188"/>
      <c r="I105" s="188"/>
      <c r="J105" s="189">
        <f>J314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Ul.Vítězná, Sokolov. Výstavba technické a dopravní infrastruktury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SO100 - Pozemní komunikace (větev 1, větev 2)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Sokolov p.č. 3479, 3487</v>
      </c>
      <c r="G119" s="40"/>
      <c r="H119" s="40"/>
      <c r="I119" s="32" t="s">
        <v>22</v>
      </c>
      <c r="J119" s="79" t="str">
        <f>IF(J12="","",J12)</f>
        <v>16. 1. 2024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Město Sokolov</v>
      </c>
      <c r="G121" s="40"/>
      <c r="H121" s="40"/>
      <c r="I121" s="32" t="s">
        <v>31</v>
      </c>
      <c r="J121" s="36" t="str">
        <f>E21</f>
        <v>Ing. Ota Vettermann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34</v>
      </c>
      <c r="J122" s="36" t="str">
        <f>E24</f>
        <v>MESSOR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129</v>
      </c>
      <c r="D124" s="194" t="s">
        <v>64</v>
      </c>
      <c r="E124" s="194" t="s">
        <v>60</v>
      </c>
      <c r="F124" s="194" t="s">
        <v>61</v>
      </c>
      <c r="G124" s="194" t="s">
        <v>130</v>
      </c>
      <c r="H124" s="194" t="s">
        <v>131</v>
      </c>
      <c r="I124" s="194" t="s">
        <v>132</v>
      </c>
      <c r="J124" s="194" t="s">
        <v>119</v>
      </c>
      <c r="K124" s="195" t="s">
        <v>133</v>
      </c>
      <c r="L124" s="196"/>
      <c r="M124" s="100" t="s">
        <v>1</v>
      </c>
      <c r="N124" s="101" t="s">
        <v>43</v>
      </c>
      <c r="O124" s="101" t="s">
        <v>134</v>
      </c>
      <c r="P124" s="101" t="s">
        <v>135</v>
      </c>
      <c r="Q124" s="101" t="s">
        <v>136</v>
      </c>
      <c r="R124" s="101" t="s">
        <v>137</v>
      </c>
      <c r="S124" s="101" t="s">
        <v>138</v>
      </c>
      <c r="T124" s="102" t="s">
        <v>139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140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P126+P309</f>
        <v>0</v>
      </c>
      <c r="Q125" s="104"/>
      <c r="R125" s="199">
        <f>R126+R309</f>
        <v>164.95823240000001</v>
      </c>
      <c r="S125" s="104"/>
      <c r="T125" s="200">
        <f>T126+T309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121</v>
      </c>
      <c r="BK125" s="201">
        <f>BK126+BK309</f>
        <v>0</v>
      </c>
    </row>
    <row r="126" s="12" customFormat="1" ht="25.92" customHeight="1">
      <c r="A126" s="12"/>
      <c r="B126" s="202"/>
      <c r="C126" s="203"/>
      <c r="D126" s="204" t="s">
        <v>78</v>
      </c>
      <c r="E126" s="205" t="s">
        <v>141</v>
      </c>
      <c r="F126" s="205" t="s">
        <v>142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P127+P163+P244+P251+P305</f>
        <v>0</v>
      </c>
      <c r="Q126" s="210"/>
      <c r="R126" s="211">
        <f>R127+R163+R244+R251+R305</f>
        <v>164.95823240000001</v>
      </c>
      <c r="S126" s="210"/>
      <c r="T126" s="212">
        <f>T127+T163+T244+T251+T305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79</v>
      </c>
      <c r="AY126" s="213" t="s">
        <v>143</v>
      </c>
      <c r="BK126" s="215">
        <f>BK127+BK163+BK244+BK251+BK305</f>
        <v>0</v>
      </c>
    </row>
    <row r="127" s="12" customFormat="1" ht="22.8" customHeight="1">
      <c r="A127" s="12"/>
      <c r="B127" s="202"/>
      <c r="C127" s="203"/>
      <c r="D127" s="204" t="s">
        <v>78</v>
      </c>
      <c r="E127" s="216" t="s">
        <v>87</v>
      </c>
      <c r="F127" s="216" t="s">
        <v>144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SUM(P128:P162)</f>
        <v>0</v>
      </c>
      <c r="Q127" s="210"/>
      <c r="R127" s="211">
        <f>SUM(R128:R162)</f>
        <v>0</v>
      </c>
      <c r="S127" s="210"/>
      <c r="T127" s="212">
        <f>SUM(T128:T162)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78</v>
      </c>
      <c r="AU127" s="214" t="s">
        <v>87</v>
      </c>
      <c r="AY127" s="213" t="s">
        <v>143</v>
      </c>
      <c r="BK127" s="215">
        <f>SUM(BK128:BK162)</f>
        <v>0</v>
      </c>
    </row>
    <row r="128" s="2" customFormat="1" ht="37.8" customHeight="1">
      <c r="A128" s="38"/>
      <c r="B128" s="39"/>
      <c r="C128" s="218" t="s">
        <v>87</v>
      </c>
      <c r="D128" s="218" t="s">
        <v>145</v>
      </c>
      <c r="E128" s="219" t="s">
        <v>464</v>
      </c>
      <c r="F128" s="220" t="s">
        <v>465</v>
      </c>
      <c r="G128" s="221" t="s">
        <v>241</v>
      </c>
      <c r="H128" s="222">
        <v>365.44600000000003</v>
      </c>
      <c r="I128" s="223"/>
      <c r="J128" s="224">
        <f>ROUND(I128*H128,2)</f>
        <v>0</v>
      </c>
      <c r="K128" s="220" t="s">
        <v>149</v>
      </c>
      <c r="L128" s="44"/>
      <c r="M128" s="225" t="s">
        <v>1</v>
      </c>
      <c r="N128" s="226" t="s">
        <v>44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150</v>
      </c>
      <c r="AT128" s="229" t="s">
        <v>145</v>
      </c>
      <c r="AU128" s="229" t="s">
        <v>89</v>
      </c>
      <c r="AY128" s="17" t="s">
        <v>143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87</v>
      </c>
      <c r="BK128" s="230">
        <f>ROUND(I128*H128,2)</f>
        <v>0</v>
      </c>
      <c r="BL128" s="17" t="s">
        <v>150</v>
      </c>
      <c r="BM128" s="229" t="s">
        <v>466</v>
      </c>
    </row>
    <row r="129" s="2" customFormat="1">
      <c r="A129" s="38"/>
      <c r="B129" s="39"/>
      <c r="C129" s="40"/>
      <c r="D129" s="231" t="s">
        <v>152</v>
      </c>
      <c r="E129" s="40"/>
      <c r="F129" s="232" t="s">
        <v>467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89</v>
      </c>
    </row>
    <row r="130" s="2" customFormat="1">
      <c r="A130" s="38"/>
      <c r="B130" s="39"/>
      <c r="C130" s="40"/>
      <c r="D130" s="236" t="s">
        <v>154</v>
      </c>
      <c r="E130" s="40"/>
      <c r="F130" s="237" t="s">
        <v>468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154</v>
      </c>
      <c r="AU130" s="17" t="s">
        <v>89</v>
      </c>
    </row>
    <row r="131" s="13" customFormat="1">
      <c r="A131" s="13"/>
      <c r="B131" s="238"/>
      <c r="C131" s="239"/>
      <c r="D131" s="231" t="s">
        <v>156</v>
      </c>
      <c r="E131" s="240" t="s">
        <v>1</v>
      </c>
      <c r="F131" s="241" t="s">
        <v>469</v>
      </c>
      <c r="G131" s="239"/>
      <c r="H131" s="242">
        <v>130.416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156</v>
      </c>
      <c r="AU131" s="248" t="s">
        <v>89</v>
      </c>
      <c r="AV131" s="13" t="s">
        <v>89</v>
      </c>
      <c r="AW131" s="13" t="s">
        <v>33</v>
      </c>
      <c r="AX131" s="13" t="s">
        <v>79</v>
      </c>
      <c r="AY131" s="248" t="s">
        <v>143</v>
      </c>
    </row>
    <row r="132" s="13" customFormat="1">
      <c r="A132" s="13"/>
      <c r="B132" s="238"/>
      <c r="C132" s="239"/>
      <c r="D132" s="231" t="s">
        <v>156</v>
      </c>
      <c r="E132" s="240" t="s">
        <v>1</v>
      </c>
      <c r="F132" s="241" t="s">
        <v>470</v>
      </c>
      <c r="G132" s="239"/>
      <c r="H132" s="242">
        <v>31.988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156</v>
      </c>
      <c r="AU132" s="248" t="s">
        <v>89</v>
      </c>
      <c r="AV132" s="13" t="s">
        <v>89</v>
      </c>
      <c r="AW132" s="13" t="s">
        <v>33</v>
      </c>
      <c r="AX132" s="13" t="s">
        <v>79</v>
      </c>
      <c r="AY132" s="248" t="s">
        <v>143</v>
      </c>
    </row>
    <row r="133" s="13" customFormat="1">
      <c r="A133" s="13"/>
      <c r="B133" s="238"/>
      <c r="C133" s="239"/>
      <c r="D133" s="231" t="s">
        <v>156</v>
      </c>
      <c r="E133" s="240" t="s">
        <v>1</v>
      </c>
      <c r="F133" s="241" t="s">
        <v>471</v>
      </c>
      <c r="G133" s="239"/>
      <c r="H133" s="242">
        <v>8.9420000000000002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156</v>
      </c>
      <c r="AU133" s="248" t="s">
        <v>89</v>
      </c>
      <c r="AV133" s="13" t="s">
        <v>89</v>
      </c>
      <c r="AW133" s="13" t="s">
        <v>33</v>
      </c>
      <c r="AX133" s="13" t="s">
        <v>79</v>
      </c>
      <c r="AY133" s="248" t="s">
        <v>143</v>
      </c>
    </row>
    <row r="134" s="13" customFormat="1">
      <c r="A134" s="13"/>
      <c r="B134" s="238"/>
      <c r="C134" s="239"/>
      <c r="D134" s="231" t="s">
        <v>156</v>
      </c>
      <c r="E134" s="240" t="s">
        <v>1</v>
      </c>
      <c r="F134" s="241" t="s">
        <v>472</v>
      </c>
      <c r="G134" s="239"/>
      <c r="H134" s="242">
        <v>150.47999999999999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156</v>
      </c>
      <c r="AU134" s="248" t="s">
        <v>89</v>
      </c>
      <c r="AV134" s="13" t="s">
        <v>89</v>
      </c>
      <c r="AW134" s="13" t="s">
        <v>33</v>
      </c>
      <c r="AX134" s="13" t="s">
        <v>79</v>
      </c>
      <c r="AY134" s="248" t="s">
        <v>143</v>
      </c>
    </row>
    <row r="135" s="13" customFormat="1">
      <c r="A135" s="13"/>
      <c r="B135" s="238"/>
      <c r="C135" s="239"/>
      <c r="D135" s="231" t="s">
        <v>156</v>
      </c>
      <c r="E135" s="240" t="s">
        <v>1</v>
      </c>
      <c r="F135" s="241" t="s">
        <v>473</v>
      </c>
      <c r="G135" s="239"/>
      <c r="H135" s="242">
        <v>43.619999999999997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156</v>
      </c>
      <c r="AU135" s="248" t="s">
        <v>89</v>
      </c>
      <c r="AV135" s="13" t="s">
        <v>89</v>
      </c>
      <c r="AW135" s="13" t="s">
        <v>33</v>
      </c>
      <c r="AX135" s="13" t="s">
        <v>79</v>
      </c>
      <c r="AY135" s="248" t="s">
        <v>143</v>
      </c>
    </row>
    <row r="136" s="14" customFormat="1">
      <c r="A136" s="14"/>
      <c r="B136" s="249"/>
      <c r="C136" s="250"/>
      <c r="D136" s="231" t="s">
        <v>156</v>
      </c>
      <c r="E136" s="251" t="s">
        <v>1</v>
      </c>
      <c r="F136" s="252" t="s">
        <v>184</v>
      </c>
      <c r="G136" s="250"/>
      <c r="H136" s="253">
        <v>365.44600000000003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156</v>
      </c>
      <c r="AU136" s="259" t="s">
        <v>89</v>
      </c>
      <c r="AV136" s="14" t="s">
        <v>150</v>
      </c>
      <c r="AW136" s="14" t="s">
        <v>33</v>
      </c>
      <c r="AX136" s="14" t="s">
        <v>87</v>
      </c>
      <c r="AY136" s="259" t="s">
        <v>143</v>
      </c>
    </row>
    <row r="137" s="2" customFormat="1" ht="37.8" customHeight="1">
      <c r="A137" s="38"/>
      <c r="B137" s="39"/>
      <c r="C137" s="218" t="s">
        <v>89</v>
      </c>
      <c r="D137" s="218" t="s">
        <v>145</v>
      </c>
      <c r="E137" s="219" t="s">
        <v>474</v>
      </c>
      <c r="F137" s="220" t="s">
        <v>475</v>
      </c>
      <c r="G137" s="221" t="s">
        <v>241</v>
      </c>
      <c r="H137" s="222">
        <v>365.39999999999998</v>
      </c>
      <c r="I137" s="223"/>
      <c r="J137" s="224">
        <f>ROUND(I137*H137,2)</f>
        <v>0</v>
      </c>
      <c r="K137" s="220" t="s">
        <v>149</v>
      </c>
      <c r="L137" s="44"/>
      <c r="M137" s="225" t="s">
        <v>1</v>
      </c>
      <c r="N137" s="226" t="s">
        <v>44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150</v>
      </c>
      <c r="AT137" s="229" t="s">
        <v>145</v>
      </c>
      <c r="AU137" s="229" t="s">
        <v>89</v>
      </c>
      <c r="AY137" s="17" t="s">
        <v>143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87</v>
      </c>
      <c r="BK137" s="230">
        <f>ROUND(I137*H137,2)</f>
        <v>0</v>
      </c>
      <c r="BL137" s="17" t="s">
        <v>150</v>
      </c>
      <c r="BM137" s="229" t="s">
        <v>476</v>
      </c>
    </row>
    <row r="138" s="2" customFormat="1">
      <c r="A138" s="38"/>
      <c r="B138" s="39"/>
      <c r="C138" s="40"/>
      <c r="D138" s="231" t="s">
        <v>152</v>
      </c>
      <c r="E138" s="40"/>
      <c r="F138" s="232" t="s">
        <v>477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89</v>
      </c>
    </row>
    <row r="139" s="2" customFormat="1">
      <c r="A139" s="38"/>
      <c r="B139" s="39"/>
      <c r="C139" s="40"/>
      <c r="D139" s="236" t="s">
        <v>154</v>
      </c>
      <c r="E139" s="40"/>
      <c r="F139" s="237" t="s">
        <v>478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154</v>
      </c>
      <c r="AU139" s="17" t="s">
        <v>89</v>
      </c>
    </row>
    <row r="140" s="13" customFormat="1">
      <c r="A140" s="13"/>
      <c r="B140" s="238"/>
      <c r="C140" s="239"/>
      <c r="D140" s="231" t="s">
        <v>156</v>
      </c>
      <c r="E140" s="240" t="s">
        <v>1</v>
      </c>
      <c r="F140" s="241" t="s">
        <v>479</v>
      </c>
      <c r="G140" s="239"/>
      <c r="H140" s="242">
        <v>365.39999999999998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156</v>
      </c>
      <c r="AU140" s="248" t="s">
        <v>89</v>
      </c>
      <c r="AV140" s="13" t="s">
        <v>89</v>
      </c>
      <c r="AW140" s="13" t="s">
        <v>33</v>
      </c>
      <c r="AX140" s="13" t="s">
        <v>87</v>
      </c>
      <c r="AY140" s="248" t="s">
        <v>143</v>
      </c>
    </row>
    <row r="141" s="2" customFormat="1" ht="37.8" customHeight="1">
      <c r="A141" s="38"/>
      <c r="B141" s="39"/>
      <c r="C141" s="218" t="s">
        <v>164</v>
      </c>
      <c r="D141" s="218" t="s">
        <v>145</v>
      </c>
      <c r="E141" s="219" t="s">
        <v>480</v>
      </c>
      <c r="F141" s="220" t="s">
        <v>481</v>
      </c>
      <c r="G141" s="221" t="s">
        <v>241</v>
      </c>
      <c r="H141" s="222">
        <v>3654</v>
      </c>
      <c r="I141" s="223"/>
      <c r="J141" s="224">
        <f>ROUND(I141*H141,2)</f>
        <v>0</v>
      </c>
      <c r="K141" s="220" t="s">
        <v>149</v>
      </c>
      <c r="L141" s="44"/>
      <c r="M141" s="225" t="s">
        <v>1</v>
      </c>
      <c r="N141" s="226" t="s">
        <v>44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150</v>
      </c>
      <c r="AT141" s="229" t="s">
        <v>145</v>
      </c>
      <c r="AU141" s="229" t="s">
        <v>89</v>
      </c>
      <c r="AY141" s="17" t="s">
        <v>143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87</v>
      </c>
      <c r="BK141" s="230">
        <f>ROUND(I141*H141,2)</f>
        <v>0</v>
      </c>
      <c r="BL141" s="17" t="s">
        <v>150</v>
      </c>
      <c r="BM141" s="229" t="s">
        <v>482</v>
      </c>
    </row>
    <row r="142" s="2" customFormat="1">
      <c r="A142" s="38"/>
      <c r="B142" s="39"/>
      <c r="C142" s="40"/>
      <c r="D142" s="231" t="s">
        <v>152</v>
      </c>
      <c r="E142" s="40"/>
      <c r="F142" s="232" t="s">
        <v>483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89</v>
      </c>
    </row>
    <row r="143" s="2" customFormat="1">
      <c r="A143" s="38"/>
      <c r="B143" s="39"/>
      <c r="C143" s="40"/>
      <c r="D143" s="236" t="s">
        <v>154</v>
      </c>
      <c r="E143" s="40"/>
      <c r="F143" s="237" t="s">
        <v>484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154</v>
      </c>
      <c r="AU143" s="17" t="s">
        <v>89</v>
      </c>
    </row>
    <row r="144" s="13" customFormat="1">
      <c r="A144" s="13"/>
      <c r="B144" s="238"/>
      <c r="C144" s="239"/>
      <c r="D144" s="231" t="s">
        <v>156</v>
      </c>
      <c r="E144" s="240" t="s">
        <v>1</v>
      </c>
      <c r="F144" s="241" t="s">
        <v>479</v>
      </c>
      <c r="G144" s="239"/>
      <c r="H144" s="242">
        <v>365.39999999999998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156</v>
      </c>
      <c r="AU144" s="248" t="s">
        <v>89</v>
      </c>
      <c r="AV144" s="13" t="s">
        <v>89</v>
      </c>
      <c r="AW144" s="13" t="s">
        <v>33</v>
      </c>
      <c r="AX144" s="13" t="s">
        <v>87</v>
      </c>
      <c r="AY144" s="248" t="s">
        <v>143</v>
      </c>
    </row>
    <row r="145" s="13" customFormat="1">
      <c r="A145" s="13"/>
      <c r="B145" s="238"/>
      <c r="C145" s="239"/>
      <c r="D145" s="231" t="s">
        <v>156</v>
      </c>
      <c r="E145" s="239"/>
      <c r="F145" s="241" t="s">
        <v>485</v>
      </c>
      <c r="G145" s="239"/>
      <c r="H145" s="242">
        <v>3654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156</v>
      </c>
      <c r="AU145" s="248" t="s">
        <v>89</v>
      </c>
      <c r="AV145" s="13" t="s">
        <v>89</v>
      </c>
      <c r="AW145" s="13" t="s">
        <v>4</v>
      </c>
      <c r="AX145" s="13" t="s">
        <v>87</v>
      </c>
      <c r="AY145" s="248" t="s">
        <v>143</v>
      </c>
    </row>
    <row r="146" s="2" customFormat="1" ht="24.15" customHeight="1">
      <c r="A146" s="38"/>
      <c r="B146" s="39"/>
      <c r="C146" s="218" t="s">
        <v>150</v>
      </c>
      <c r="D146" s="218" t="s">
        <v>145</v>
      </c>
      <c r="E146" s="219" t="s">
        <v>486</v>
      </c>
      <c r="F146" s="220" t="s">
        <v>487</v>
      </c>
      <c r="G146" s="221" t="s">
        <v>241</v>
      </c>
      <c r="H146" s="222">
        <v>365.39999999999998</v>
      </c>
      <c r="I146" s="223"/>
      <c r="J146" s="224">
        <f>ROUND(I146*H146,2)</f>
        <v>0</v>
      </c>
      <c r="K146" s="220" t="s">
        <v>149</v>
      </c>
      <c r="L146" s="44"/>
      <c r="M146" s="225" t="s">
        <v>1</v>
      </c>
      <c r="N146" s="226" t="s">
        <v>44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150</v>
      </c>
      <c r="AT146" s="229" t="s">
        <v>145</v>
      </c>
      <c r="AU146" s="229" t="s">
        <v>89</v>
      </c>
      <c r="AY146" s="17" t="s">
        <v>143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87</v>
      </c>
      <c r="BK146" s="230">
        <f>ROUND(I146*H146,2)</f>
        <v>0</v>
      </c>
      <c r="BL146" s="17" t="s">
        <v>150</v>
      </c>
      <c r="BM146" s="229" t="s">
        <v>488</v>
      </c>
    </row>
    <row r="147" s="2" customFormat="1">
      <c r="A147" s="38"/>
      <c r="B147" s="39"/>
      <c r="C147" s="40"/>
      <c r="D147" s="231" t="s">
        <v>152</v>
      </c>
      <c r="E147" s="40"/>
      <c r="F147" s="232" t="s">
        <v>489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152</v>
      </c>
      <c r="AU147" s="17" t="s">
        <v>89</v>
      </c>
    </row>
    <row r="148" s="2" customFormat="1">
      <c r="A148" s="38"/>
      <c r="B148" s="39"/>
      <c r="C148" s="40"/>
      <c r="D148" s="236" t="s">
        <v>154</v>
      </c>
      <c r="E148" s="40"/>
      <c r="F148" s="237" t="s">
        <v>490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154</v>
      </c>
      <c r="AU148" s="17" t="s">
        <v>89</v>
      </c>
    </row>
    <row r="149" s="13" customFormat="1">
      <c r="A149" s="13"/>
      <c r="B149" s="238"/>
      <c r="C149" s="239"/>
      <c r="D149" s="231" t="s">
        <v>156</v>
      </c>
      <c r="E149" s="240" t="s">
        <v>1</v>
      </c>
      <c r="F149" s="241" t="s">
        <v>479</v>
      </c>
      <c r="G149" s="239"/>
      <c r="H149" s="242">
        <v>365.39999999999998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156</v>
      </c>
      <c r="AU149" s="248" t="s">
        <v>89</v>
      </c>
      <c r="AV149" s="13" t="s">
        <v>89</v>
      </c>
      <c r="AW149" s="13" t="s">
        <v>33</v>
      </c>
      <c r="AX149" s="13" t="s">
        <v>87</v>
      </c>
      <c r="AY149" s="248" t="s">
        <v>143</v>
      </c>
    </row>
    <row r="150" s="2" customFormat="1" ht="33" customHeight="1">
      <c r="A150" s="38"/>
      <c r="B150" s="39"/>
      <c r="C150" s="218" t="s">
        <v>176</v>
      </c>
      <c r="D150" s="218" t="s">
        <v>145</v>
      </c>
      <c r="E150" s="219" t="s">
        <v>491</v>
      </c>
      <c r="F150" s="220" t="s">
        <v>492</v>
      </c>
      <c r="G150" s="221" t="s">
        <v>409</v>
      </c>
      <c r="H150" s="222">
        <v>584.63999999999999</v>
      </c>
      <c r="I150" s="223"/>
      <c r="J150" s="224">
        <f>ROUND(I150*H150,2)</f>
        <v>0</v>
      </c>
      <c r="K150" s="220" t="s">
        <v>149</v>
      </c>
      <c r="L150" s="44"/>
      <c r="M150" s="225" t="s">
        <v>1</v>
      </c>
      <c r="N150" s="226" t="s">
        <v>44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150</v>
      </c>
      <c r="AT150" s="229" t="s">
        <v>145</v>
      </c>
      <c r="AU150" s="229" t="s">
        <v>89</v>
      </c>
      <c r="AY150" s="17" t="s">
        <v>143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87</v>
      </c>
      <c r="BK150" s="230">
        <f>ROUND(I150*H150,2)</f>
        <v>0</v>
      </c>
      <c r="BL150" s="17" t="s">
        <v>150</v>
      </c>
      <c r="BM150" s="229" t="s">
        <v>493</v>
      </c>
    </row>
    <row r="151" s="2" customFormat="1">
      <c r="A151" s="38"/>
      <c r="B151" s="39"/>
      <c r="C151" s="40"/>
      <c r="D151" s="231" t="s">
        <v>152</v>
      </c>
      <c r="E151" s="40"/>
      <c r="F151" s="232" t="s">
        <v>441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89</v>
      </c>
    </row>
    <row r="152" s="2" customFormat="1">
      <c r="A152" s="38"/>
      <c r="B152" s="39"/>
      <c r="C152" s="40"/>
      <c r="D152" s="236" t="s">
        <v>154</v>
      </c>
      <c r="E152" s="40"/>
      <c r="F152" s="237" t="s">
        <v>494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154</v>
      </c>
      <c r="AU152" s="17" t="s">
        <v>89</v>
      </c>
    </row>
    <row r="153" s="13" customFormat="1">
      <c r="A153" s="13"/>
      <c r="B153" s="238"/>
      <c r="C153" s="239"/>
      <c r="D153" s="231" t="s">
        <v>156</v>
      </c>
      <c r="E153" s="240" t="s">
        <v>1</v>
      </c>
      <c r="F153" s="241" t="s">
        <v>495</v>
      </c>
      <c r="G153" s="239"/>
      <c r="H153" s="242">
        <v>584.63999999999999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156</v>
      </c>
      <c r="AU153" s="248" t="s">
        <v>89</v>
      </c>
      <c r="AV153" s="13" t="s">
        <v>89</v>
      </c>
      <c r="AW153" s="13" t="s">
        <v>33</v>
      </c>
      <c r="AX153" s="13" t="s">
        <v>87</v>
      </c>
      <c r="AY153" s="248" t="s">
        <v>143</v>
      </c>
    </row>
    <row r="154" s="2" customFormat="1" ht="24.15" customHeight="1">
      <c r="A154" s="38"/>
      <c r="B154" s="39"/>
      <c r="C154" s="218" t="s">
        <v>185</v>
      </c>
      <c r="D154" s="218" t="s">
        <v>145</v>
      </c>
      <c r="E154" s="219" t="s">
        <v>496</v>
      </c>
      <c r="F154" s="220" t="s">
        <v>497</v>
      </c>
      <c r="G154" s="221" t="s">
        <v>148</v>
      </c>
      <c r="H154" s="222">
        <v>923.97500000000002</v>
      </c>
      <c r="I154" s="223"/>
      <c r="J154" s="224">
        <f>ROUND(I154*H154,2)</f>
        <v>0</v>
      </c>
      <c r="K154" s="220" t="s">
        <v>149</v>
      </c>
      <c r="L154" s="44"/>
      <c r="M154" s="225" t="s">
        <v>1</v>
      </c>
      <c r="N154" s="226" t="s">
        <v>44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150</v>
      </c>
      <c r="AT154" s="229" t="s">
        <v>145</v>
      </c>
      <c r="AU154" s="229" t="s">
        <v>89</v>
      </c>
      <c r="AY154" s="17" t="s">
        <v>143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87</v>
      </c>
      <c r="BK154" s="230">
        <f>ROUND(I154*H154,2)</f>
        <v>0</v>
      </c>
      <c r="BL154" s="17" t="s">
        <v>150</v>
      </c>
      <c r="BM154" s="229" t="s">
        <v>498</v>
      </c>
    </row>
    <row r="155" s="2" customFormat="1">
      <c r="A155" s="38"/>
      <c r="B155" s="39"/>
      <c r="C155" s="40"/>
      <c r="D155" s="231" t="s">
        <v>152</v>
      </c>
      <c r="E155" s="40"/>
      <c r="F155" s="232" t="s">
        <v>499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89</v>
      </c>
    </row>
    <row r="156" s="2" customFormat="1">
      <c r="A156" s="38"/>
      <c r="B156" s="39"/>
      <c r="C156" s="40"/>
      <c r="D156" s="236" t="s">
        <v>154</v>
      </c>
      <c r="E156" s="40"/>
      <c r="F156" s="237" t="s">
        <v>500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154</v>
      </c>
      <c r="AU156" s="17" t="s">
        <v>89</v>
      </c>
    </row>
    <row r="157" s="13" customFormat="1">
      <c r="A157" s="13"/>
      <c r="B157" s="238"/>
      <c r="C157" s="239"/>
      <c r="D157" s="231" t="s">
        <v>156</v>
      </c>
      <c r="E157" s="240" t="s">
        <v>1</v>
      </c>
      <c r="F157" s="241" t="s">
        <v>501</v>
      </c>
      <c r="G157" s="239"/>
      <c r="H157" s="242">
        <v>62.600000000000001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156</v>
      </c>
      <c r="AU157" s="248" t="s">
        <v>89</v>
      </c>
      <c r="AV157" s="13" t="s">
        <v>89</v>
      </c>
      <c r="AW157" s="13" t="s">
        <v>33</v>
      </c>
      <c r="AX157" s="13" t="s">
        <v>79</v>
      </c>
      <c r="AY157" s="248" t="s">
        <v>143</v>
      </c>
    </row>
    <row r="158" s="13" customFormat="1">
      <c r="A158" s="13"/>
      <c r="B158" s="238"/>
      <c r="C158" s="239"/>
      <c r="D158" s="231" t="s">
        <v>156</v>
      </c>
      <c r="E158" s="240" t="s">
        <v>1</v>
      </c>
      <c r="F158" s="241" t="s">
        <v>502</v>
      </c>
      <c r="G158" s="239"/>
      <c r="H158" s="242">
        <v>627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156</v>
      </c>
      <c r="AU158" s="248" t="s">
        <v>89</v>
      </c>
      <c r="AV158" s="13" t="s">
        <v>89</v>
      </c>
      <c r="AW158" s="13" t="s">
        <v>33</v>
      </c>
      <c r="AX158" s="13" t="s">
        <v>79</v>
      </c>
      <c r="AY158" s="248" t="s">
        <v>143</v>
      </c>
    </row>
    <row r="159" s="13" customFormat="1">
      <c r="A159" s="13"/>
      <c r="B159" s="238"/>
      <c r="C159" s="239"/>
      <c r="D159" s="231" t="s">
        <v>156</v>
      </c>
      <c r="E159" s="240" t="s">
        <v>1</v>
      </c>
      <c r="F159" s="241" t="s">
        <v>503</v>
      </c>
      <c r="G159" s="239"/>
      <c r="H159" s="242">
        <v>153.17500000000001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156</v>
      </c>
      <c r="AU159" s="248" t="s">
        <v>89</v>
      </c>
      <c r="AV159" s="13" t="s">
        <v>89</v>
      </c>
      <c r="AW159" s="13" t="s">
        <v>33</v>
      </c>
      <c r="AX159" s="13" t="s">
        <v>79</v>
      </c>
      <c r="AY159" s="248" t="s">
        <v>143</v>
      </c>
    </row>
    <row r="160" s="13" customFormat="1">
      <c r="A160" s="13"/>
      <c r="B160" s="238"/>
      <c r="C160" s="239"/>
      <c r="D160" s="231" t="s">
        <v>156</v>
      </c>
      <c r="E160" s="240" t="s">
        <v>1</v>
      </c>
      <c r="F160" s="241" t="s">
        <v>504</v>
      </c>
      <c r="G160" s="239"/>
      <c r="H160" s="242">
        <v>65.75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156</v>
      </c>
      <c r="AU160" s="248" t="s">
        <v>89</v>
      </c>
      <c r="AV160" s="13" t="s">
        <v>89</v>
      </c>
      <c r="AW160" s="13" t="s">
        <v>33</v>
      </c>
      <c r="AX160" s="13" t="s">
        <v>79</v>
      </c>
      <c r="AY160" s="248" t="s">
        <v>143</v>
      </c>
    </row>
    <row r="161" s="13" customFormat="1">
      <c r="A161" s="13"/>
      <c r="B161" s="238"/>
      <c r="C161" s="239"/>
      <c r="D161" s="231" t="s">
        <v>156</v>
      </c>
      <c r="E161" s="240" t="s">
        <v>1</v>
      </c>
      <c r="F161" s="241" t="s">
        <v>505</v>
      </c>
      <c r="G161" s="239"/>
      <c r="H161" s="242">
        <v>15.449999999999999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156</v>
      </c>
      <c r="AU161" s="248" t="s">
        <v>89</v>
      </c>
      <c r="AV161" s="13" t="s">
        <v>89</v>
      </c>
      <c r="AW161" s="13" t="s">
        <v>33</v>
      </c>
      <c r="AX161" s="13" t="s">
        <v>79</v>
      </c>
      <c r="AY161" s="248" t="s">
        <v>143</v>
      </c>
    </row>
    <row r="162" s="14" customFormat="1">
      <c r="A162" s="14"/>
      <c r="B162" s="249"/>
      <c r="C162" s="250"/>
      <c r="D162" s="231" t="s">
        <v>156</v>
      </c>
      <c r="E162" s="251" t="s">
        <v>1</v>
      </c>
      <c r="F162" s="252" t="s">
        <v>184</v>
      </c>
      <c r="G162" s="250"/>
      <c r="H162" s="253">
        <v>923.97500000000002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156</v>
      </c>
      <c r="AU162" s="259" t="s">
        <v>89</v>
      </c>
      <c r="AV162" s="14" t="s">
        <v>150</v>
      </c>
      <c r="AW162" s="14" t="s">
        <v>33</v>
      </c>
      <c r="AX162" s="14" t="s">
        <v>87</v>
      </c>
      <c r="AY162" s="259" t="s">
        <v>143</v>
      </c>
    </row>
    <row r="163" s="12" customFormat="1" ht="22.8" customHeight="1">
      <c r="A163" s="12"/>
      <c r="B163" s="202"/>
      <c r="C163" s="203"/>
      <c r="D163" s="204" t="s">
        <v>78</v>
      </c>
      <c r="E163" s="216" t="s">
        <v>176</v>
      </c>
      <c r="F163" s="216" t="s">
        <v>370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SUM(P164:P243)</f>
        <v>0</v>
      </c>
      <c r="Q163" s="210"/>
      <c r="R163" s="211">
        <f>SUM(R164:R243)</f>
        <v>84.149991999999997</v>
      </c>
      <c r="S163" s="210"/>
      <c r="T163" s="212">
        <f>SUM(T164:T243)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87</v>
      </c>
      <c r="AT163" s="214" t="s">
        <v>78</v>
      </c>
      <c r="AU163" s="214" t="s">
        <v>87</v>
      </c>
      <c r="AY163" s="213" t="s">
        <v>143</v>
      </c>
      <c r="BK163" s="215">
        <f>SUM(BK164:BK243)</f>
        <v>0</v>
      </c>
    </row>
    <row r="164" s="2" customFormat="1" ht="21.75" customHeight="1">
      <c r="A164" s="38"/>
      <c r="B164" s="39"/>
      <c r="C164" s="218" t="s">
        <v>192</v>
      </c>
      <c r="D164" s="218" t="s">
        <v>145</v>
      </c>
      <c r="E164" s="219" t="s">
        <v>506</v>
      </c>
      <c r="F164" s="220" t="s">
        <v>507</v>
      </c>
      <c r="G164" s="221" t="s">
        <v>148</v>
      </c>
      <c r="H164" s="222">
        <v>52.600000000000001</v>
      </c>
      <c r="I164" s="223"/>
      <c r="J164" s="224">
        <f>ROUND(I164*H164,2)</f>
        <v>0</v>
      </c>
      <c r="K164" s="220" t="s">
        <v>149</v>
      </c>
      <c r="L164" s="44"/>
      <c r="M164" s="225" t="s">
        <v>1</v>
      </c>
      <c r="N164" s="226" t="s">
        <v>44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150</v>
      </c>
      <c r="AT164" s="229" t="s">
        <v>145</v>
      </c>
      <c r="AU164" s="229" t="s">
        <v>89</v>
      </c>
      <c r="AY164" s="17" t="s">
        <v>143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150</v>
      </c>
      <c r="BM164" s="229" t="s">
        <v>508</v>
      </c>
    </row>
    <row r="165" s="2" customFormat="1">
      <c r="A165" s="38"/>
      <c r="B165" s="39"/>
      <c r="C165" s="40"/>
      <c r="D165" s="231" t="s">
        <v>152</v>
      </c>
      <c r="E165" s="40"/>
      <c r="F165" s="232" t="s">
        <v>509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89</v>
      </c>
    </row>
    <row r="166" s="2" customFormat="1">
      <c r="A166" s="38"/>
      <c r="B166" s="39"/>
      <c r="C166" s="40"/>
      <c r="D166" s="236" t="s">
        <v>154</v>
      </c>
      <c r="E166" s="40"/>
      <c r="F166" s="237" t="s">
        <v>510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154</v>
      </c>
      <c r="AU166" s="17" t="s">
        <v>89</v>
      </c>
    </row>
    <row r="167" s="13" customFormat="1">
      <c r="A167" s="13"/>
      <c r="B167" s="238"/>
      <c r="C167" s="239"/>
      <c r="D167" s="231" t="s">
        <v>156</v>
      </c>
      <c r="E167" s="240" t="s">
        <v>1</v>
      </c>
      <c r="F167" s="241" t="s">
        <v>511</v>
      </c>
      <c r="G167" s="239"/>
      <c r="H167" s="242">
        <v>52.600000000000001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156</v>
      </c>
      <c r="AU167" s="248" t="s">
        <v>89</v>
      </c>
      <c r="AV167" s="13" t="s">
        <v>89</v>
      </c>
      <c r="AW167" s="13" t="s">
        <v>33</v>
      </c>
      <c r="AX167" s="13" t="s">
        <v>87</v>
      </c>
      <c r="AY167" s="248" t="s">
        <v>143</v>
      </c>
    </row>
    <row r="168" s="2" customFormat="1" ht="24.15" customHeight="1">
      <c r="A168" s="38"/>
      <c r="B168" s="39"/>
      <c r="C168" s="218" t="s">
        <v>199</v>
      </c>
      <c r="D168" s="218" t="s">
        <v>145</v>
      </c>
      <c r="E168" s="219" t="s">
        <v>512</v>
      </c>
      <c r="F168" s="220" t="s">
        <v>513</v>
      </c>
      <c r="G168" s="221" t="s">
        <v>148</v>
      </c>
      <c r="H168" s="222">
        <v>158.80000000000001</v>
      </c>
      <c r="I168" s="223"/>
      <c r="J168" s="224">
        <f>ROUND(I168*H168,2)</f>
        <v>0</v>
      </c>
      <c r="K168" s="220" t="s">
        <v>149</v>
      </c>
      <c r="L168" s="44"/>
      <c r="M168" s="225" t="s">
        <v>1</v>
      </c>
      <c r="N168" s="226" t="s">
        <v>44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150</v>
      </c>
      <c r="AT168" s="229" t="s">
        <v>145</v>
      </c>
      <c r="AU168" s="229" t="s">
        <v>89</v>
      </c>
      <c r="AY168" s="17" t="s">
        <v>143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87</v>
      </c>
      <c r="BK168" s="230">
        <f>ROUND(I168*H168,2)</f>
        <v>0</v>
      </c>
      <c r="BL168" s="17" t="s">
        <v>150</v>
      </c>
      <c r="BM168" s="229" t="s">
        <v>514</v>
      </c>
    </row>
    <row r="169" s="2" customFormat="1">
      <c r="A169" s="38"/>
      <c r="B169" s="39"/>
      <c r="C169" s="40"/>
      <c r="D169" s="231" t="s">
        <v>152</v>
      </c>
      <c r="E169" s="40"/>
      <c r="F169" s="232" t="s">
        <v>515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152</v>
      </c>
      <c r="AU169" s="17" t="s">
        <v>89</v>
      </c>
    </row>
    <row r="170" s="2" customFormat="1">
      <c r="A170" s="38"/>
      <c r="B170" s="39"/>
      <c r="C170" s="40"/>
      <c r="D170" s="236" t="s">
        <v>154</v>
      </c>
      <c r="E170" s="40"/>
      <c r="F170" s="237" t="s">
        <v>516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154</v>
      </c>
      <c r="AU170" s="17" t="s">
        <v>89</v>
      </c>
    </row>
    <row r="171" s="13" customFormat="1">
      <c r="A171" s="13"/>
      <c r="B171" s="238"/>
      <c r="C171" s="239"/>
      <c r="D171" s="231" t="s">
        <v>156</v>
      </c>
      <c r="E171" s="240" t="s">
        <v>1</v>
      </c>
      <c r="F171" s="241" t="s">
        <v>517</v>
      </c>
      <c r="G171" s="239"/>
      <c r="H171" s="242">
        <v>13.4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156</v>
      </c>
      <c r="AU171" s="248" t="s">
        <v>89</v>
      </c>
      <c r="AV171" s="13" t="s">
        <v>89</v>
      </c>
      <c r="AW171" s="13" t="s">
        <v>33</v>
      </c>
      <c r="AX171" s="13" t="s">
        <v>79</v>
      </c>
      <c r="AY171" s="248" t="s">
        <v>143</v>
      </c>
    </row>
    <row r="172" s="13" customFormat="1">
      <c r="A172" s="13"/>
      <c r="B172" s="238"/>
      <c r="C172" s="239"/>
      <c r="D172" s="231" t="s">
        <v>156</v>
      </c>
      <c r="E172" s="240" t="s">
        <v>1</v>
      </c>
      <c r="F172" s="241" t="s">
        <v>518</v>
      </c>
      <c r="G172" s="239"/>
      <c r="H172" s="242">
        <v>145.40000000000001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156</v>
      </c>
      <c r="AU172" s="248" t="s">
        <v>89</v>
      </c>
      <c r="AV172" s="13" t="s">
        <v>89</v>
      </c>
      <c r="AW172" s="13" t="s">
        <v>33</v>
      </c>
      <c r="AX172" s="13" t="s">
        <v>79</v>
      </c>
      <c r="AY172" s="248" t="s">
        <v>143</v>
      </c>
    </row>
    <row r="173" s="14" customFormat="1">
      <c r="A173" s="14"/>
      <c r="B173" s="249"/>
      <c r="C173" s="250"/>
      <c r="D173" s="231" t="s">
        <v>156</v>
      </c>
      <c r="E173" s="251" t="s">
        <v>1</v>
      </c>
      <c r="F173" s="252" t="s">
        <v>184</v>
      </c>
      <c r="G173" s="250"/>
      <c r="H173" s="253">
        <v>158.80000000000001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156</v>
      </c>
      <c r="AU173" s="259" t="s">
        <v>89</v>
      </c>
      <c r="AV173" s="14" t="s">
        <v>150</v>
      </c>
      <c r="AW173" s="14" t="s">
        <v>33</v>
      </c>
      <c r="AX173" s="14" t="s">
        <v>87</v>
      </c>
      <c r="AY173" s="259" t="s">
        <v>143</v>
      </c>
    </row>
    <row r="174" s="2" customFormat="1" ht="24.15" customHeight="1">
      <c r="A174" s="38"/>
      <c r="B174" s="39"/>
      <c r="C174" s="218" t="s">
        <v>206</v>
      </c>
      <c r="D174" s="218" t="s">
        <v>145</v>
      </c>
      <c r="E174" s="219" t="s">
        <v>519</v>
      </c>
      <c r="F174" s="220" t="s">
        <v>520</v>
      </c>
      <c r="G174" s="221" t="s">
        <v>148</v>
      </c>
      <c r="H174" s="222">
        <v>1552.8</v>
      </c>
      <c r="I174" s="223"/>
      <c r="J174" s="224">
        <f>ROUND(I174*H174,2)</f>
        <v>0</v>
      </c>
      <c r="K174" s="220" t="s">
        <v>149</v>
      </c>
      <c r="L174" s="44"/>
      <c r="M174" s="225" t="s">
        <v>1</v>
      </c>
      <c r="N174" s="226" t="s">
        <v>44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150</v>
      </c>
      <c r="AT174" s="229" t="s">
        <v>145</v>
      </c>
      <c r="AU174" s="229" t="s">
        <v>89</v>
      </c>
      <c r="AY174" s="17" t="s">
        <v>143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87</v>
      </c>
      <c r="BK174" s="230">
        <f>ROUND(I174*H174,2)</f>
        <v>0</v>
      </c>
      <c r="BL174" s="17" t="s">
        <v>150</v>
      </c>
      <c r="BM174" s="229" t="s">
        <v>521</v>
      </c>
    </row>
    <row r="175" s="2" customFormat="1">
      <c r="A175" s="38"/>
      <c r="B175" s="39"/>
      <c r="C175" s="40"/>
      <c r="D175" s="231" t="s">
        <v>152</v>
      </c>
      <c r="E175" s="40"/>
      <c r="F175" s="232" t="s">
        <v>522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89</v>
      </c>
    </row>
    <row r="176" s="2" customFormat="1">
      <c r="A176" s="38"/>
      <c r="B176" s="39"/>
      <c r="C176" s="40"/>
      <c r="D176" s="236" t="s">
        <v>154</v>
      </c>
      <c r="E176" s="40"/>
      <c r="F176" s="237" t="s">
        <v>523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154</v>
      </c>
      <c r="AU176" s="17" t="s">
        <v>89</v>
      </c>
    </row>
    <row r="177" s="13" customFormat="1">
      <c r="A177" s="13"/>
      <c r="B177" s="238"/>
      <c r="C177" s="239"/>
      <c r="D177" s="231" t="s">
        <v>156</v>
      </c>
      <c r="E177" s="240" t="s">
        <v>1</v>
      </c>
      <c r="F177" s="241" t="s">
        <v>524</v>
      </c>
      <c r="G177" s="239"/>
      <c r="H177" s="242">
        <v>1203.8399999999999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156</v>
      </c>
      <c r="AU177" s="248" t="s">
        <v>89</v>
      </c>
      <c r="AV177" s="13" t="s">
        <v>89</v>
      </c>
      <c r="AW177" s="13" t="s">
        <v>33</v>
      </c>
      <c r="AX177" s="13" t="s">
        <v>79</v>
      </c>
      <c r="AY177" s="248" t="s">
        <v>143</v>
      </c>
    </row>
    <row r="178" s="13" customFormat="1">
      <c r="A178" s="13"/>
      <c r="B178" s="238"/>
      <c r="C178" s="239"/>
      <c r="D178" s="231" t="s">
        <v>156</v>
      </c>
      <c r="E178" s="240" t="s">
        <v>1</v>
      </c>
      <c r="F178" s="241" t="s">
        <v>525</v>
      </c>
      <c r="G178" s="239"/>
      <c r="H178" s="242">
        <v>348.95999999999998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156</v>
      </c>
      <c r="AU178" s="248" t="s">
        <v>89</v>
      </c>
      <c r="AV178" s="13" t="s">
        <v>89</v>
      </c>
      <c r="AW178" s="13" t="s">
        <v>33</v>
      </c>
      <c r="AX178" s="13" t="s">
        <v>79</v>
      </c>
      <c r="AY178" s="248" t="s">
        <v>143</v>
      </c>
    </row>
    <row r="179" s="14" customFormat="1">
      <c r="A179" s="14"/>
      <c r="B179" s="249"/>
      <c r="C179" s="250"/>
      <c r="D179" s="231" t="s">
        <v>156</v>
      </c>
      <c r="E179" s="251" t="s">
        <v>1</v>
      </c>
      <c r="F179" s="252" t="s">
        <v>184</v>
      </c>
      <c r="G179" s="250"/>
      <c r="H179" s="253">
        <v>1552.8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9" t="s">
        <v>156</v>
      </c>
      <c r="AU179" s="259" t="s">
        <v>89</v>
      </c>
      <c r="AV179" s="14" t="s">
        <v>150</v>
      </c>
      <c r="AW179" s="14" t="s">
        <v>33</v>
      </c>
      <c r="AX179" s="14" t="s">
        <v>87</v>
      </c>
      <c r="AY179" s="259" t="s">
        <v>143</v>
      </c>
    </row>
    <row r="180" s="2" customFormat="1" ht="24.15" customHeight="1">
      <c r="A180" s="38"/>
      <c r="B180" s="39"/>
      <c r="C180" s="218" t="s">
        <v>214</v>
      </c>
      <c r="D180" s="218" t="s">
        <v>145</v>
      </c>
      <c r="E180" s="219" t="s">
        <v>526</v>
      </c>
      <c r="F180" s="220" t="s">
        <v>527</v>
      </c>
      <c r="G180" s="221" t="s">
        <v>148</v>
      </c>
      <c r="H180" s="222">
        <v>1234.8</v>
      </c>
      <c r="I180" s="223"/>
      <c r="J180" s="224">
        <f>ROUND(I180*H180,2)</f>
        <v>0</v>
      </c>
      <c r="K180" s="220" t="s">
        <v>149</v>
      </c>
      <c r="L180" s="44"/>
      <c r="M180" s="225" t="s">
        <v>1</v>
      </c>
      <c r="N180" s="226" t="s">
        <v>44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150</v>
      </c>
      <c r="AT180" s="229" t="s">
        <v>145</v>
      </c>
      <c r="AU180" s="229" t="s">
        <v>89</v>
      </c>
      <c r="AY180" s="17" t="s">
        <v>143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87</v>
      </c>
      <c r="BK180" s="230">
        <f>ROUND(I180*H180,2)</f>
        <v>0</v>
      </c>
      <c r="BL180" s="17" t="s">
        <v>150</v>
      </c>
      <c r="BM180" s="229" t="s">
        <v>528</v>
      </c>
    </row>
    <row r="181" s="2" customFormat="1">
      <c r="A181" s="38"/>
      <c r="B181" s="39"/>
      <c r="C181" s="40"/>
      <c r="D181" s="231" t="s">
        <v>152</v>
      </c>
      <c r="E181" s="40"/>
      <c r="F181" s="232" t="s">
        <v>529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152</v>
      </c>
      <c r="AU181" s="17" t="s">
        <v>89</v>
      </c>
    </row>
    <row r="182" s="2" customFormat="1">
      <c r="A182" s="38"/>
      <c r="B182" s="39"/>
      <c r="C182" s="40"/>
      <c r="D182" s="236" t="s">
        <v>154</v>
      </c>
      <c r="E182" s="40"/>
      <c r="F182" s="237" t="s">
        <v>530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154</v>
      </c>
      <c r="AU182" s="17" t="s">
        <v>89</v>
      </c>
    </row>
    <row r="183" s="13" customFormat="1">
      <c r="A183" s="13"/>
      <c r="B183" s="238"/>
      <c r="C183" s="239"/>
      <c r="D183" s="231" t="s">
        <v>156</v>
      </c>
      <c r="E183" s="240" t="s">
        <v>1</v>
      </c>
      <c r="F183" s="241" t="s">
        <v>531</v>
      </c>
      <c r="G183" s="239"/>
      <c r="H183" s="242">
        <v>576.84000000000003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156</v>
      </c>
      <c r="AU183" s="248" t="s">
        <v>89</v>
      </c>
      <c r="AV183" s="13" t="s">
        <v>89</v>
      </c>
      <c r="AW183" s="13" t="s">
        <v>33</v>
      </c>
      <c r="AX183" s="13" t="s">
        <v>79</v>
      </c>
      <c r="AY183" s="248" t="s">
        <v>143</v>
      </c>
    </row>
    <row r="184" s="13" customFormat="1">
      <c r="A184" s="13"/>
      <c r="B184" s="238"/>
      <c r="C184" s="239"/>
      <c r="D184" s="231" t="s">
        <v>156</v>
      </c>
      <c r="E184" s="240" t="s">
        <v>1</v>
      </c>
      <c r="F184" s="241" t="s">
        <v>532</v>
      </c>
      <c r="G184" s="239"/>
      <c r="H184" s="242">
        <v>551.75999999999999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156</v>
      </c>
      <c r="AU184" s="248" t="s">
        <v>89</v>
      </c>
      <c r="AV184" s="13" t="s">
        <v>89</v>
      </c>
      <c r="AW184" s="13" t="s">
        <v>33</v>
      </c>
      <c r="AX184" s="13" t="s">
        <v>79</v>
      </c>
      <c r="AY184" s="248" t="s">
        <v>143</v>
      </c>
    </row>
    <row r="185" s="13" customFormat="1">
      <c r="A185" s="13"/>
      <c r="B185" s="238"/>
      <c r="C185" s="239"/>
      <c r="D185" s="231" t="s">
        <v>156</v>
      </c>
      <c r="E185" s="240" t="s">
        <v>1</v>
      </c>
      <c r="F185" s="241" t="s">
        <v>533</v>
      </c>
      <c r="G185" s="239"/>
      <c r="H185" s="242">
        <v>53.100000000000001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156</v>
      </c>
      <c r="AU185" s="248" t="s">
        <v>89</v>
      </c>
      <c r="AV185" s="13" t="s">
        <v>89</v>
      </c>
      <c r="AW185" s="13" t="s">
        <v>33</v>
      </c>
      <c r="AX185" s="13" t="s">
        <v>79</v>
      </c>
      <c r="AY185" s="248" t="s">
        <v>143</v>
      </c>
    </row>
    <row r="186" s="13" customFormat="1">
      <c r="A186" s="13"/>
      <c r="B186" s="238"/>
      <c r="C186" s="239"/>
      <c r="D186" s="231" t="s">
        <v>156</v>
      </c>
      <c r="E186" s="240" t="s">
        <v>1</v>
      </c>
      <c r="F186" s="241" t="s">
        <v>534</v>
      </c>
      <c r="G186" s="239"/>
      <c r="H186" s="242">
        <v>53.100000000000001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156</v>
      </c>
      <c r="AU186" s="248" t="s">
        <v>89</v>
      </c>
      <c r="AV186" s="13" t="s">
        <v>89</v>
      </c>
      <c r="AW186" s="13" t="s">
        <v>33</v>
      </c>
      <c r="AX186" s="13" t="s">
        <v>79</v>
      </c>
      <c r="AY186" s="248" t="s">
        <v>143</v>
      </c>
    </row>
    <row r="187" s="14" customFormat="1">
      <c r="A187" s="14"/>
      <c r="B187" s="249"/>
      <c r="C187" s="250"/>
      <c r="D187" s="231" t="s">
        <v>156</v>
      </c>
      <c r="E187" s="251" t="s">
        <v>1</v>
      </c>
      <c r="F187" s="252" t="s">
        <v>184</v>
      </c>
      <c r="G187" s="250"/>
      <c r="H187" s="253">
        <v>1234.8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156</v>
      </c>
      <c r="AU187" s="259" t="s">
        <v>89</v>
      </c>
      <c r="AV187" s="14" t="s">
        <v>150</v>
      </c>
      <c r="AW187" s="14" t="s">
        <v>33</v>
      </c>
      <c r="AX187" s="14" t="s">
        <v>87</v>
      </c>
      <c r="AY187" s="259" t="s">
        <v>143</v>
      </c>
    </row>
    <row r="188" s="2" customFormat="1" ht="33" customHeight="1">
      <c r="A188" s="38"/>
      <c r="B188" s="39"/>
      <c r="C188" s="218" t="s">
        <v>221</v>
      </c>
      <c r="D188" s="218" t="s">
        <v>145</v>
      </c>
      <c r="E188" s="219" t="s">
        <v>535</v>
      </c>
      <c r="F188" s="220" t="s">
        <v>536</v>
      </c>
      <c r="G188" s="221" t="s">
        <v>148</v>
      </c>
      <c r="H188" s="222">
        <v>579.77999999999997</v>
      </c>
      <c r="I188" s="223"/>
      <c r="J188" s="224">
        <f>ROUND(I188*H188,2)</f>
        <v>0</v>
      </c>
      <c r="K188" s="220" t="s">
        <v>149</v>
      </c>
      <c r="L188" s="44"/>
      <c r="M188" s="225" t="s">
        <v>1</v>
      </c>
      <c r="N188" s="226" t="s">
        <v>44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150</v>
      </c>
      <c r="AT188" s="229" t="s">
        <v>145</v>
      </c>
      <c r="AU188" s="229" t="s">
        <v>89</v>
      </c>
      <c r="AY188" s="17" t="s">
        <v>143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87</v>
      </c>
      <c r="BK188" s="230">
        <f>ROUND(I188*H188,2)</f>
        <v>0</v>
      </c>
      <c r="BL188" s="17" t="s">
        <v>150</v>
      </c>
      <c r="BM188" s="229" t="s">
        <v>537</v>
      </c>
    </row>
    <row r="189" s="2" customFormat="1">
      <c r="A189" s="38"/>
      <c r="B189" s="39"/>
      <c r="C189" s="40"/>
      <c r="D189" s="231" t="s">
        <v>152</v>
      </c>
      <c r="E189" s="40"/>
      <c r="F189" s="232" t="s">
        <v>538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152</v>
      </c>
      <c r="AU189" s="17" t="s">
        <v>89</v>
      </c>
    </row>
    <row r="190" s="2" customFormat="1">
      <c r="A190" s="38"/>
      <c r="B190" s="39"/>
      <c r="C190" s="40"/>
      <c r="D190" s="236" t="s">
        <v>154</v>
      </c>
      <c r="E190" s="40"/>
      <c r="F190" s="237" t="s">
        <v>539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154</v>
      </c>
      <c r="AU190" s="17" t="s">
        <v>89</v>
      </c>
    </row>
    <row r="191" s="13" customFormat="1">
      <c r="A191" s="13"/>
      <c r="B191" s="238"/>
      <c r="C191" s="239"/>
      <c r="D191" s="231" t="s">
        <v>156</v>
      </c>
      <c r="E191" s="240" t="s">
        <v>1</v>
      </c>
      <c r="F191" s="241" t="s">
        <v>540</v>
      </c>
      <c r="G191" s="239"/>
      <c r="H191" s="242">
        <v>526.67999999999995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156</v>
      </c>
      <c r="AU191" s="248" t="s">
        <v>89</v>
      </c>
      <c r="AV191" s="13" t="s">
        <v>89</v>
      </c>
      <c r="AW191" s="13" t="s">
        <v>33</v>
      </c>
      <c r="AX191" s="13" t="s">
        <v>79</v>
      </c>
      <c r="AY191" s="248" t="s">
        <v>143</v>
      </c>
    </row>
    <row r="192" s="13" customFormat="1">
      <c r="A192" s="13"/>
      <c r="B192" s="238"/>
      <c r="C192" s="239"/>
      <c r="D192" s="231" t="s">
        <v>156</v>
      </c>
      <c r="E192" s="240" t="s">
        <v>1</v>
      </c>
      <c r="F192" s="241" t="s">
        <v>541</v>
      </c>
      <c r="G192" s="239"/>
      <c r="H192" s="242">
        <v>53.100000000000001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156</v>
      </c>
      <c r="AU192" s="248" t="s">
        <v>89</v>
      </c>
      <c r="AV192" s="13" t="s">
        <v>89</v>
      </c>
      <c r="AW192" s="13" t="s">
        <v>33</v>
      </c>
      <c r="AX192" s="13" t="s">
        <v>79</v>
      </c>
      <c r="AY192" s="248" t="s">
        <v>143</v>
      </c>
    </row>
    <row r="193" s="14" customFormat="1">
      <c r="A193" s="14"/>
      <c r="B193" s="249"/>
      <c r="C193" s="250"/>
      <c r="D193" s="231" t="s">
        <v>156</v>
      </c>
      <c r="E193" s="251" t="s">
        <v>1</v>
      </c>
      <c r="F193" s="252" t="s">
        <v>184</v>
      </c>
      <c r="G193" s="250"/>
      <c r="H193" s="253">
        <v>579.77999999999997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156</v>
      </c>
      <c r="AU193" s="259" t="s">
        <v>89</v>
      </c>
      <c r="AV193" s="14" t="s">
        <v>150</v>
      </c>
      <c r="AW193" s="14" t="s">
        <v>33</v>
      </c>
      <c r="AX193" s="14" t="s">
        <v>87</v>
      </c>
      <c r="AY193" s="259" t="s">
        <v>143</v>
      </c>
    </row>
    <row r="194" s="2" customFormat="1" ht="37.8" customHeight="1">
      <c r="A194" s="38"/>
      <c r="B194" s="39"/>
      <c r="C194" s="218" t="s">
        <v>8</v>
      </c>
      <c r="D194" s="218" t="s">
        <v>145</v>
      </c>
      <c r="E194" s="219" t="s">
        <v>542</v>
      </c>
      <c r="F194" s="220" t="s">
        <v>543</v>
      </c>
      <c r="G194" s="221" t="s">
        <v>148</v>
      </c>
      <c r="H194" s="222">
        <v>62.600000000000001</v>
      </c>
      <c r="I194" s="223"/>
      <c r="J194" s="224">
        <f>ROUND(I194*H194,2)</f>
        <v>0</v>
      </c>
      <c r="K194" s="220" t="s">
        <v>149</v>
      </c>
      <c r="L194" s="44"/>
      <c r="M194" s="225" t="s">
        <v>1</v>
      </c>
      <c r="N194" s="226" t="s">
        <v>44</v>
      </c>
      <c r="O194" s="91"/>
      <c r="P194" s="227">
        <f>O194*H194</f>
        <v>0</v>
      </c>
      <c r="Q194" s="227">
        <v>0.17726</v>
      </c>
      <c r="R194" s="227">
        <f>Q194*H194</f>
        <v>11.096476000000001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150</v>
      </c>
      <c r="AT194" s="229" t="s">
        <v>145</v>
      </c>
      <c r="AU194" s="229" t="s">
        <v>89</v>
      </c>
      <c r="AY194" s="17" t="s">
        <v>143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87</v>
      </c>
      <c r="BK194" s="230">
        <f>ROUND(I194*H194,2)</f>
        <v>0</v>
      </c>
      <c r="BL194" s="17" t="s">
        <v>150</v>
      </c>
      <c r="BM194" s="229" t="s">
        <v>544</v>
      </c>
    </row>
    <row r="195" s="2" customFormat="1">
      <c r="A195" s="38"/>
      <c r="B195" s="39"/>
      <c r="C195" s="40"/>
      <c r="D195" s="231" t="s">
        <v>152</v>
      </c>
      <c r="E195" s="40"/>
      <c r="F195" s="232" t="s">
        <v>545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152</v>
      </c>
      <c r="AU195" s="17" t="s">
        <v>89</v>
      </c>
    </row>
    <row r="196" s="2" customFormat="1">
      <c r="A196" s="38"/>
      <c r="B196" s="39"/>
      <c r="C196" s="40"/>
      <c r="D196" s="236" t="s">
        <v>154</v>
      </c>
      <c r="E196" s="40"/>
      <c r="F196" s="237" t="s">
        <v>546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154</v>
      </c>
      <c r="AU196" s="17" t="s">
        <v>89</v>
      </c>
    </row>
    <row r="197" s="13" customFormat="1">
      <c r="A197" s="13"/>
      <c r="B197" s="238"/>
      <c r="C197" s="239"/>
      <c r="D197" s="231" t="s">
        <v>156</v>
      </c>
      <c r="E197" s="240" t="s">
        <v>1</v>
      </c>
      <c r="F197" s="241" t="s">
        <v>501</v>
      </c>
      <c r="G197" s="239"/>
      <c r="H197" s="242">
        <v>62.600000000000001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156</v>
      </c>
      <c r="AU197" s="248" t="s">
        <v>89</v>
      </c>
      <c r="AV197" s="13" t="s">
        <v>89</v>
      </c>
      <c r="AW197" s="13" t="s">
        <v>33</v>
      </c>
      <c r="AX197" s="13" t="s">
        <v>87</v>
      </c>
      <c r="AY197" s="248" t="s">
        <v>143</v>
      </c>
    </row>
    <row r="198" s="2" customFormat="1" ht="21.75" customHeight="1">
      <c r="A198" s="38"/>
      <c r="B198" s="39"/>
      <c r="C198" s="218" t="s">
        <v>232</v>
      </c>
      <c r="D198" s="218" t="s">
        <v>145</v>
      </c>
      <c r="E198" s="219" t="s">
        <v>547</v>
      </c>
      <c r="F198" s="220" t="s">
        <v>548</v>
      </c>
      <c r="G198" s="221" t="s">
        <v>148</v>
      </c>
      <c r="H198" s="222">
        <v>554.70000000000005</v>
      </c>
      <c r="I198" s="223"/>
      <c r="J198" s="224">
        <f>ROUND(I198*H198,2)</f>
        <v>0</v>
      </c>
      <c r="K198" s="220" t="s">
        <v>149</v>
      </c>
      <c r="L198" s="44"/>
      <c r="M198" s="225" t="s">
        <v>1</v>
      </c>
      <c r="N198" s="226" t="s">
        <v>44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150</v>
      </c>
      <c r="AT198" s="229" t="s">
        <v>145</v>
      </c>
      <c r="AU198" s="229" t="s">
        <v>89</v>
      </c>
      <c r="AY198" s="17" t="s">
        <v>143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87</v>
      </c>
      <c r="BK198" s="230">
        <f>ROUND(I198*H198,2)</f>
        <v>0</v>
      </c>
      <c r="BL198" s="17" t="s">
        <v>150</v>
      </c>
      <c r="BM198" s="229" t="s">
        <v>549</v>
      </c>
    </row>
    <row r="199" s="2" customFormat="1">
      <c r="A199" s="38"/>
      <c r="B199" s="39"/>
      <c r="C199" s="40"/>
      <c r="D199" s="231" t="s">
        <v>152</v>
      </c>
      <c r="E199" s="40"/>
      <c r="F199" s="232" t="s">
        <v>550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152</v>
      </c>
      <c r="AU199" s="17" t="s">
        <v>89</v>
      </c>
    </row>
    <row r="200" s="2" customFormat="1">
      <c r="A200" s="38"/>
      <c r="B200" s="39"/>
      <c r="C200" s="40"/>
      <c r="D200" s="236" t="s">
        <v>154</v>
      </c>
      <c r="E200" s="40"/>
      <c r="F200" s="237" t="s">
        <v>551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154</v>
      </c>
      <c r="AU200" s="17" t="s">
        <v>89</v>
      </c>
    </row>
    <row r="201" s="13" customFormat="1">
      <c r="A201" s="13"/>
      <c r="B201" s="238"/>
      <c r="C201" s="239"/>
      <c r="D201" s="231" t="s">
        <v>156</v>
      </c>
      <c r="E201" s="240" t="s">
        <v>1</v>
      </c>
      <c r="F201" s="241" t="s">
        <v>552</v>
      </c>
      <c r="G201" s="239"/>
      <c r="H201" s="242">
        <v>501.60000000000002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156</v>
      </c>
      <c r="AU201" s="248" t="s">
        <v>89</v>
      </c>
      <c r="AV201" s="13" t="s">
        <v>89</v>
      </c>
      <c r="AW201" s="13" t="s">
        <v>33</v>
      </c>
      <c r="AX201" s="13" t="s">
        <v>79</v>
      </c>
      <c r="AY201" s="248" t="s">
        <v>143</v>
      </c>
    </row>
    <row r="202" s="13" customFormat="1">
      <c r="A202" s="13"/>
      <c r="B202" s="238"/>
      <c r="C202" s="239"/>
      <c r="D202" s="231" t="s">
        <v>156</v>
      </c>
      <c r="E202" s="240" t="s">
        <v>1</v>
      </c>
      <c r="F202" s="241" t="s">
        <v>541</v>
      </c>
      <c r="G202" s="239"/>
      <c r="H202" s="242">
        <v>53.100000000000001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156</v>
      </c>
      <c r="AU202" s="248" t="s">
        <v>89</v>
      </c>
      <c r="AV202" s="13" t="s">
        <v>89</v>
      </c>
      <c r="AW202" s="13" t="s">
        <v>33</v>
      </c>
      <c r="AX202" s="13" t="s">
        <v>79</v>
      </c>
      <c r="AY202" s="248" t="s">
        <v>143</v>
      </c>
    </row>
    <row r="203" s="14" customFormat="1">
      <c r="A203" s="14"/>
      <c r="B203" s="249"/>
      <c r="C203" s="250"/>
      <c r="D203" s="231" t="s">
        <v>156</v>
      </c>
      <c r="E203" s="251" t="s">
        <v>1</v>
      </c>
      <c r="F203" s="252" t="s">
        <v>184</v>
      </c>
      <c r="G203" s="250"/>
      <c r="H203" s="253">
        <v>554.70000000000005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156</v>
      </c>
      <c r="AU203" s="259" t="s">
        <v>89</v>
      </c>
      <c r="AV203" s="14" t="s">
        <v>150</v>
      </c>
      <c r="AW203" s="14" t="s">
        <v>33</v>
      </c>
      <c r="AX203" s="14" t="s">
        <v>87</v>
      </c>
      <c r="AY203" s="259" t="s">
        <v>143</v>
      </c>
    </row>
    <row r="204" s="2" customFormat="1" ht="33" customHeight="1">
      <c r="A204" s="38"/>
      <c r="B204" s="39"/>
      <c r="C204" s="218" t="s">
        <v>238</v>
      </c>
      <c r="D204" s="218" t="s">
        <v>145</v>
      </c>
      <c r="E204" s="219" t="s">
        <v>553</v>
      </c>
      <c r="F204" s="220" t="s">
        <v>554</v>
      </c>
      <c r="G204" s="221" t="s">
        <v>148</v>
      </c>
      <c r="H204" s="222">
        <v>554.70000000000005</v>
      </c>
      <c r="I204" s="223"/>
      <c r="J204" s="224">
        <f>ROUND(I204*H204,2)</f>
        <v>0</v>
      </c>
      <c r="K204" s="220" t="s">
        <v>149</v>
      </c>
      <c r="L204" s="44"/>
      <c r="M204" s="225" t="s">
        <v>1</v>
      </c>
      <c r="N204" s="226" t="s">
        <v>44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150</v>
      </c>
      <c r="AT204" s="229" t="s">
        <v>145</v>
      </c>
      <c r="AU204" s="229" t="s">
        <v>89</v>
      </c>
      <c r="AY204" s="17" t="s">
        <v>143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87</v>
      </c>
      <c r="BK204" s="230">
        <f>ROUND(I204*H204,2)</f>
        <v>0</v>
      </c>
      <c r="BL204" s="17" t="s">
        <v>150</v>
      </c>
      <c r="BM204" s="229" t="s">
        <v>555</v>
      </c>
    </row>
    <row r="205" s="2" customFormat="1">
      <c r="A205" s="38"/>
      <c r="B205" s="39"/>
      <c r="C205" s="40"/>
      <c r="D205" s="231" t="s">
        <v>152</v>
      </c>
      <c r="E205" s="40"/>
      <c r="F205" s="232" t="s">
        <v>556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152</v>
      </c>
      <c r="AU205" s="17" t="s">
        <v>89</v>
      </c>
    </row>
    <row r="206" s="2" customFormat="1">
      <c r="A206" s="38"/>
      <c r="B206" s="39"/>
      <c r="C206" s="40"/>
      <c r="D206" s="236" t="s">
        <v>154</v>
      </c>
      <c r="E206" s="40"/>
      <c r="F206" s="237" t="s">
        <v>557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154</v>
      </c>
      <c r="AU206" s="17" t="s">
        <v>89</v>
      </c>
    </row>
    <row r="207" s="13" customFormat="1">
      <c r="A207" s="13"/>
      <c r="B207" s="238"/>
      <c r="C207" s="239"/>
      <c r="D207" s="231" t="s">
        <v>156</v>
      </c>
      <c r="E207" s="240" t="s">
        <v>1</v>
      </c>
      <c r="F207" s="241" t="s">
        <v>552</v>
      </c>
      <c r="G207" s="239"/>
      <c r="H207" s="242">
        <v>501.60000000000002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156</v>
      </c>
      <c r="AU207" s="248" t="s">
        <v>89</v>
      </c>
      <c r="AV207" s="13" t="s">
        <v>89</v>
      </c>
      <c r="AW207" s="13" t="s">
        <v>33</v>
      </c>
      <c r="AX207" s="13" t="s">
        <v>79</v>
      </c>
      <c r="AY207" s="248" t="s">
        <v>143</v>
      </c>
    </row>
    <row r="208" s="13" customFormat="1">
      <c r="A208" s="13"/>
      <c r="B208" s="238"/>
      <c r="C208" s="239"/>
      <c r="D208" s="231" t="s">
        <v>156</v>
      </c>
      <c r="E208" s="240" t="s">
        <v>1</v>
      </c>
      <c r="F208" s="241" t="s">
        <v>541</v>
      </c>
      <c r="G208" s="239"/>
      <c r="H208" s="242">
        <v>53.100000000000001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156</v>
      </c>
      <c r="AU208" s="248" t="s">
        <v>89</v>
      </c>
      <c r="AV208" s="13" t="s">
        <v>89</v>
      </c>
      <c r="AW208" s="13" t="s">
        <v>33</v>
      </c>
      <c r="AX208" s="13" t="s">
        <v>79</v>
      </c>
      <c r="AY208" s="248" t="s">
        <v>143</v>
      </c>
    </row>
    <row r="209" s="14" customFormat="1">
      <c r="A209" s="14"/>
      <c r="B209" s="249"/>
      <c r="C209" s="250"/>
      <c r="D209" s="231" t="s">
        <v>156</v>
      </c>
      <c r="E209" s="251" t="s">
        <v>1</v>
      </c>
      <c r="F209" s="252" t="s">
        <v>184</v>
      </c>
      <c r="G209" s="250"/>
      <c r="H209" s="253">
        <v>554.70000000000005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156</v>
      </c>
      <c r="AU209" s="259" t="s">
        <v>89</v>
      </c>
      <c r="AV209" s="14" t="s">
        <v>150</v>
      </c>
      <c r="AW209" s="14" t="s">
        <v>33</v>
      </c>
      <c r="AX209" s="14" t="s">
        <v>87</v>
      </c>
      <c r="AY209" s="259" t="s">
        <v>143</v>
      </c>
    </row>
    <row r="210" s="2" customFormat="1" ht="24.15" customHeight="1">
      <c r="A210" s="38"/>
      <c r="B210" s="39"/>
      <c r="C210" s="218" t="s">
        <v>247</v>
      </c>
      <c r="D210" s="218" t="s">
        <v>145</v>
      </c>
      <c r="E210" s="219" t="s">
        <v>558</v>
      </c>
      <c r="F210" s="220" t="s">
        <v>559</v>
      </c>
      <c r="G210" s="221" t="s">
        <v>148</v>
      </c>
      <c r="H210" s="222">
        <v>62.600000000000001</v>
      </c>
      <c r="I210" s="223"/>
      <c r="J210" s="224">
        <f>ROUND(I210*H210,2)</f>
        <v>0</v>
      </c>
      <c r="K210" s="220" t="s">
        <v>149</v>
      </c>
      <c r="L210" s="44"/>
      <c r="M210" s="225" t="s">
        <v>1</v>
      </c>
      <c r="N210" s="226" t="s">
        <v>44</v>
      </c>
      <c r="O210" s="91"/>
      <c r="P210" s="227">
        <f>O210*H210</f>
        <v>0</v>
      </c>
      <c r="Q210" s="227">
        <v>0.089219999999999994</v>
      </c>
      <c r="R210" s="227">
        <f>Q210*H210</f>
        <v>5.585172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150</v>
      </c>
      <c r="AT210" s="229" t="s">
        <v>145</v>
      </c>
      <c r="AU210" s="229" t="s">
        <v>89</v>
      </c>
      <c r="AY210" s="17" t="s">
        <v>143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87</v>
      </c>
      <c r="BK210" s="230">
        <f>ROUND(I210*H210,2)</f>
        <v>0</v>
      </c>
      <c r="BL210" s="17" t="s">
        <v>150</v>
      </c>
      <c r="BM210" s="229" t="s">
        <v>560</v>
      </c>
    </row>
    <row r="211" s="2" customFormat="1">
      <c r="A211" s="38"/>
      <c r="B211" s="39"/>
      <c r="C211" s="40"/>
      <c r="D211" s="231" t="s">
        <v>152</v>
      </c>
      <c r="E211" s="40"/>
      <c r="F211" s="232" t="s">
        <v>561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152</v>
      </c>
      <c r="AU211" s="17" t="s">
        <v>89</v>
      </c>
    </row>
    <row r="212" s="2" customFormat="1">
      <c r="A212" s="38"/>
      <c r="B212" s="39"/>
      <c r="C212" s="40"/>
      <c r="D212" s="236" t="s">
        <v>154</v>
      </c>
      <c r="E212" s="40"/>
      <c r="F212" s="237" t="s">
        <v>562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154</v>
      </c>
      <c r="AU212" s="17" t="s">
        <v>89</v>
      </c>
    </row>
    <row r="213" s="13" customFormat="1">
      <c r="A213" s="13"/>
      <c r="B213" s="238"/>
      <c r="C213" s="239"/>
      <c r="D213" s="231" t="s">
        <v>156</v>
      </c>
      <c r="E213" s="240" t="s">
        <v>1</v>
      </c>
      <c r="F213" s="241" t="s">
        <v>501</v>
      </c>
      <c r="G213" s="239"/>
      <c r="H213" s="242">
        <v>62.600000000000001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156</v>
      </c>
      <c r="AU213" s="248" t="s">
        <v>89</v>
      </c>
      <c r="AV213" s="13" t="s">
        <v>89</v>
      </c>
      <c r="AW213" s="13" t="s">
        <v>33</v>
      </c>
      <c r="AX213" s="13" t="s">
        <v>87</v>
      </c>
      <c r="AY213" s="248" t="s">
        <v>143</v>
      </c>
    </row>
    <row r="214" s="2" customFormat="1" ht="24.15" customHeight="1">
      <c r="A214" s="38"/>
      <c r="B214" s="39"/>
      <c r="C214" s="260" t="s">
        <v>253</v>
      </c>
      <c r="D214" s="260" t="s">
        <v>292</v>
      </c>
      <c r="E214" s="261" t="s">
        <v>563</v>
      </c>
      <c r="F214" s="262" t="s">
        <v>564</v>
      </c>
      <c r="G214" s="263" t="s">
        <v>148</v>
      </c>
      <c r="H214" s="264">
        <v>64.477999999999994</v>
      </c>
      <c r="I214" s="265"/>
      <c r="J214" s="266">
        <f>ROUND(I214*H214,2)</f>
        <v>0</v>
      </c>
      <c r="K214" s="262" t="s">
        <v>149</v>
      </c>
      <c r="L214" s="267"/>
      <c r="M214" s="268" t="s">
        <v>1</v>
      </c>
      <c r="N214" s="269" t="s">
        <v>44</v>
      </c>
      <c r="O214" s="91"/>
      <c r="P214" s="227">
        <f>O214*H214</f>
        <v>0</v>
      </c>
      <c r="Q214" s="227">
        <v>0.13100000000000001</v>
      </c>
      <c r="R214" s="227">
        <f>Q214*H214</f>
        <v>8.4466179999999991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199</v>
      </c>
      <c r="AT214" s="229" t="s">
        <v>292</v>
      </c>
      <c r="AU214" s="229" t="s">
        <v>89</v>
      </c>
      <c r="AY214" s="17" t="s">
        <v>143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87</v>
      </c>
      <c r="BK214" s="230">
        <f>ROUND(I214*H214,2)</f>
        <v>0</v>
      </c>
      <c r="BL214" s="17" t="s">
        <v>150</v>
      </c>
      <c r="BM214" s="229" t="s">
        <v>565</v>
      </c>
    </row>
    <row r="215" s="2" customFormat="1">
      <c r="A215" s="38"/>
      <c r="B215" s="39"/>
      <c r="C215" s="40"/>
      <c r="D215" s="231" t="s">
        <v>152</v>
      </c>
      <c r="E215" s="40"/>
      <c r="F215" s="232" t="s">
        <v>564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152</v>
      </c>
      <c r="AU215" s="17" t="s">
        <v>89</v>
      </c>
    </row>
    <row r="216" s="13" customFormat="1">
      <c r="A216" s="13"/>
      <c r="B216" s="238"/>
      <c r="C216" s="239"/>
      <c r="D216" s="231" t="s">
        <v>156</v>
      </c>
      <c r="E216" s="239"/>
      <c r="F216" s="241" t="s">
        <v>566</v>
      </c>
      <c r="G216" s="239"/>
      <c r="H216" s="242">
        <v>64.477999999999994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156</v>
      </c>
      <c r="AU216" s="248" t="s">
        <v>89</v>
      </c>
      <c r="AV216" s="13" t="s">
        <v>89</v>
      </c>
      <c r="AW216" s="13" t="s">
        <v>4</v>
      </c>
      <c r="AX216" s="13" t="s">
        <v>87</v>
      </c>
      <c r="AY216" s="248" t="s">
        <v>143</v>
      </c>
    </row>
    <row r="217" s="2" customFormat="1" ht="33" customHeight="1">
      <c r="A217" s="38"/>
      <c r="B217" s="39"/>
      <c r="C217" s="218" t="s">
        <v>259</v>
      </c>
      <c r="D217" s="218" t="s">
        <v>145</v>
      </c>
      <c r="E217" s="219" t="s">
        <v>567</v>
      </c>
      <c r="F217" s="220" t="s">
        <v>568</v>
      </c>
      <c r="G217" s="221" t="s">
        <v>148</v>
      </c>
      <c r="H217" s="222">
        <v>158.80000000000001</v>
      </c>
      <c r="I217" s="223"/>
      <c r="J217" s="224">
        <f>ROUND(I217*H217,2)</f>
        <v>0</v>
      </c>
      <c r="K217" s="220" t="s">
        <v>149</v>
      </c>
      <c r="L217" s="44"/>
      <c r="M217" s="225" t="s">
        <v>1</v>
      </c>
      <c r="N217" s="226" t="s">
        <v>44</v>
      </c>
      <c r="O217" s="91"/>
      <c r="P217" s="227">
        <f>O217*H217</f>
        <v>0</v>
      </c>
      <c r="Q217" s="227">
        <v>0.11162</v>
      </c>
      <c r="R217" s="227">
        <f>Q217*H217</f>
        <v>17.725256000000002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150</v>
      </c>
      <c r="AT217" s="229" t="s">
        <v>145</v>
      </c>
      <c r="AU217" s="229" t="s">
        <v>89</v>
      </c>
      <c r="AY217" s="17" t="s">
        <v>143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87</v>
      </c>
      <c r="BK217" s="230">
        <f>ROUND(I217*H217,2)</f>
        <v>0</v>
      </c>
      <c r="BL217" s="17" t="s">
        <v>150</v>
      </c>
      <c r="BM217" s="229" t="s">
        <v>569</v>
      </c>
    </row>
    <row r="218" s="2" customFormat="1">
      <c r="A218" s="38"/>
      <c r="B218" s="39"/>
      <c r="C218" s="40"/>
      <c r="D218" s="231" t="s">
        <v>152</v>
      </c>
      <c r="E218" s="40"/>
      <c r="F218" s="232" t="s">
        <v>570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152</v>
      </c>
      <c r="AU218" s="17" t="s">
        <v>89</v>
      </c>
    </row>
    <row r="219" s="2" customFormat="1">
      <c r="A219" s="38"/>
      <c r="B219" s="39"/>
      <c r="C219" s="40"/>
      <c r="D219" s="236" t="s">
        <v>154</v>
      </c>
      <c r="E219" s="40"/>
      <c r="F219" s="237" t="s">
        <v>571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154</v>
      </c>
      <c r="AU219" s="17" t="s">
        <v>89</v>
      </c>
    </row>
    <row r="220" s="13" customFormat="1">
      <c r="A220" s="13"/>
      <c r="B220" s="238"/>
      <c r="C220" s="239"/>
      <c r="D220" s="231" t="s">
        <v>156</v>
      </c>
      <c r="E220" s="240" t="s">
        <v>1</v>
      </c>
      <c r="F220" s="241" t="s">
        <v>517</v>
      </c>
      <c r="G220" s="239"/>
      <c r="H220" s="242">
        <v>13.4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156</v>
      </c>
      <c r="AU220" s="248" t="s">
        <v>89</v>
      </c>
      <c r="AV220" s="13" t="s">
        <v>89</v>
      </c>
      <c r="AW220" s="13" t="s">
        <v>33</v>
      </c>
      <c r="AX220" s="13" t="s">
        <v>79</v>
      </c>
      <c r="AY220" s="248" t="s">
        <v>143</v>
      </c>
    </row>
    <row r="221" s="13" customFormat="1">
      <c r="A221" s="13"/>
      <c r="B221" s="238"/>
      <c r="C221" s="239"/>
      <c r="D221" s="231" t="s">
        <v>156</v>
      </c>
      <c r="E221" s="240" t="s">
        <v>1</v>
      </c>
      <c r="F221" s="241" t="s">
        <v>518</v>
      </c>
      <c r="G221" s="239"/>
      <c r="H221" s="242">
        <v>145.40000000000001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156</v>
      </c>
      <c r="AU221" s="248" t="s">
        <v>89</v>
      </c>
      <c r="AV221" s="13" t="s">
        <v>89</v>
      </c>
      <c r="AW221" s="13" t="s">
        <v>33</v>
      </c>
      <c r="AX221" s="13" t="s">
        <v>79</v>
      </c>
      <c r="AY221" s="248" t="s">
        <v>143</v>
      </c>
    </row>
    <row r="222" s="14" customFormat="1">
      <c r="A222" s="14"/>
      <c r="B222" s="249"/>
      <c r="C222" s="250"/>
      <c r="D222" s="231" t="s">
        <v>156</v>
      </c>
      <c r="E222" s="251" t="s">
        <v>1</v>
      </c>
      <c r="F222" s="252" t="s">
        <v>184</v>
      </c>
      <c r="G222" s="250"/>
      <c r="H222" s="253">
        <v>158.80000000000001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9" t="s">
        <v>156</v>
      </c>
      <c r="AU222" s="259" t="s">
        <v>89</v>
      </c>
      <c r="AV222" s="14" t="s">
        <v>150</v>
      </c>
      <c r="AW222" s="14" t="s">
        <v>33</v>
      </c>
      <c r="AX222" s="14" t="s">
        <v>87</v>
      </c>
      <c r="AY222" s="259" t="s">
        <v>143</v>
      </c>
    </row>
    <row r="223" s="2" customFormat="1" ht="24.15" customHeight="1">
      <c r="A223" s="38"/>
      <c r="B223" s="39"/>
      <c r="C223" s="260" t="s">
        <v>265</v>
      </c>
      <c r="D223" s="260" t="s">
        <v>292</v>
      </c>
      <c r="E223" s="261" t="s">
        <v>572</v>
      </c>
      <c r="F223" s="262" t="s">
        <v>573</v>
      </c>
      <c r="G223" s="263" t="s">
        <v>148</v>
      </c>
      <c r="H223" s="264">
        <v>83.018000000000001</v>
      </c>
      <c r="I223" s="265"/>
      <c r="J223" s="266">
        <f>ROUND(I223*H223,2)</f>
        <v>0</v>
      </c>
      <c r="K223" s="262" t="s">
        <v>149</v>
      </c>
      <c r="L223" s="267"/>
      <c r="M223" s="268" t="s">
        <v>1</v>
      </c>
      <c r="N223" s="269" t="s">
        <v>44</v>
      </c>
      <c r="O223" s="91"/>
      <c r="P223" s="227">
        <f>O223*H223</f>
        <v>0</v>
      </c>
      <c r="Q223" s="227">
        <v>0.17599999999999999</v>
      </c>
      <c r="R223" s="227">
        <f>Q223*H223</f>
        <v>14.611167999999999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199</v>
      </c>
      <c r="AT223" s="229" t="s">
        <v>292</v>
      </c>
      <c r="AU223" s="229" t="s">
        <v>89</v>
      </c>
      <c r="AY223" s="17" t="s">
        <v>143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87</v>
      </c>
      <c r="BK223" s="230">
        <f>ROUND(I223*H223,2)</f>
        <v>0</v>
      </c>
      <c r="BL223" s="17" t="s">
        <v>150</v>
      </c>
      <c r="BM223" s="229" t="s">
        <v>574</v>
      </c>
    </row>
    <row r="224" s="2" customFormat="1">
      <c r="A224" s="38"/>
      <c r="B224" s="39"/>
      <c r="C224" s="40"/>
      <c r="D224" s="231" t="s">
        <v>152</v>
      </c>
      <c r="E224" s="40"/>
      <c r="F224" s="232" t="s">
        <v>573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89</v>
      </c>
    </row>
    <row r="225" s="13" customFormat="1">
      <c r="A225" s="13"/>
      <c r="B225" s="238"/>
      <c r="C225" s="239"/>
      <c r="D225" s="231" t="s">
        <v>156</v>
      </c>
      <c r="E225" s="240" t="s">
        <v>1</v>
      </c>
      <c r="F225" s="241" t="s">
        <v>575</v>
      </c>
      <c r="G225" s="239"/>
      <c r="H225" s="242">
        <v>80.599999999999994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156</v>
      </c>
      <c r="AU225" s="248" t="s">
        <v>89</v>
      </c>
      <c r="AV225" s="13" t="s">
        <v>89</v>
      </c>
      <c r="AW225" s="13" t="s">
        <v>33</v>
      </c>
      <c r="AX225" s="13" t="s">
        <v>87</v>
      </c>
      <c r="AY225" s="248" t="s">
        <v>143</v>
      </c>
    </row>
    <row r="226" s="13" customFormat="1">
      <c r="A226" s="13"/>
      <c r="B226" s="238"/>
      <c r="C226" s="239"/>
      <c r="D226" s="231" t="s">
        <v>156</v>
      </c>
      <c r="E226" s="239"/>
      <c r="F226" s="241" t="s">
        <v>576</v>
      </c>
      <c r="G226" s="239"/>
      <c r="H226" s="242">
        <v>83.018000000000001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156</v>
      </c>
      <c r="AU226" s="248" t="s">
        <v>89</v>
      </c>
      <c r="AV226" s="13" t="s">
        <v>89</v>
      </c>
      <c r="AW226" s="13" t="s">
        <v>4</v>
      </c>
      <c r="AX226" s="13" t="s">
        <v>87</v>
      </c>
      <c r="AY226" s="248" t="s">
        <v>143</v>
      </c>
    </row>
    <row r="227" s="2" customFormat="1" ht="24.15" customHeight="1">
      <c r="A227" s="38"/>
      <c r="B227" s="39"/>
      <c r="C227" s="260" t="s">
        <v>271</v>
      </c>
      <c r="D227" s="260" t="s">
        <v>292</v>
      </c>
      <c r="E227" s="261" t="s">
        <v>577</v>
      </c>
      <c r="F227" s="262" t="s">
        <v>578</v>
      </c>
      <c r="G227" s="263" t="s">
        <v>148</v>
      </c>
      <c r="H227" s="264">
        <v>66.744</v>
      </c>
      <c r="I227" s="265"/>
      <c r="J227" s="266">
        <f>ROUND(I227*H227,2)</f>
        <v>0</v>
      </c>
      <c r="K227" s="262" t="s">
        <v>149</v>
      </c>
      <c r="L227" s="267"/>
      <c r="M227" s="268" t="s">
        <v>1</v>
      </c>
      <c r="N227" s="269" t="s">
        <v>44</v>
      </c>
      <c r="O227" s="91"/>
      <c r="P227" s="227">
        <f>O227*H227</f>
        <v>0</v>
      </c>
      <c r="Q227" s="227">
        <v>0.17599999999999999</v>
      </c>
      <c r="R227" s="227">
        <f>Q227*H227</f>
        <v>11.746943999999999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199</v>
      </c>
      <c r="AT227" s="229" t="s">
        <v>292</v>
      </c>
      <c r="AU227" s="229" t="s">
        <v>89</v>
      </c>
      <c r="AY227" s="17" t="s">
        <v>143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87</v>
      </c>
      <c r="BK227" s="230">
        <f>ROUND(I227*H227,2)</f>
        <v>0</v>
      </c>
      <c r="BL227" s="17" t="s">
        <v>150</v>
      </c>
      <c r="BM227" s="229" t="s">
        <v>579</v>
      </c>
    </row>
    <row r="228" s="2" customFormat="1">
      <c r="A228" s="38"/>
      <c r="B228" s="39"/>
      <c r="C228" s="40"/>
      <c r="D228" s="231" t="s">
        <v>152</v>
      </c>
      <c r="E228" s="40"/>
      <c r="F228" s="232" t="s">
        <v>578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152</v>
      </c>
      <c r="AU228" s="17" t="s">
        <v>89</v>
      </c>
    </row>
    <row r="229" s="13" customFormat="1">
      <c r="A229" s="13"/>
      <c r="B229" s="238"/>
      <c r="C229" s="239"/>
      <c r="D229" s="231" t="s">
        <v>156</v>
      </c>
      <c r="E229" s="240" t="s">
        <v>1</v>
      </c>
      <c r="F229" s="241" t="s">
        <v>580</v>
      </c>
      <c r="G229" s="239"/>
      <c r="H229" s="242">
        <v>2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156</v>
      </c>
      <c r="AU229" s="248" t="s">
        <v>89</v>
      </c>
      <c r="AV229" s="13" t="s">
        <v>89</v>
      </c>
      <c r="AW229" s="13" t="s">
        <v>33</v>
      </c>
      <c r="AX229" s="13" t="s">
        <v>79</v>
      </c>
      <c r="AY229" s="248" t="s">
        <v>143</v>
      </c>
    </row>
    <row r="230" s="13" customFormat="1">
      <c r="A230" s="13"/>
      <c r="B230" s="238"/>
      <c r="C230" s="239"/>
      <c r="D230" s="231" t="s">
        <v>156</v>
      </c>
      <c r="E230" s="240" t="s">
        <v>1</v>
      </c>
      <c r="F230" s="241" t="s">
        <v>581</v>
      </c>
      <c r="G230" s="239"/>
      <c r="H230" s="242">
        <v>62.799999999999997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156</v>
      </c>
      <c r="AU230" s="248" t="s">
        <v>89</v>
      </c>
      <c r="AV230" s="13" t="s">
        <v>89</v>
      </c>
      <c r="AW230" s="13" t="s">
        <v>33</v>
      </c>
      <c r="AX230" s="13" t="s">
        <v>79</v>
      </c>
      <c r="AY230" s="248" t="s">
        <v>143</v>
      </c>
    </row>
    <row r="231" s="14" customFormat="1">
      <c r="A231" s="14"/>
      <c r="B231" s="249"/>
      <c r="C231" s="250"/>
      <c r="D231" s="231" t="s">
        <v>156</v>
      </c>
      <c r="E231" s="251" t="s">
        <v>1</v>
      </c>
      <c r="F231" s="252" t="s">
        <v>184</v>
      </c>
      <c r="G231" s="250"/>
      <c r="H231" s="253">
        <v>64.799999999999997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9" t="s">
        <v>156</v>
      </c>
      <c r="AU231" s="259" t="s">
        <v>89</v>
      </c>
      <c r="AV231" s="14" t="s">
        <v>150</v>
      </c>
      <c r="AW231" s="14" t="s">
        <v>33</v>
      </c>
      <c r="AX231" s="14" t="s">
        <v>87</v>
      </c>
      <c r="AY231" s="259" t="s">
        <v>143</v>
      </c>
    </row>
    <row r="232" s="13" customFormat="1">
      <c r="A232" s="13"/>
      <c r="B232" s="238"/>
      <c r="C232" s="239"/>
      <c r="D232" s="231" t="s">
        <v>156</v>
      </c>
      <c r="E232" s="239"/>
      <c r="F232" s="241" t="s">
        <v>582</v>
      </c>
      <c r="G232" s="239"/>
      <c r="H232" s="242">
        <v>66.744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156</v>
      </c>
      <c r="AU232" s="248" t="s">
        <v>89</v>
      </c>
      <c r="AV232" s="13" t="s">
        <v>89</v>
      </c>
      <c r="AW232" s="13" t="s">
        <v>4</v>
      </c>
      <c r="AX232" s="13" t="s">
        <v>87</v>
      </c>
      <c r="AY232" s="248" t="s">
        <v>143</v>
      </c>
    </row>
    <row r="233" s="2" customFormat="1" ht="24.15" customHeight="1">
      <c r="A233" s="38"/>
      <c r="B233" s="39"/>
      <c r="C233" s="260" t="s">
        <v>278</v>
      </c>
      <c r="D233" s="260" t="s">
        <v>292</v>
      </c>
      <c r="E233" s="261" t="s">
        <v>583</v>
      </c>
      <c r="F233" s="262" t="s">
        <v>584</v>
      </c>
      <c r="G233" s="263" t="s">
        <v>148</v>
      </c>
      <c r="H233" s="264">
        <v>13.802</v>
      </c>
      <c r="I233" s="265"/>
      <c r="J233" s="266">
        <f>ROUND(I233*H233,2)</f>
        <v>0</v>
      </c>
      <c r="K233" s="262" t="s">
        <v>149</v>
      </c>
      <c r="L233" s="267"/>
      <c r="M233" s="268" t="s">
        <v>1</v>
      </c>
      <c r="N233" s="269" t="s">
        <v>44</v>
      </c>
      <c r="O233" s="91"/>
      <c r="P233" s="227">
        <f>O233*H233</f>
        <v>0</v>
      </c>
      <c r="Q233" s="227">
        <v>0.17499999999999999</v>
      </c>
      <c r="R233" s="227">
        <f>Q233*H233</f>
        <v>2.4153499999999997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199</v>
      </c>
      <c r="AT233" s="229" t="s">
        <v>292</v>
      </c>
      <c r="AU233" s="229" t="s">
        <v>89</v>
      </c>
      <c r="AY233" s="17" t="s">
        <v>143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87</v>
      </c>
      <c r="BK233" s="230">
        <f>ROUND(I233*H233,2)</f>
        <v>0</v>
      </c>
      <c r="BL233" s="17" t="s">
        <v>150</v>
      </c>
      <c r="BM233" s="229" t="s">
        <v>585</v>
      </c>
    </row>
    <row r="234" s="2" customFormat="1">
      <c r="A234" s="38"/>
      <c r="B234" s="39"/>
      <c r="C234" s="40"/>
      <c r="D234" s="231" t="s">
        <v>152</v>
      </c>
      <c r="E234" s="40"/>
      <c r="F234" s="232" t="s">
        <v>584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152</v>
      </c>
      <c r="AU234" s="17" t="s">
        <v>89</v>
      </c>
    </row>
    <row r="235" s="13" customFormat="1">
      <c r="A235" s="13"/>
      <c r="B235" s="238"/>
      <c r="C235" s="239"/>
      <c r="D235" s="231" t="s">
        <v>156</v>
      </c>
      <c r="E235" s="240" t="s">
        <v>1</v>
      </c>
      <c r="F235" s="241" t="s">
        <v>517</v>
      </c>
      <c r="G235" s="239"/>
      <c r="H235" s="242">
        <v>13.4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156</v>
      </c>
      <c r="AU235" s="248" t="s">
        <v>89</v>
      </c>
      <c r="AV235" s="13" t="s">
        <v>89</v>
      </c>
      <c r="AW235" s="13" t="s">
        <v>33</v>
      </c>
      <c r="AX235" s="13" t="s">
        <v>87</v>
      </c>
      <c r="AY235" s="248" t="s">
        <v>143</v>
      </c>
    </row>
    <row r="236" s="13" customFormat="1">
      <c r="A236" s="13"/>
      <c r="B236" s="238"/>
      <c r="C236" s="239"/>
      <c r="D236" s="231" t="s">
        <v>156</v>
      </c>
      <c r="E236" s="239"/>
      <c r="F236" s="241" t="s">
        <v>586</v>
      </c>
      <c r="G236" s="239"/>
      <c r="H236" s="242">
        <v>13.802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156</v>
      </c>
      <c r="AU236" s="248" t="s">
        <v>89</v>
      </c>
      <c r="AV236" s="13" t="s">
        <v>89</v>
      </c>
      <c r="AW236" s="13" t="s">
        <v>4</v>
      </c>
      <c r="AX236" s="13" t="s">
        <v>87</v>
      </c>
      <c r="AY236" s="248" t="s">
        <v>143</v>
      </c>
    </row>
    <row r="237" s="2" customFormat="1" ht="24.15" customHeight="1">
      <c r="A237" s="38"/>
      <c r="B237" s="39"/>
      <c r="C237" s="218" t="s">
        <v>7</v>
      </c>
      <c r="D237" s="218" t="s">
        <v>145</v>
      </c>
      <c r="E237" s="219" t="s">
        <v>587</v>
      </c>
      <c r="F237" s="220" t="s">
        <v>588</v>
      </c>
      <c r="G237" s="221" t="s">
        <v>148</v>
      </c>
      <c r="H237" s="222">
        <v>52.600000000000001</v>
      </c>
      <c r="I237" s="223"/>
      <c r="J237" s="224">
        <f>ROUND(I237*H237,2)</f>
        <v>0</v>
      </c>
      <c r="K237" s="220" t="s">
        <v>149</v>
      </c>
      <c r="L237" s="44"/>
      <c r="M237" s="225" t="s">
        <v>1</v>
      </c>
      <c r="N237" s="226" t="s">
        <v>44</v>
      </c>
      <c r="O237" s="91"/>
      <c r="P237" s="227">
        <f>O237*H237</f>
        <v>0</v>
      </c>
      <c r="Q237" s="227">
        <v>0.098000000000000004</v>
      </c>
      <c r="R237" s="227">
        <f>Q237*H237</f>
        <v>5.1548000000000007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150</v>
      </c>
      <c r="AT237" s="229" t="s">
        <v>145</v>
      </c>
      <c r="AU237" s="229" t="s">
        <v>89</v>
      </c>
      <c r="AY237" s="17" t="s">
        <v>143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87</v>
      </c>
      <c r="BK237" s="230">
        <f>ROUND(I237*H237,2)</f>
        <v>0</v>
      </c>
      <c r="BL237" s="17" t="s">
        <v>150</v>
      </c>
      <c r="BM237" s="229" t="s">
        <v>589</v>
      </c>
    </row>
    <row r="238" s="2" customFormat="1">
      <c r="A238" s="38"/>
      <c r="B238" s="39"/>
      <c r="C238" s="40"/>
      <c r="D238" s="231" t="s">
        <v>152</v>
      </c>
      <c r="E238" s="40"/>
      <c r="F238" s="232" t="s">
        <v>590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152</v>
      </c>
      <c r="AU238" s="17" t="s">
        <v>89</v>
      </c>
    </row>
    <row r="239" s="2" customFormat="1">
      <c r="A239" s="38"/>
      <c r="B239" s="39"/>
      <c r="C239" s="40"/>
      <c r="D239" s="236" t="s">
        <v>154</v>
      </c>
      <c r="E239" s="40"/>
      <c r="F239" s="237" t="s">
        <v>591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154</v>
      </c>
      <c r="AU239" s="17" t="s">
        <v>89</v>
      </c>
    </row>
    <row r="240" s="13" customFormat="1">
      <c r="A240" s="13"/>
      <c r="B240" s="238"/>
      <c r="C240" s="239"/>
      <c r="D240" s="231" t="s">
        <v>156</v>
      </c>
      <c r="E240" s="240" t="s">
        <v>1</v>
      </c>
      <c r="F240" s="241" t="s">
        <v>511</v>
      </c>
      <c r="G240" s="239"/>
      <c r="H240" s="242">
        <v>52.600000000000001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156</v>
      </c>
      <c r="AU240" s="248" t="s">
        <v>89</v>
      </c>
      <c r="AV240" s="13" t="s">
        <v>89</v>
      </c>
      <c r="AW240" s="13" t="s">
        <v>33</v>
      </c>
      <c r="AX240" s="13" t="s">
        <v>87</v>
      </c>
      <c r="AY240" s="248" t="s">
        <v>143</v>
      </c>
    </row>
    <row r="241" s="2" customFormat="1" ht="24.15" customHeight="1">
      <c r="A241" s="38"/>
      <c r="B241" s="39"/>
      <c r="C241" s="260" t="s">
        <v>291</v>
      </c>
      <c r="D241" s="260" t="s">
        <v>292</v>
      </c>
      <c r="E241" s="261" t="s">
        <v>592</v>
      </c>
      <c r="F241" s="262" t="s">
        <v>593</v>
      </c>
      <c r="G241" s="263" t="s">
        <v>148</v>
      </c>
      <c r="H241" s="264">
        <v>54.177999999999997</v>
      </c>
      <c r="I241" s="265"/>
      <c r="J241" s="266">
        <f>ROUND(I241*H241,2)</f>
        <v>0</v>
      </c>
      <c r="K241" s="262" t="s">
        <v>149</v>
      </c>
      <c r="L241" s="267"/>
      <c r="M241" s="268" t="s">
        <v>1</v>
      </c>
      <c r="N241" s="269" t="s">
        <v>44</v>
      </c>
      <c r="O241" s="91"/>
      <c r="P241" s="227">
        <f>O241*H241</f>
        <v>0</v>
      </c>
      <c r="Q241" s="227">
        <v>0.13600000000000001</v>
      </c>
      <c r="R241" s="227">
        <f>Q241*H241</f>
        <v>7.3682080000000001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199</v>
      </c>
      <c r="AT241" s="229" t="s">
        <v>292</v>
      </c>
      <c r="AU241" s="229" t="s">
        <v>89</v>
      </c>
      <c r="AY241" s="17" t="s">
        <v>143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87</v>
      </c>
      <c r="BK241" s="230">
        <f>ROUND(I241*H241,2)</f>
        <v>0</v>
      </c>
      <c r="BL241" s="17" t="s">
        <v>150</v>
      </c>
      <c r="BM241" s="229" t="s">
        <v>594</v>
      </c>
    </row>
    <row r="242" s="2" customFormat="1">
      <c r="A242" s="38"/>
      <c r="B242" s="39"/>
      <c r="C242" s="40"/>
      <c r="D242" s="231" t="s">
        <v>152</v>
      </c>
      <c r="E242" s="40"/>
      <c r="F242" s="232" t="s">
        <v>593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89</v>
      </c>
    </row>
    <row r="243" s="13" customFormat="1">
      <c r="A243" s="13"/>
      <c r="B243" s="238"/>
      <c r="C243" s="239"/>
      <c r="D243" s="231" t="s">
        <v>156</v>
      </c>
      <c r="E243" s="239"/>
      <c r="F243" s="241" t="s">
        <v>595</v>
      </c>
      <c r="G243" s="239"/>
      <c r="H243" s="242">
        <v>54.177999999999997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156</v>
      </c>
      <c r="AU243" s="248" t="s">
        <v>89</v>
      </c>
      <c r="AV243" s="13" t="s">
        <v>89</v>
      </c>
      <c r="AW243" s="13" t="s">
        <v>4</v>
      </c>
      <c r="AX243" s="13" t="s">
        <v>87</v>
      </c>
      <c r="AY243" s="248" t="s">
        <v>143</v>
      </c>
    </row>
    <row r="244" s="12" customFormat="1" ht="22.8" customHeight="1">
      <c r="A244" s="12"/>
      <c r="B244" s="202"/>
      <c r="C244" s="203"/>
      <c r="D244" s="204" t="s">
        <v>78</v>
      </c>
      <c r="E244" s="216" t="s">
        <v>199</v>
      </c>
      <c r="F244" s="216" t="s">
        <v>596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SUM(P245:P250)</f>
        <v>0</v>
      </c>
      <c r="Q244" s="210"/>
      <c r="R244" s="211">
        <f>SUM(R245:R250)</f>
        <v>4.2815600000000007</v>
      </c>
      <c r="S244" s="210"/>
      <c r="T244" s="212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87</v>
      </c>
      <c r="AT244" s="214" t="s">
        <v>78</v>
      </c>
      <c r="AU244" s="214" t="s">
        <v>87</v>
      </c>
      <c r="AY244" s="213" t="s">
        <v>143</v>
      </c>
      <c r="BK244" s="215">
        <f>SUM(BK245:BK250)</f>
        <v>0</v>
      </c>
    </row>
    <row r="245" s="2" customFormat="1" ht="24.15" customHeight="1">
      <c r="A245" s="38"/>
      <c r="B245" s="39"/>
      <c r="C245" s="218" t="s">
        <v>298</v>
      </c>
      <c r="D245" s="218" t="s">
        <v>145</v>
      </c>
      <c r="E245" s="219" t="s">
        <v>597</v>
      </c>
      <c r="F245" s="220" t="s">
        <v>598</v>
      </c>
      <c r="G245" s="221" t="s">
        <v>160</v>
      </c>
      <c r="H245" s="222">
        <v>5</v>
      </c>
      <c r="I245" s="223"/>
      <c r="J245" s="224">
        <f>ROUND(I245*H245,2)</f>
        <v>0</v>
      </c>
      <c r="K245" s="220" t="s">
        <v>318</v>
      </c>
      <c r="L245" s="44"/>
      <c r="M245" s="225" t="s">
        <v>1</v>
      </c>
      <c r="N245" s="226" t="s">
        <v>44</v>
      </c>
      <c r="O245" s="91"/>
      <c r="P245" s="227">
        <f>O245*H245</f>
        <v>0</v>
      </c>
      <c r="Q245" s="227">
        <v>0.42080000000000001</v>
      </c>
      <c r="R245" s="227">
        <f>Q245*H245</f>
        <v>2.1040000000000001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150</v>
      </c>
      <c r="AT245" s="229" t="s">
        <v>145</v>
      </c>
      <c r="AU245" s="229" t="s">
        <v>89</v>
      </c>
      <c r="AY245" s="17" t="s">
        <v>143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87</v>
      </c>
      <c r="BK245" s="230">
        <f>ROUND(I245*H245,2)</f>
        <v>0</v>
      </c>
      <c r="BL245" s="17" t="s">
        <v>150</v>
      </c>
      <c r="BM245" s="229" t="s">
        <v>599</v>
      </c>
    </row>
    <row r="246" s="2" customFormat="1">
      <c r="A246" s="38"/>
      <c r="B246" s="39"/>
      <c r="C246" s="40"/>
      <c r="D246" s="231" t="s">
        <v>152</v>
      </c>
      <c r="E246" s="40"/>
      <c r="F246" s="232" t="s">
        <v>598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152</v>
      </c>
      <c r="AU246" s="17" t="s">
        <v>89</v>
      </c>
    </row>
    <row r="247" s="2" customFormat="1">
      <c r="A247" s="38"/>
      <c r="B247" s="39"/>
      <c r="C247" s="40"/>
      <c r="D247" s="236" t="s">
        <v>154</v>
      </c>
      <c r="E247" s="40"/>
      <c r="F247" s="237" t="s">
        <v>600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154</v>
      </c>
      <c r="AU247" s="17" t="s">
        <v>89</v>
      </c>
    </row>
    <row r="248" s="2" customFormat="1" ht="33" customHeight="1">
      <c r="A248" s="38"/>
      <c r="B248" s="39"/>
      <c r="C248" s="218" t="s">
        <v>305</v>
      </c>
      <c r="D248" s="218" t="s">
        <v>145</v>
      </c>
      <c r="E248" s="219" t="s">
        <v>601</v>
      </c>
      <c r="F248" s="220" t="s">
        <v>602</v>
      </c>
      <c r="G248" s="221" t="s">
        <v>160</v>
      </c>
      <c r="H248" s="222">
        <v>7</v>
      </c>
      <c r="I248" s="223"/>
      <c r="J248" s="224">
        <f>ROUND(I248*H248,2)</f>
        <v>0</v>
      </c>
      <c r="K248" s="220" t="s">
        <v>318</v>
      </c>
      <c r="L248" s="44"/>
      <c r="M248" s="225" t="s">
        <v>1</v>
      </c>
      <c r="N248" s="226" t="s">
        <v>44</v>
      </c>
      <c r="O248" s="91"/>
      <c r="P248" s="227">
        <f>O248*H248</f>
        <v>0</v>
      </c>
      <c r="Q248" s="227">
        <v>0.31108000000000002</v>
      </c>
      <c r="R248" s="227">
        <f>Q248*H248</f>
        <v>2.1775600000000002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150</v>
      </c>
      <c r="AT248" s="229" t="s">
        <v>145</v>
      </c>
      <c r="AU248" s="229" t="s">
        <v>89</v>
      </c>
      <c r="AY248" s="17" t="s">
        <v>143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87</v>
      </c>
      <c r="BK248" s="230">
        <f>ROUND(I248*H248,2)</f>
        <v>0</v>
      </c>
      <c r="BL248" s="17" t="s">
        <v>150</v>
      </c>
      <c r="BM248" s="229" t="s">
        <v>603</v>
      </c>
    </row>
    <row r="249" s="2" customFormat="1">
      <c r="A249" s="38"/>
      <c r="B249" s="39"/>
      <c r="C249" s="40"/>
      <c r="D249" s="231" t="s">
        <v>152</v>
      </c>
      <c r="E249" s="40"/>
      <c r="F249" s="232" t="s">
        <v>604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152</v>
      </c>
      <c r="AU249" s="17" t="s">
        <v>89</v>
      </c>
    </row>
    <row r="250" s="2" customFormat="1">
      <c r="A250" s="38"/>
      <c r="B250" s="39"/>
      <c r="C250" s="40"/>
      <c r="D250" s="236" t="s">
        <v>154</v>
      </c>
      <c r="E250" s="40"/>
      <c r="F250" s="237" t="s">
        <v>605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154</v>
      </c>
      <c r="AU250" s="17" t="s">
        <v>89</v>
      </c>
    </row>
    <row r="251" s="12" customFormat="1" ht="22.8" customHeight="1">
      <c r="A251" s="12"/>
      <c r="B251" s="202"/>
      <c r="C251" s="203"/>
      <c r="D251" s="204" t="s">
        <v>78</v>
      </c>
      <c r="E251" s="216" t="s">
        <v>206</v>
      </c>
      <c r="F251" s="216" t="s">
        <v>377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SUM(P252:P304)</f>
        <v>0</v>
      </c>
      <c r="Q251" s="210"/>
      <c r="R251" s="211">
        <f>SUM(R252:R304)</f>
        <v>76.526680400000018</v>
      </c>
      <c r="S251" s="210"/>
      <c r="T251" s="212">
        <f>SUM(T252:T304)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87</v>
      </c>
      <c r="AT251" s="214" t="s">
        <v>78</v>
      </c>
      <c r="AU251" s="214" t="s">
        <v>87</v>
      </c>
      <c r="AY251" s="213" t="s">
        <v>143</v>
      </c>
      <c r="BK251" s="215">
        <f>SUM(BK252:BK304)</f>
        <v>0</v>
      </c>
    </row>
    <row r="252" s="2" customFormat="1" ht="24.15" customHeight="1">
      <c r="A252" s="38"/>
      <c r="B252" s="39"/>
      <c r="C252" s="218" t="s">
        <v>310</v>
      </c>
      <c r="D252" s="218" t="s">
        <v>145</v>
      </c>
      <c r="E252" s="219" t="s">
        <v>606</v>
      </c>
      <c r="F252" s="220" t="s">
        <v>607</v>
      </c>
      <c r="G252" s="221" t="s">
        <v>160</v>
      </c>
      <c r="H252" s="222">
        <v>2</v>
      </c>
      <c r="I252" s="223"/>
      <c r="J252" s="224">
        <f>ROUND(I252*H252,2)</f>
        <v>0</v>
      </c>
      <c r="K252" s="220" t="s">
        <v>149</v>
      </c>
      <c r="L252" s="44"/>
      <c r="M252" s="225" t="s">
        <v>1</v>
      </c>
      <c r="N252" s="226" t="s">
        <v>44</v>
      </c>
      <c r="O252" s="91"/>
      <c r="P252" s="227">
        <f>O252*H252</f>
        <v>0</v>
      </c>
      <c r="Q252" s="227">
        <v>1.0000000000000001E-05</v>
      </c>
      <c r="R252" s="227">
        <f>Q252*H252</f>
        <v>2.0000000000000002E-05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150</v>
      </c>
      <c r="AT252" s="229" t="s">
        <v>145</v>
      </c>
      <c r="AU252" s="229" t="s">
        <v>89</v>
      </c>
      <c r="AY252" s="17" t="s">
        <v>143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87</v>
      </c>
      <c r="BK252" s="230">
        <f>ROUND(I252*H252,2)</f>
        <v>0</v>
      </c>
      <c r="BL252" s="17" t="s">
        <v>150</v>
      </c>
      <c r="BM252" s="229" t="s">
        <v>608</v>
      </c>
    </row>
    <row r="253" s="2" customFormat="1">
      <c r="A253" s="38"/>
      <c r="B253" s="39"/>
      <c r="C253" s="40"/>
      <c r="D253" s="231" t="s">
        <v>152</v>
      </c>
      <c r="E253" s="40"/>
      <c r="F253" s="232" t="s">
        <v>609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152</v>
      </c>
      <c r="AU253" s="17" t="s">
        <v>89</v>
      </c>
    </row>
    <row r="254" s="2" customFormat="1">
      <c r="A254" s="38"/>
      <c r="B254" s="39"/>
      <c r="C254" s="40"/>
      <c r="D254" s="236" t="s">
        <v>154</v>
      </c>
      <c r="E254" s="40"/>
      <c r="F254" s="237" t="s">
        <v>610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154</v>
      </c>
      <c r="AU254" s="17" t="s">
        <v>89</v>
      </c>
    </row>
    <row r="255" s="2" customFormat="1" ht="24.15" customHeight="1">
      <c r="A255" s="38"/>
      <c r="B255" s="39"/>
      <c r="C255" s="260" t="s">
        <v>315</v>
      </c>
      <c r="D255" s="260" t="s">
        <v>292</v>
      </c>
      <c r="E255" s="261" t="s">
        <v>611</v>
      </c>
      <c r="F255" s="262" t="s">
        <v>612</v>
      </c>
      <c r="G255" s="263" t="s">
        <v>160</v>
      </c>
      <c r="H255" s="264">
        <v>2</v>
      </c>
      <c r="I255" s="265"/>
      <c r="J255" s="266">
        <f>ROUND(I255*H255,2)</f>
        <v>0</v>
      </c>
      <c r="K255" s="262" t="s">
        <v>149</v>
      </c>
      <c r="L255" s="267"/>
      <c r="M255" s="268" t="s">
        <v>1</v>
      </c>
      <c r="N255" s="269" t="s">
        <v>44</v>
      </c>
      <c r="O255" s="91"/>
      <c r="P255" s="227">
        <f>O255*H255</f>
        <v>0</v>
      </c>
      <c r="Q255" s="227">
        <v>0.0035000000000000001</v>
      </c>
      <c r="R255" s="227">
        <f>Q255*H255</f>
        <v>0.0070000000000000001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199</v>
      </c>
      <c r="AT255" s="229" t="s">
        <v>292</v>
      </c>
      <c r="AU255" s="229" t="s">
        <v>89</v>
      </c>
      <c r="AY255" s="17" t="s">
        <v>143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87</v>
      </c>
      <c r="BK255" s="230">
        <f>ROUND(I255*H255,2)</f>
        <v>0</v>
      </c>
      <c r="BL255" s="17" t="s">
        <v>150</v>
      </c>
      <c r="BM255" s="229" t="s">
        <v>613</v>
      </c>
    </row>
    <row r="256" s="2" customFormat="1">
      <c r="A256" s="38"/>
      <c r="B256" s="39"/>
      <c r="C256" s="40"/>
      <c r="D256" s="231" t="s">
        <v>152</v>
      </c>
      <c r="E256" s="40"/>
      <c r="F256" s="232" t="s">
        <v>612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152</v>
      </c>
      <c r="AU256" s="17" t="s">
        <v>89</v>
      </c>
    </row>
    <row r="257" s="2" customFormat="1" ht="24.15" customHeight="1">
      <c r="A257" s="38"/>
      <c r="B257" s="39"/>
      <c r="C257" s="218" t="s">
        <v>322</v>
      </c>
      <c r="D257" s="218" t="s">
        <v>145</v>
      </c>
      <c r="E257" s="219" t="s">
        <v>614</v>
      </c>
      <c r="F257" s="220" t="s">
        <v>615</v>
      </c>
      <c r="G257" s="221" t="s">
        <v>160</v>
      </c>
      <c r="H257" s="222">
        <v>2</v>
      </c>
      <c r="I257" s="223"/>
      <c r="J257" s="224">
        <f>ROUND(I257*H257,2)</f>
        <v>0</v>
      </c>
      <c r="K257" s="220" t="s">
        <v>149</v>
      </c>
      <c r="L257" s="44"/>
      <c r="M257" s="225" t="s">
        <v>1</v>
      </c>
      <c r="N257" s="226" t="s">
        <v>44</v>
      </c>
      <c r="O257" s="91"/>
      <c r="P257" s="227">
        <f>O257*H257</f>
        <v>0</v>
      </c>
      <c r="Q257" s="227">
        <v>2.5018799999999999</v>
      </c>
      <c r="R257" s="227">
        <f>Q257*H257</f>
        <v>5.0037599999999998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150</v>
      </c>
      <c r="AT257" s="229" t="s">
        <v>145</v>
      </c>
      <c r="AU257" s="229" t="s">
        <v>89</v>
      </c>
      <c r="AY257" s="17" t="s">
        <v>143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87</v>
      </c>
      <c r="BK257" s="230">
        <f>ROUND(I257*H257,2)</f>
        <v>0</v>
      </c>
      <c r="BL257" s="17" t="s">
        <v>150</v>
      </c>
      <c r="BM257" s="229" t="s">
        <v>616</v>
      </c>
    </row>
    <row r="258" s="2" customFormat="1">
      <c r="A258" s="38"/>
      <c r="B258" s="39"/>
      <c r="C258" s="40"/>
      <c r="D258" s="231" t="s">
        <v>152</v>
      </c>
      <c r="E258" s="40"/>
      <c r="F258" s="232" t="s">
        <v>615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89</v>
      </c>
    </row>
    <row r="259" s="2" customFormat="1">
      <c r="A259" s="38"/>
      <c r="B259" s="39"/>
      <c r="C259" s="40"/>
      <c r="D259" s="236" t="s">
        <v>154</v>
      </c>
      <c r="E259" s="40"/>
      <c r="F259" s="237" t="s">
        <v>617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154</v>
      </c>
      <c r="AU259" s="17" t="s">
        <v>89</v>
      </c>
    </row>
    <row r="260" s="2" customFormat="1" ht="21.75" customHeight="1">
      <c r="A260" s="38"/>
      <c r="B260" s="39"/>
      <c r="C260" s="260" t="s">
        <v>328</v>
      </c>
      <c r="D260" s="260" t="s">
        <v>292</v>
      </c>
      <c r="E260" s="261" t="s">
        <v>618</v>
      </c>
      <c r="F260" s="262" t="s">
        <v>619</v>
      </c>
      <c r="G260" s="263" t="s">
        <v>160</v>
      </c>
      <c r="H260" s="264">
        <v>2</v>
      </c>
      <c r="I260" s="265"/>
      <c r="J260" s="266">
        <f>ROUND(I260*H260,2)</f>
        <v>0</v>
      </c>
      <c r="K260" s="262" t="s">
        <v>149</v>
      </c>
      <c r="L260" s="267"/>
      <c r="M260" s="268" t="s">
        <v>1</v>
      </c>
      <c r="N260" s="269" t="s">
        <v>44</v>
      </c>
      <c r="O260" s="91"/>
      <c r="P260" s="227">
        <f>O260*H260</f>
        <v>0</v>
      </c>
      <c r="Q260" s="227">
        <v>0.010999999999999999</v>
      </c>
      <c r="R260" s="227">
        <f>Q260*H260</f>
        <v>0.021999999999999999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199</v>
      </c>
      <c r="AT260" s="229" t="s">
        <v>292</v>
      </c>
      <c r="AU260" s="229" t="s">
        <v>89</v>
      </c>
      <c r="AY260" s="17" t="s">
        <v>143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87</v>
      </c>
      <c r="BK260" s="230">
        <f>ROUND(I260*H260,2)</f>
        <v>0</v>
      </c>
      <c r="BL260" s="17" t="s">
        <v>150</v>
      </c>
      <c r="BM260" s="229" t="s">
        <v>620</v>
      </c>
    </row>
    <row r="261" s="2" customFormat="1">
      <c r="A261" s="38"/>
      <c r="B261" s="39"/>
      <c r="C261" s="40"/>
      <c r="D261" s="231" t="s">
        <v>152</v>
      </c>
      <c r="E261" s="40"/>
      <c r="F261" s="232" t="s">
        <v>619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152</v>
      </c>
      <c r="AU261" s="17" t="s">
        <v>89</v>
      </c>
    </row>
    <row r="262" s="2" customFormat="1" ht="21.75" customHeight="1">
      <c r="A262" s="38"/>
      <c r="B262" s="39"/>
      <c r="C262" s="260" t="s">
        <v>334</v>
      </c>
      <c r="D262" s="260" t="s">
        <v>292</v>
      </c>
      <c r="E262" s="261" t="s">
        <v>621</v>
      </c>
      <c r="F262" s="262" t="s">
        <v>622</v>
      </c>
      <c r="G262" s="263" t="s">
        <v>160</v>
      </c>
      <c r="H262" s="264">
        <v>6</v>
      </c>
      <c r="I262" s="265"/>
      <c r="J262" s="266">
        <f>ROUND(I262*H262,2)</f>
        <v>0</v>
      </c>
      <c r="K262" s="262" t="s">
        <v>149</v>
      </c>
      <c r="L262" s="267"/>
      <c r="M262" s="268" t="s">
        <v>1</v>
      </c>
      <c r="N262" s="269" t="s">
        <v>44</v>
      </c>
      <c r="O262" s="91"/>
      <c r="P262" s="227">
        <f>O262*H262</f>
        <v>0</v>
      </c>
      <c r="Q262" s="227">
        <v>0.0064999999999999997</v>
      </c>
      <c r="R262" s="227">
        <f>Q262*H262</f>
        <v>0.039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199</v>
      </c>
      <c r="AT262" s="229" t="s">
        <v>292</v>
      </c>
      <c r="AU262" s="229" t="s">
        <v>89</v>
      </c>
      <c r="AY262" s="17" t="s">
        <v>143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87</v>
      </c>
      <c r="BK262" s="230">
        <f>ROUND(I262*H262,2)</f>
        <v>0</v>
      </c>
      <c r="BL262" s="17" t="s">
        <v>150</v>
      </c>
      <c r="BM262" s="229" t="s">
        <v>623</v>
      </c>
    </row>
    <row r="263" s="2" customFormat="1">
      <c r="A263" s="38"/>
      <c r="B263" s="39"/>
      <c r="C263" s="40"/>
      <c r="D263" s="231" t="s">
        <v>152</v>
      </c>
      <c r="E263" s="40"/>
      <c r="F263" s="232" t="s">
        <v>622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152</v>
      </c>
      <c r="AU263" s="17" t="s">
        <v>89</v>
      </c>
    </row>
    <row r="264" s="2" customFormat="1" ht="16.5" customHeight="1">
      <c r="A264" s="38"/>
      <c r="B264" s="39"/>
      <c r="C264" s="260" t="s">
        <v>339</v>
      </c>
      <c r="D264" s="260" t="s">
        <v>292</v>
      </c>
      <c r="E264" s="261" t="s">
        <v>624</v>
      </c>
      <c r="F264" s="262" t="s">
        <v>625</v>
      </c>
      <c r="G264" s="263" t="s">
        <v>160</v>
      </c>
      <c r="H264" s="264">
        <v>6</v>
      </c>
      <c r="I264" s="265"/>
      <c r="J264" s="266">
        <f>ROUND(I264*H264,2)</f>
        <v>0</v>
      </c>
      <c r="K264" s="262" t="s">
        <v>149</v>
      </c>
      <c r="L264" s="267"/>
      <c r="M264" s="268" t="s">
        <v>1</v>
      </c>
      <c r="N264" s="269" t="s">
        <v>44</v>
      </c>
      <c r="O264" s="91"/>
      <c r="P264" s="227">
        <f>O264*H264</f>
        <v>0</v>
      </c>
      <c r="Q264" s="227">
        <v>0.0033</v>
      </c>
      <c r="R264" s="227">
        <f>Q264*H264</f>
        <v>0.019799999999999998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199</v>
      </c>
      <c r="AT264" s="229" t="s">
        <v>292</v>
      </c>
      <c r="AU264" s="229" t="s">
        <v>89</v>
      </c>
      <c r="AY264" s="17" t="s">
        <v>143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87</v>
      </c>
      <c r="BK264" s="230">
        <f>ROUND(I264*H264,2)</f>
        <v>0</v>
      </c>
      <c r="BL264" s="17" t="s">
        <v>150</v>
      </c>
      <c r="BM264" s="229" t="s">
        <v>626</v>
      </c>
    </row>
    <row r="265" s="2" customFormat="1">
      <c r="A265" s="38"/>
      <c r="B265" s="39"/>
      <c r="C265" s="40"/>
      <c r="D265" s="231" t="s">
        <v>152</v>
      </c>
      <c r="E265" s="40"/>
      <c r="F265" s="232" t="s">
        <v>625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152</v>
      </c>
      <c r="AU265" s="17" t="s">
        <v>89</v>
      </c>
    </row>
    <row r="266" s="2" customFormat="1" ht="16.5" customHeight="1">
      <c r="A266" s="38"/>
      <c r="B266" s="39"/>
      <c r="C266" s="260" t="s">
        <v>345</v>
      </c>
      <c r="D266" s="260" t="s">
        <v>292</v>
      </c>
      <c r="E266" s="261" t="s">
        <v>627</v>
      </c>
      <c r="F266" s="262" t="s">
        <v>628</v>
      </c>
      <c r="G266" s="263" t="s">
        <v>160</v>
      </c>
      <c r="H266" s="264">
        <v>6</v>
      </c>
      <c r="I266" s="265"/>
      <c r="J266" s="266">
        <f>ROUND(I266*H266,2)</f>
        <v>0</v>
      </c>
      <c r="K266" s="262" t="s">
        <v>149</v>
      </c>
      <c r="L266" s="267"/>
      <c r="M266" s="268" t="s">
        <v>1</v>
      </c>
      <c r="N266" s="269" t="s">
        <v>44</v>
      </c>
      <c r="O266" s="91"/>
      <c r="P266" s="227">
        <f>O266*H266</f>
        <v>0</v>
      </c>
      <c r="Q266" s="227">
        <v>0.00014999999999999999</v>
      </c>
      <c r="R266" s="227">
        <f>Q266*H266</f>
        <v>0.00089999999999999998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199</v>
      </c>
      <c r="AT266" s="229" t="s">
        <v>292</v>
      </c>
      <c r="AU266" s="229" t="s">
        <v>89</v>
      </c>
      <c r="AY266" s="17" t="s">
        <v>143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87</v>
      </c>
      <c r="BK266" s="230">
        <f>ROUND(I266*H266,2)</f>
        <v>0</v>
      </c>
      <c r="BL266" s="17" t="s">
        <v>150</v>
      </c>
      <c r="BM266" s="229" t="s">
        <v>629</v>
      </c>
    </row>
    <row r="267" s="2" customFormat="1">
      <c r="A267" s="38"/>
      <c r="B267" s="39"/>
      <c r="C267" s="40"/>
      <c r="D267" s="231" t="s">
        <v>152</v>
      </c>
      <c r="E267" s="40"/>
      <c r="F267" s="232" t="s">
        <v>628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152</v>
      </c>
      <c r="AU267" s="17" t="s">
        <v>89</v>
      </c>
    </row>
    <row r="268" s="2" customFormat="1" ht="24.15" customHeight="1">
      <c r="A268" s="38"/>
      <c r="B268" s="39"/>
      <c r="C268" s="218" t="s">
        <v>349</v>
      </c>
      <c r="D268" s="218" t="s">
        <v>145</v>
      </c>
      <c r="E268" s="219" t="s">
        <v>630</v>
      </c>
      <c r="F268" s="220" t="s">
        <v>631</v>
      </c>
      <c r="G268" s="221" t="s">
        <v>160</v>
      </c>
      <c r="H268" s="222">
        <v>6</v>
      </c>
      <c r="I268" s="223"/>
      <c r="J268" s="224">
        <f>ROUND(I268*H268,2)</f>
        <v>0</v>
      </c>
      <c r="K268" s="220" t="s">
        <v>149</v>
      </c>
      <c r="L268" s="44"/>
      <c r="M268" s="225" t="s">
        <v>1</v>
      </c>
      <c r="N268" s="226" t="s">
        <v>44</v>
      </c>
      <c r="O268" s="91"/>
      <c r="P268" s="227">
        <f>O268*H268</f>
        <v>0</v>
      </c>
      <c r="Q268" s="227">
        <v>0.10940999999999999</v>
      </c>
      <c r="R268" s="227">
        <f>Q268*H268</f>
        <v>0.65645999999999993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150</v>
      </c>
      <c r="AT268" s="229" t="s">
        <v>145</v>
      </c>
      <c r="AU268" s="229" t="s">
        <v>89</v>
      </c>
      <c r="AY268" s="17" t="s">
        <v>143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87</v>
      </c>
      <c r="BK268" s="230">
        <f>ROUND(I268*H268,2)</f>
        <v>0</v>
      </c>
      <c r="BL268" s="17" t="s">
        <v>150</v>
      </c>
      <c r="BM268" s="229" t="s">
        <v>632</v>
      </c>
    </row>
    <row r="269" s="2" customFormat="1">
      <c r="A269" s="38"/>
      <c r="B269" s="39"/>
      <c r="C269" s="40"/>
      <c r="D269" s="231" t="s">
        <v>152</v>
      </c>
      <c r="E269" s="40"/>
      <c r="F269" s="232" t="s">
        <v>633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152</v>
      </c>
      <c r="AU269" s="17" t="s">
        <v>89</v>
      </c>
    </row>
    <row r="270" s="2" customFormat="1">
      <c r="A270" s="38"/>
      <c r="B270" s="39"/>
      <c r="C270" s="40"/>
      <c r="D270" s="236" t="s">
        <v>154</v>
      </c>
      <c r="E270" s="40"/>
      <c r="F270" s="237" t="s">
        <v>634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154</v>
      </c>
      <c r="AU270" s="17" t="s">
        <v>89</v>
      </c>
    </row>
    <row r="271" s="2" customFormat="1" ht="24.15" customHeight="1">
      <c r="A271" s="38"/>
      <c r="B271" s="39"/>
      <c r="C271" s="218" t="s">
        <v>356</v>
      </c>
      <c r="D271" s="218" t="s">
        <v>145</v>
      </c>
      <c r="E271" s="219" t="s">
        <v>635</v>
      </c>
      <c r="F271" s="220" t="s">
        <v>636</v>
      </c>
      <c r="G271" s="221" t="s">
        <v>148</v>
      </c>
      <c r="H271" s="222">
        <v>0.5</v>
      </c>
      <c r="I271" s="223"/>
      <c r="J271" s="224">
        <f>ROUND(I271*H271,2)</f>
        <v>0</v>
      </c>
      <c r="K271" s="220" t="s">
        <v>149</v>
      </c>
      <c r="L271" s="44"/>
      <c r="M271" s="225" t="s">
        <v>1</v>
      </c>
      <c r="N271" s="226" t="s">
        <v>44</v>
      </c>
      <c r="O271" s="91"/>
      <c r="P271" s="227">
        <f>O271*H271</f>
        <v>0</v>
      </c>
      <c r="Q271" s="227">
        <v>0.0011999999999999999</v>
      </c>
      <c r="R271" s="227">
        <f>Q271*H271</f>
        <v>0.00059999999999999995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150</v>
      </c>
      <c r="AT271" s="229" t="s">
        <v>145</v>
      </c>
      <c r="AU271" s="229" t="s">
        <v>89</v>
      </c>
      <c r="AY271" s="17" t="s">
        <v>143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87</v>
      </c>
      <c r="BK271" s="230">
        <f>ROUND(I271*H271,2)</f>
        <v>0</v>
      </c>
      <c r="BL271" s="17" t="s">
        <v>150</v>
      </c>
      <c r="BM271" s="229" t="s">
        <v>637</v>
      </c>
    </row>
    <row r="272" s="2" customFormat="1">
      <c r="A272" s="38"/>
      <c r="B272" s="39"/>
      <c r="C272" s="40"/>
      <c r="D272" s="231" t="s">
        <v>152</v>
      </c>
      <c r="E272" s="40"/>
      <c r="F272" s="232" t="s">
        <v>638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152</v>
      </c>
      <c r="AU272" s="17" t="s">
        <v>89</v>
      </c>
    </row>
    <row r="273" s="2" customFormat="1">
      <c r="A273" s="38"/>
      <c r="B273" s="39"/>
      <c r="C273" s="40"/>
      <c r="D273" s="236" t="s">
        <v>154</v>
      </c>
      <c r="E273" s="40"/>
      <c r="F273" s="237" t="s">
        <v>639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154</v>
      </c>
      <c r="AU273" s="17" t="s">
        <v>89</v>
      </c>
    </row>
    <row r="274" s="13" customFormat="1">
      <c r="A274" s="13"/>
      <c r="B274" s="238"/>
      <c r="C274" s="239"/>
      <c r="D274" s="231" t="s">
        <v>156</v>
      </c>
      <c r="E274" s="240" t="s">
        <v>1</v>
      </c>
      <c r="F274" s="241" t="s">
        <v>640</v>
      </c>
      <c r="G274" s="239"/>
      <c r="H274" s="242">
        <v>0.5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156</v>
      </c>
      <c r="AU274" s="248" t="s">
        <v>89</v>
      </c>
      <c r="AV274" s="13" t="s">
        <v>89</v>
      </c>
      <c r="AW274" s="13" t="s">
        <v>33</v>
      </c>
      <c r="AX274" s="13" t="s">
        <v>87</v>
      </c>
      <c r="AY274" s="248" t="s">
        <v>143</v>
      </c>
    </row>
    <row r="275" s="2" customFormat="1" ht="16.5" customHeight="1">
      <c r="A275" s="38"/>
      <c r="B275" s="39"/>
      <c r="C275" s="218" t="s">
        <v>362</v>
      </c>
      <c r="D275" s="218" t="s">
        <v>145</v>
      </c>
      <c r="E275" s="219" t="s">
        <v>641</v>
      </c>
      <c r="F275" s="220" t="s">
        <v>642</v>
      </c>
      <c r="G275" s="221" t="s">
        <v>148</v>
      </c>
      <c r="H275" s="222">
        <v>0.5</v>
      </c>
      <c r="I275" s="223"/>
      <c r="J275" s="224">
        <f>ROUND(I275*H275,2)</f>
        <v>0</v>
      </c>
      <c r="K275" s="220" t="s">
        <v>149</v>
      </c>
      <c r="L275" s="44"/>
      <c r="M275" s="225" t="s">
        <v>1</v>
      </c>
      <c r="N275" s="226" t="s">
        <v>44</v>
      </c>
      <c r="O275" s="91"/>
      <c r="P275" s="227">
        <f>O275*H275</f>
        <v>0</v>
      </c>
      <c r="Q275" s="227">
        <v>1.0000000000000001E-05</v>
      </c>
      <c r="R275" s="227">
        <f>Q275*H275</f>
        <v>5.0000000000000004E-06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150</v>
      </c>
      <c r="AT275" s="229" t="s">
        <v>145</v>
      </c>
      <c r="AU275" s="229" t="s">
        <v>89</v>
      </c>
      <c r="AY275" s="17" t="s">
        <v>143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87</v>
      </c>
      <c r="BK275" s="230">
        <f>ROUND(I275*H275,2)</f>
        <v>0</v>
      </c>
      <c r="BL275" s="17" t="s">
        <v>150</v>
      </c>
      <c r="BM275" s="229" t="s">
        <v>643</v>
      </c>
    </row>
    <row r="276" s="2" customFormat="1">
      <c r="A276" s="38"/>
      <c r="B276" s="39"/>
      <c r="C276" s="40"/>
      <c r="D276" s="231" t="s">
        <v>152</v>
      </c>
      <c r="E276" s="40"/>
      <c r="F276" s="232" t="s">
        <v>644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152</v>
      </c>
      <c r="AU276" s="17" t="s">
        <v>89</v>
      </c>
    </row>
    <row r="277" s="2" customFormat="1">
      <c r="A277" s="38"/>
      <c r="B277" s="39"/>
      <c r="C277" s="40"/>
      <c r="D277" s="236" t="s">
        <v>154</v>
      </c>
      <c r="E277" s="40"/>
      <c r="F277" s="237" t="s">
        <v>645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154</v>
      </c>
      <c r="AU277" s="17" t="s">
        <v>89</v>
      </c>
    </row>
    <row r="278" s="13" customFormat="1">
      <c r="A278" s="13"/>
      <c r="B278" s="238"/>
      <c r="C278" s="239"/>
      <c r="D278" s="231" t="s">
        <v>156</v>
      </c>
      <c r="E278" s="240" t="s">
        <v>1</v>
      </c>
      <c r="F278" s="241" t="s">
        <v>640</v>
      </c>
      <c r="G278" s="239"/>
      <c r="H278" s="242">
        <v>0.5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156</v>
      </c>
      <c r="AU278" s="248" t="s">
        <v>89</v>
      </c>
      <c r="AV278" s="13" t="s">
        <v>89</v>
      </c>
      <c r="AW278" s="13" t="s">
        <v>33</v>
      </c>
      <c r="AX278" s="13" t="s">
        <v>87</v>
      </c>
      <c r="AY278" s="248" t="s">
        <v>143</v>
      </c>
    </row>
    <row r="279" s="2" customFormat="1" ht="33" customHeight="1">
      <c r="A279" s="38"/>
      <c r="B279" s="39"/>
      <c r="C279" s="218" t="s">
        <v>371</v>
      </c>
      <c r="D279" s="218" t="s">
        <v>145</v>
      </c>
      <c r="E279" s="219" t="s">
        <v>646</v>
      </c>
      <c r="F279" s="220" t="s">
        <v>647</v>
      </c>
      <c r="G279" s="221" t="s">
        <v>209</v>
      </c>
      <c r="H279" s="222">
        <v>209.19999999999999</v>
      </c>
      <c r="I279" s="223"/>
      <c r="J279" s="224">
        <f>ROUND(I279*H279,2)</f>
        <v>0</v>
      </c>
      <c r="K279" s="220" t="s">
        <v>149</v>
      </c>
      <c r="L279" s="44"/>
      <c r="M279" s="225" t="s">
        <v>1</v>
      </c>
      <c r="N279" s="226" t="s">
        <v>44</v>
      </c>
      <c r="O279" s="91"/>
      <c r="P279" s="227">
        <f>O279*H279</f>
        <v>0</v>
      </c>
      <c r="Q279" s="227">
        <v>0.15540000000000001</v>
      </c>
      <c r="R279" s="227">
        <f>Q279*H279</f>
        <v>32.509680000000003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150</v>
      </c>
      <c r="AT279" s="229" t="s">
        <v>145</v>
      </c>
      <c r="AU279" s="229" t="s">
        <v>89</v>
      </c>
      <c r="AY279" s="17" t="s">
        <v>143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87</v>
      </c>
      <c r="BK279" s="230">
        <f>ROUND(I279*H279,2)</f>
        <v>0</v>
      </c>
      <c r="BL279" s="17" t="s">
        <v>150</v>
      </c>
      <c r="BM279" s="229" t="s">
        <v>648</v>
      </c>
    </row>
    <row r="280" s="2" customFormat="1">
      <c r="A280" s="38"/>
      <c r="B280" s="39"/>
      <c r="C280" s="40"/>
      <c r="D280" s="231" t="s">
        <v>152</v>
      </c>
      <c r="E280" s="40"/>
      <c r="F280" s="232" t="s">
        <v>649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152</v>
      </c>
      <c r="AU280" s="17" t="s">
        <v>89</v>
      </c>
    </row>
    <row r="281" s="2" customFormat="1">
      <c r="A281" s="38"/>
      <c r="B281" s="39"/>
      <c r="C281" s="40"/>
      <c r="D281" s="236" t="s">
        <v>154</v>
      </c>
      <c r="E281" s="40"/>
      <c r="F281" s="237" t="s">
        <v>650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154</v>
      </c>
      <c r="AU281" s="17" t="s">
        <v>89</v>
      </c>
    </row>
    <row r="282" s="13" customFormat="1">
      <c r="A282" s="13"/>
      <c r="B282" s="238"/>
      <c r="C282" s="239"/>
      <c r="D282" s="231" t="s">
        <v>156</v>
      </c>
      <c r="E282" s="240" t="s">
        <v>1</v>
      </c>
      <c r="F282" s="241" t="s">
        <v>651</v>
      </c>
      <c r="G282" s="239"/>
      <c r="H282" s="242">
        <v>209.19999999999999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156</v>
      </c>
      <c r="AU282" s="248" t="s">
        <v>89</v>
      </c>
      <c r="AV282" s="13" t="s">
        <v>89</v>
      </c>
      <c r="AW282" s="13" t="s">
        <v>33</v>
      </c>
      <c r="AX282" s="13" t="s">
        <v>87</v>
      </c>
      <c r="AY282" s="248" t="s">
        <v>143</v>
      </c>
    </row>
    <row r="283" s="2" customFormat="1" ht="16.5" customHeight="1">
      <c r="A283" s="38"/>
      <c r="B283" s="39"/>
      <c r="C283" s="260" t="s">
        <v>378</v>
      </c>
      <c r="D283" s="260" t="s">
        <v>292</v>
      </c>
      <c r="E283" s="261" t="s">
        <v>652</v>
      </c>
      <c r="F283" s="262" t="s">
        <v>653</v>
      </c>
      <c r="G283" s="263" t="s">
        <v>209</v>
      </c>
      <c r="H283" s="264">
        <v>75.786000000000001</v>
      </c>
      <c r="I283" s="265"/>
      <c r="J283" s="266">
        <f>ROUND(I283*H283,2)</f>
        <v>0</v>
      </c>
      <c r="K283" s="262" t="s">
        <v>149</v>
      </c>
      <c r="L283" s="267"/>
      <c r="M283" s="268" t="s">
        <v>1</v>
      </c>
      <c r="N283" s="269" t="s">
        <v>44</v>
      </c>
      <c r="O283" s="91"/>
      <c r="P283" s="227">
        <f>O283*H283</f>
        <v>0</v>
      </c>
      <c r="Q283" s="227">
        <v>0.080000000000000002</v>
      </c>
      <c r="R283" s="227">
        <f>Q283*H283</f>
        <v>6.0628799999999998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199</v>
      </c>
      <c r="AT283" s="229" t="s">
        <v>292</v>
      </c>
      <c r="AU283" s="229" t="s">
        <v>89</v>
      </c>
      <c r="AY283" s="17" t="s">
        <v>143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87</v>
      </c>
      <c r="BK283" s="230">
        <f>ROUND(I283*H283,2)</f>
        <v>0</v>
      </c>
      <c r="BL283" s="17" t="s">
        <v>150</v>
      </c>
      <c r="BM283" s="229" t="s">
        <v>654</v>
      </c>
    </row>
    <row r="284" s="2" customFormat="1">
      <c r="A284" s="38"/>
      <c r="B284" s="39"/>
      <c r="C284" s="40"/>
      <c r="D284" s="231" t="s">
        <v>152</v>
      </c>
      <c r="E284" s="40"/>
      <c r="F284" s="232" t="s">
        <v>653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152</v>
      </c>
      <c r="AU284" s="17" t="s">
        <v>89</v>
      </c>
    </row>
    <row r="285" s="13" customFormat="1">
      <c r="A285" s="13"/>
      <c r="B285" s="238"/>
      <c r="C285" s="239"/>
      <c r="D285" s="231" t="s">
        <v>156</v>
      </c>
      <c r="E285" s="240" t="s">
        <v>1</v>
      </c>
      <c r="F285" s="241" t="s">
        <v>655</v>
      </c>
      <c r="G285" s="239"/>
      <c r="H285" s="242">
        <v>74.299999999999997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156</v>
      </c>
      <c r="AU285" s="248" t="s">
        <v>89</v>
      </c>
      <c r="AV285" s="13" t="s">
        <v>89</v>
      </c>
      <c r="AW285" s="13" t="s">
        <v>33</v>
      </c>
      <c r="AX285" s="13" t="s">
        <v>87</v>
      </c>
      <c r="AY285" s="248" t="s">
        <v>143</v>
      </c>
    </row>
    <row r="286" s="13" customFormat="1">
      <c r="A286" s="13"/>
      <c r="B286" s="238"/>
      <c r="C286" s="239"/>
      <c r="D286" s="231" t="s">
        <v>156</v>
      </c>
      <c r="E286" s="239"/>
      <c r="F286" s="241" t="s">
        <v>656</v>
      </c>
      <c r="G286" s="239"/>
      <c r="H286" s="242">
        <v>75.786000000000001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156</v>
      </c>
      <c r="AU286" s="248" t="s">
        <v>89</v>
      </c>
      <c r="AV286" s="13" t="s">
        <v>89</v>
      </c>
      <c r="AW286" s="13" t="s">
        <v>4</v>
      </c>
      <c r="AX286" s="13" t="s">
        <v>87</v>
      </c>
      <c r="AY286" s="248" t="s">
        <v>143</v>
      </c>
    </row>
    <row r="287" s="2" customFormat="1" ht="24.15" customHeight="1">
      <c r="A287" s="38"/>
      <c r="B287" s="39"/>
      <c r="C287" s="260" t="s">
        <v>384</v>
      </c>
      <c r="D287" s="260" t="s">
        <v>292</v>
      </c>
      <c r="E287" s="261" t="s">
        <v>657</v>
      </c>
      <c r="F287" s="262" t="s">
        <v>658</v>
      </c>
      <c r="G287" s="263" t="s">
        <v>209</v>
      </c>
      <c r="H287" s="264">
        <v>129.43799999999999</v>
      </c>
      <c r="I287" s="265"/>
      <c r="J287" s="266">
        <f>ROUND(I287*H287,2)</f>
        <v>0</v>
      </c>
      <c r="K287" s="262" t="s">
        <v>149</v>
      </c>
      <c r="L287" s="267"/>
      <c r="M287" s="268" t="s">
        <v>1</v>
      </c>
      <c r="N287" s="269" t="s">
        <v>44</v>
      </c>
      <c r="O287" s="91"/>
      <c r="P287" s="227">
        <f>O287*H287</f>
        <v>0</v>
      </c>
      <c r="Q287" s="227">
        <v>0.048300000000000003</v>
      </c>
      <c r="R287" s="227">
        <f>Q287*H287</f>
        <v>6.2518554000000002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199</v>
      </c>
      <c r="AT287" s="229" t="s">
        <v>292</v>
      </c>
      <c r="AU287" s="229" t="s">
        <v>89</v>
      </c>
      <c r="AY287" s="17" t="s">
        <v>143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87</v>
      </c>
      <c r="BK287" s="230">
        <f>ROUND(I287*H287,2)</f>
        <v>0</v>
      </c>
      <c r="BL287" s="17" t="s">
        <v>150</v>
      </c>
      <c r="BM287" s="229" t="s">
        <v>659</v>
      </c>
    </row>
    <row r="288" s="2" customFormat="1">
      <c r="A288" s="38"/>
      <c r="B288" s="39"/>
      <c r="C288" s="40"/>
      <c r="D288" s="231" t="s">
        <v>152</v>
      </c>
      <c r="E288" s="40"/>
      <c r="F288" s="232" t="s">
        <v>658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152</v>
      </c>
      <c r="AU288" s="17" t="s">
        <v>89</v>
      </c>
    </row>
    <row r="289" s="13" customFormat="1">
      <c r="A289" s="13"/>
      <c r="B289" s="238"/>
      <c r="C289" s="239"/>
      <c r="D289" s="231" t="s">
        <v>156</v>
      </c>
      <c r="E289" s="240" t="s">
        <v>1</v>
      </c>
      <c r="F289" s="241" t="s">
        <v>660</v>
      </c>
      <c r="G289" s="239"/>
      <c r="H289" s="242">
        <v>126.90000000000001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8" t="s">
        <v>156</v>
      </c>
      <c r="AU289" s="248" t="s">
        <v>89</v>
      </c>
      <c r="AV289" s="13" t="s">
        <v>89</v>
      </c>
      <c r="AW289" s="13" t="s">
        <v>33</v>
      </c>
      <c r="AX289" s="13" t="s">
        <v>87</v>
      </c>
      <c r="AY289" s="248" t="s">
        <v>143</v>
      </c>
    </row>
    <row r="290" s="13" customFormat="1">
      <c r="A290" s="13"/>
      <c r="B290" s="238"/>
      <c r="C290" s="239"/>
      <c r="D290" s="231" t="s">
        <v>156</v>
      </c>
      <c r="E290" s="239"/>
      <c r="F290" s="241" t="s">
        <v>661</v>
      </c>
      <c r="G290" s="239"/>
      <c r="H290" s="242">
        <v>129.43799999999999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156</v>
      </c>
      <c r="AU290" s="248" t="s">
        <v>89</v>
      </c>
      <c r="AV290" s="13" t="s">
        <v>89</v>
      </c>
      <c r="AW290" s="13" t="s">
        <v>4</v>
      </c>
      <c r="AX290" s="13" t="s">
        <v>87</v>
      </c>
      <c r="AY290" s="248" t="s">
        <v>143</v>
      </c>
    </row>
    <row r="291" s="2" customFormat="1" ht="24.15" customHeight="1">
      <c r="A291" s="38"/>
      <c r="B291" s="39"/>
      <c r="C291" s="260" t="s">
        <v>390</v>
      </c>
      <c r="D291" s="260" t="s">
        <v>292</v>
      </c>
      <c r="E291" s="261" t="s">
        <v>662</v>
      </c>
      <c r="F291" s="262" t="s">
        <v>663</v>
      </c>
      <c r="G291" s="263" t="s">
        <v>209</v>
      </c>
      <c r="H291" s="264">
        <v>7.1399999999999997</v>
      </c>
      <c r="I291" s="265"/>
      <c r="J291" s="266">
        <f>ROUND(I291*H291,2)</f>
        <v>0</v>
      </c>
      <c r="K291" s="262" t="s">
        <v>149</v>
      </c>
      <c r="L291" s="267"/>
      <c r="M291" s="268" t="s">
        <v>1</v>
      </c>
      <c r="N291" s="269" t="s">
        <v>44</v>
      </c>
      <c r="O291" s="91"/>
      <c r="P291" s="227">
        <f>O291*H291</f>
        <v>0</v>
      </c>
      <c r="Q291" s="227">
        <v>0.085999999999999993</v>
      </c>
      <c r="R291" s="227">
        <f>Q291*H291</f>
        <v>0.61403999999999992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199</v>
      </c>
      <c r="AT291" s="229" t="s">
        <v>292</v>
      </c>
      <c r="AU291" s="229" t="s">
        <v>89</v>
      </c>
      <c r="AY291" s="17" t="s">
        <v>143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87</v>
      </c>
      <c r="BK291" s="230">
        <f>ROUND(I291*H291,2)</f>
        <v>0</v>
      </c>
      <c r="BL291" s="17" t="s">
        <v>150</v>
      </c>
      <c r="BM291" s="229" t="s">
        <v>664</v>
      </c>
    </row>
    <row r="292" s="2" customFormat="1">
      <c r="A292" s="38"/>
      <c r="B292" s="39"/>
      <c r="C292" s="40"/>
      <c r="D292" s="231" t="s">
        <v>152</v>
      </c>
      <c r="E292" s="40"/>
      <c r="F292" s="232" t="s">
        <v>663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152</v>
      </c>
      <c r="AU292" s="17" t="s">
        <v>89</v>
      </c>
    </row>
    <row r="293" s="13" customFormat="1">
      <c r="A293" s="13"/>
      <c r="B293" s="238"/>
      <c r="C293" s="239"/>
      <c r="D293" s="231" t="s">
        <v>156</v>
      </c>
      <c r="E293" s="240" t="s">
        <v>1</v>
      </c>
      <c r="F293" s="241" t="s">
        <v>192</v>
      </c>
      <c r="G293" s="239"/>
      <c r="H293" s="242">
        <v>7</v>
      </c>
      <c r="I293" s="243"/>
      <c r="J293" s="239"/>
      <c r="K293" s="239"/>
      <c r="L293" s="244"/>
      <c r="M293" s="245"/>
      <c r="N293" s="246"/>
      <c r="O293" s="246"/>
      <c r="P293" s="246"/>
      <c r="Q293" s="246"/>
      <c r="R293" s="246"/>
      <c r="S293" s="246"/>
      <c r="T293" s="24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8" t="s">
        <v>156</v>
      </c>
      <c r="AU293" s="248" t="s">
        <v>89</v>
      </c>
      <c r="AV293" s="13" t="s">
        <v>89</v>
      </c>
      <c r="AW293" s="13" t="s">
        <v>33</v>
      </c>
      <c r="AX293" s="13" t="s">
        <v>87</v>
      </c>
      <c r="AY293" s="248" t="s">
        <v>143</v>
      </c>
    </row>
    <row r="294" s="13" customFormat="1">
      <c r="A294" s="13"/>
      <c r="B294" s="238"/>
      <c r="C294" s="239"/>
      <c r="D294" s="231" t="s">
        <v>156</v>
      </c>
      <c r="E294" s="239"/>
      <c r="F294" s="241" t="s">
        <v>665</v>
      </c>
      <c r="G294" s="239"/>
      <c r="H294" s="242">
        <v>7.1399999999999997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156</v>
      </c>
      <c r="AU294" s="248" t="s">
        <v>89</v>
      </c>
      <c r="AV294" s="13" t="s">
        <v>89</v>
      </c>
      <c r="AW294" s="13" t="s">
        <v>4</v>
      </c>
      <c r="AX294" s="13" t="s">
        <v>87</v>
      </c>
      <c r="AY294" s="248" t="s">
        <v>143</v>
      </c>
    </row>
    <row r="295" s="2" customFormat="1" ht="16.5" customHeight="1">
      <c r="A295" s="38"/>
      <c r="B295" s="39"/>
      <c r="C295" s="260" t="s">
        <v>397</v>
      </c>
      <c r="D295" s="260" t="s">
        <v>292</v>
      </c>
      <c r="E295" s="261" t="s">
        <v>666</v>
      </c>
      <c r="F295" s="262" t="s">
        <v>667</v>
      </c>
      <c r="G295" s="263" t="s">
        <v>160</v>
      </c>
      <c r="H295" s="264">
        <v>2</v>
      </c>
      <c r="I295" s="265"/>
      <c r="J295" s="266">
        <f>ROUND(I295*H295,2)</f>
        <v>0</v>
      </c>
      <c r="K295" s="262" t="s">
        <v>1</v>
      </c>
      <c r="L295" s="267"/>
      <c r="M295" s="268" t="s">
        <v>1</v>
      </c>
      <c r="N295" s="269" t="s">
        <v>44</v>
      </c>
      <c r="O295" s="91"/>
      <c r="P295" s="227">
        <f>O295*H295</f>
        <v>0</v>
      </c>
      <c r="Q295" s="227">
        <v>0.023</v>
      </c>
      <c r="R295" s="227">
        <f>Q295*H295</f>
        <v>0.045999999999999999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199</v>
      </c>
      <c r="AT295" s="229" t="s">
        <v>292</v>
      </c>
      <c r="AU295" s="229" t="s">
        <v>89</v>
      </c>
      <c r="AY295" s="17" t="s">
        <v>143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87</v>
      </c>
      <c r="BK295" s="230">
        <f>ROUND(I295*H295,2)</f>
        <v>0</v>
      </c>
      <c r="BL295" s="17" t="s">
        <v>150</v>
      </c>
      <c r="BM295" s="229" t="s">
        <v>668</v>
      </c>
    </row>
    <row r="296" s="2" customFormat="1">
      <c r="A296" s="38"/>
      <c r="B296" s="39"/>
      <c r="C296" s="40"/>
      <c r="D296" s="231" t="s">
        <v>152</v>
      </c>
      <c r="E296" s="40"/>
      <c r="F296" s="232" t="s">
        <v>667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152</v>
      </c>
      <c r="AU296" s="17" t="s">
        <v>89</v>
      </c>
    </row>
    <row r="297" s="2" customFormat="1" ht="33" customHeight="1">
      <c r="A297" s="38"/>
      <c r="B297" s="39"/>
      <c r="C297" s="218" t="s">
        <v>406</v>
      </c>
      <c r="D297" s="218" t="s">
        <v>145</v>
      </c>
      <c r="E297" s="219" t="s">
        <v>669</v>
      </c>
      <c r="F297" s="220" t="s">
        <v>670</v>
      </c>
      <c r="G297" s="221" t="s">
        <v>209</v>
      </c>
      <c r="H297" s="222">
        <v>144.19999999999999</v>
      </c>
      <c r="I297" s="223"/>
      <c r="J297" s="224">
        <f>ROUND(I297*H297,2)</f>
        <v>0</v>
      </c>
      <c r="K297" s="220" t="s">
        <v>149</v>
      </c>
      <c r="L297" s="44"/>
      <c r="M297" s="225" t="s">
        <v>1</v>
      </c>
      <c r="N297" s="226" t="s">
        <v>44</v>
      </c>
      <c r="O297" s="91"/>
      <c r="P297" s="227">
        <f>O297*H297</f>
        <v>0</v>
      </c>
      <c r="Q297" s="227">
        <v>0.1295</v>
      </c>
      <c r="R297" s="227">
        <f>Q297*H297</f>
        <v>18.6739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150</v>
      </c>
      <c r="AT297" s="229" t="s">
        <v>145</v>
      </c>
      <c r="AU297" s="229" t="s">
        <v>89</v>
      </c>
      <c r="AY297" s="17" t="s">
        <v>143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87</v>
      </c>
      <c r="BK297" s="230">
        <f>ROUND(I297*H297,2)</f>
        <v>0</v>
      </c>
      <c r="BL297" s="17" t="s">
        <v>150</v>
      </c>
      <c r="BM297" s="229" t="s">
        <v>671</v>
      </c>
    </row>
    <row r="298" s="2" customFormat="1">
      <c r="A298" s="38"/>
      <c r="B298" s="39"/>
      <c r="C298" s="40"/>
      <c r="D298" s="231" t="s">
        <v>152</v>
      </c>
      <c r="E298" s="40"/>
      <c r="F298" s="232" t="s">
        <v>672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152</v>
      </c>
      <c r="AU298" s="17" t="s">
        <v>89</v>
      </c>
    </row>
    <row r="299" s="2" customFormat="1">
      <c r="A299" s="38"/>
      <c r="B299" s="39"/>
      <c r="C299" s="40"/>
      <c r="D299" s="236" t="s">
        <v>154</v>
      </c>
      <c r="E299" s="40"/>
      <c r="F299" s="237" t="s">
        <v>673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154</v>
      </c>
      <c r="AU299" s="17" t="s">
        <v>89</v>
      </c>
    </row>
    <row r="300" s="13" customFormat="1">
      <c r="A300" s="13"/>
      <c r="B300" s="238"/>
      <c r="C300" s="239"/>
      <c r="D300" s="231" t="s">
        <v>156</v>
      </c>
      <c r="E300" s="240" t="s">
        <v>1</v>
      </c>
      <c r="F300" s="241" t="s">
        <v>674</v>
      </c>
      <c r="G300" s="239"/>
      <c r="H300" s="242">
        <v>144.19999999999999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156</v>
      </c>
      <c r="AU300" s="248" t="s">
        <v>89</v>
      </c>
      <c r="AV300" s="13" t="s">
        <v>89</v>
      </c>
      <c r="AW300" s="13" t="s">
        <v>33</v>
      </c>
      <c r="AX300" s="13" t="s">
        <v>87</v>
      </c>
      <c r="AY300" s="248" t="s">
        <v>143</v>
      </c>
    </row>
    <row r="301" s="2" customFormat="1" ht="16.5" customHeight="1">
      <c r="A301" s="38"/>
      <c r="B301" s="39"/>
      <c r="C301" s="260" t="s">
        <v>413</v>
      </c>
      <c r="D301" s="260" t="s">
        <v>292</v>
      </c>
      <c r="E301" s="261" t="s">
        <v>675</v>
      </c>
      <c r="F301" s="262" t="s">
        <v>676</v>
      </c>
      <c r="G301" s="263" t="s">
        <v>209</v>
      </c>
      <c r="H301" s="264">
        <v>147.084</v>
      </c>
      <c r="I301" s="265"/>
      <c r="J301" s="266">
        <f>ROUND(I301*H301,2)</f>
        <v>0</v>
      </c>
      <c r="K301" s="262" t="s">
        <v>149</v>
      </c>
      <c r="L301" s="267"/>
      <c r="M301" s="268" t="s">
        <v>1</v>
      </c>
      <c r="N301" s="269" t="s">
        <v>44</v>
      </c>
      <c r="O301" s="91"/>
      <c r="P301" s="227">
        <f>O301*H301</f>
        <v>0</v>
      </c>
      <c r="Q301" s="227">
        <v>0.044999999999999998</v>
      </c>
      <c r="R301" s="227">
        <f>Q301*H301</f>
        <v>6.6187800000000001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199</v>
      </c>
      <c r="AT301" s="229" t="s">
        <v>292</v>
      </c>
      <c r="AU301" s="229" t="s">
        <v>89</v>
      </c>
      <c r="AY301" s="17" t="s">
        <v>143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87</v>
      </c>
      <c r="BK301" s="230">
        <f>ROUND(I301*H301,2)</f>
        <v>0</v>
      </c>
      <c r="BL301" s="17" t="s">
        <v>150</v>
      </c>
      <c r="BM301" s="229" t="s">
        <v>677</v>
      </c>
    </row>
    <row r="302" s="2" customFormat="1">
      <c r="A302" s="38"/>
      <c r="B302" s="39"/>
      <c r="C302" s="40"/>
      <c r="D302" s="231" t="s">
        <v>152</v>
      </c>
      <c r="E302" s="40"/>
      <c r="F302" s="232" t="s">
        <v>676</v>
      </c>
      <c r="G302" s="40"/>
      <c r="H302" s="40"/>
      <c r="I302" s="233"/>
      <c r="J302" s="40"/>
      <c r="K302" s="40"/>
      <c r="L302" s="44"/>
      <c r="M302" s="234"/>
      <c r="N302" s="23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152</v>
      </c>
      <c r="AU302" s="17" t="s">
        <v>89</v>
      </c>
    </row>
    <row r="303" s="13" customFormat="1">
      <c r="A303" s="13"/>
      <c r="B303" s="238"/>
      <c r="C303" s="239"/>
      <c r="D303" s="231" t="s">
        <v>156</v>
      </c>
      <c r="E303" s="240" t="s">
        <v>1</v>
      </c>
      <c r="F303" s="241" t="s">
        <v>678</v>
      </c>
      <c r="G303" s="239"/>
      <c r="H303" s="242">
        <v>144.19999999999999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156</v>
      </c>
      <c r="AU303" s="248" t="s">
        <v>89</v>
      </c>
      <c r="AV303" s="13" t="s">
        <v>89</v>
      </c>
      <c r="AW303" s="13" t="s">
        <v>33</v>
      </c>
      <c r="AX303" s="13" t="s">
        <v>87</v>
      </c>
      <c r="AY303" s="248" t="s">
        <v>143</v>
      </c>
    </row>
    <row r="304" s="13" customFormat="1">
      <c r="A304" s="13"/>
      <c r="B304" s="238"/>
      <c r="C304" s="239"/>
      <c r="D304" s="231" t="s">
        <v>156</v>
      </c>
      <c r="E304" s="239"/>
      <c r="F304" s="241" t="s">
        <v>679</v>
      </c>
      <c r="G304" s="239"/>
      <c r="H304" s="242">
        <v>147.084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156</v>
      </c>
      <c r="AU304" s="248" t="s">
        <v>89</v>
      </c>
      <c r="AV304" s="13" t="s">
        <v>89</v>
      </c>
      <c r="AW304" s="13" t="s">
        <v>4</v>
      </c>
      <c r="AX304" s="13" t="s">
        <v>87</v>
      </c>
      <c r="AY304" s="248" t="s">
        <v>143</v>
      </c>
    </row>
    <row r="305" s="12" customFormat="1" ht="22.8" customHeight="1">
      <c r="A305" s="12"/>
      <c r="B305" s="202"/>
      <c r="C305" s="203"/>
      <c r="D305" s="204" t="s">
        <v>78</v>
      </c>
      <c r="E305" s="216" t="s">
        <v>451</v>
      </c>
      <c r="F305" s="216" t="s">
        <v>452</v>
      </c>
      <c r="G305" s="203"/>
      <c r="H305" s="203"/>
      <c r="I305" s="206"/>
      <c r="J305" s="217">
        <f>BK305</f>
        <v>0</v>
      </c>
      <c r="K305" s="203"/>
      <c r="L305" s="208"/>
      <c r="M305" s="209"/>
      <c r="N305" s="210"/>
      <c r="O305" s="210"/>
      <c r="P305" s="211">
        <f>SUM(P306:P308)</f>
        <v>0</v>
      </c>
      <c r="Q305" s="210"/>
      <c r="R305" s="211">
        <f>SUM(R306:R308)</f>
        <v>0</v>
      </c>
      <c r="S305" s="210"/>
      <c r="T305" s="212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3" t="s">
        <v>87</v>
      </c>
      <c r="AT305" s="214" t="s">
        <v>78</v>
      </c>
      <c r="AU305" s="214" t="s">
        <v>87</v>
      </c>
      <c r="AY305" s="213" t="s">
        <v>143</v>
      </c>
      <c r="BK305" s="215">
        <f>SUM(BK306:BK308)</f>
        <v>0</v>
      </c>
    </row>
    <row r="306" s="2" customFormat="1" ht="33" customHeight="1">
      <c r="A306" s="38"/>
      <c r="B306" s="39"/>
      <c r="C306" s="218" t="s">
        <v>420</v>
      </c>
      <c r="D306" s="218" t="s">
        <v>145</v>
      </c>
      <c r="E306" s="219" t="s">
        <v>454</v>
      </c>
      <c r="F306" s="220" t="s">
        <v>455</v>
      </c>
      <c r="G306" s="221" t="s">
        <v>409</v>
      </c>
      <c r="H306" s="222">
        <v>164.958</v>
      </c>
      <c r="I306" s="223"/>
      <c r="J306" s="224">
        <f>ROUND(I306*H306,2)</f>
        <v>0</v>
      </c>
      <c r="K306" s="220" t="s">
        <v>149</v>
      </c>
      <c r="L306" s="44"/>
      <c r="M306" s="225" t="s">
        <v>1</v>
      </c>
      <c r="N306" s="226" t="s">
        <v>44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150</v>
      </c>
      <c r="AT306" s="229" t="s">
        <v>145</v>
      </c>
      <c r="AU306" s="229" t="s">
        <v>89</v>
      </c>
      <c r="AY306" s="17" t="s">
        <v>143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87</v>
      </c>
      <c r="BK306" s="230">
        <f>ROUND(I306*H306,2)</f>
        <v>0</v>
      </c>
      <c r="BL306" s="17" t="s">
        <v>150</v>
      </c>
      <c r="BM306" s="229" t="s">
        <v>680</v>
      </c>
    </row>
    <row r="307" s="2" customFormat="1">
      <c r="A307" s="38"/>
      <c r="B307" s="39"/>
      <c r="C307" s="40"/>
      <c r="D307" s="231" t="s">
        <v>152</v>
      </c>
      <c r="E307" s="40"/>
      <c r="F307" s="232" t="s">
        <v>457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152</v>
      </c>
      <c r="AU307" s="17" t="s">
        <v>89</v>
      </c>
    </row>
    <row r="308" s="2" customFormat="1">
      <c r="A308" s="38"/>
      <c r="B308" s="39"/>
      <c r="C308" s="40"/>
      <c r="D308" s="236" t="s">
        <v>154</v>
      </c>
      <c r="E308" s="40"/>
      <c r="F308" s="237" t="s">
        <v>458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154</v>
      </c>
      <c r="AU308" s="17" t="s">
        <v>89</v>
      </c>
    </row>
    <row r="309" s="12" customFormat="1" ht="25.92" customHeight="1">
      <c r="A309" s="12"/>
      <c r="B309" s="202"/>
      <c r="C309" s="203"/>
      <c r="D309" s="204" t="s">
        <v>78</v>
      </c>
      <c r="E309" s="205" t="s">
        <v>112</v>
      </c>
      <c r="F309" s="205" t="s">
        <v>681</v>
      </c>
      <c r="G309" s="203"/>
      <c r="H309" s="203"/>
      <c r="I309" s="206"/>
      <c r="J309" s="207">
        <f>BK309</f>
        <v>0</v>
      </c>
      <c r="K309" s="203"/>
      <c r="L309" s="208"/>
      <c r="M309" s="209"/>
      <c r="N309" s="210"/>
      <c r="O309" s="210"/>
      <c r="P309" s="211">
        <f>P310+P314</f>
        <v>0</v>
      </c>
      <c r="Q309" s="210"/>
      <c r="R309" s="211">
        <f>R310+R314</f>
        <v>0</v>
      </c>
      <c r="S309" s="210"/>
      <c r="T309" s="212">
        <f>T310+T314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3" t="s">
        <v>176</v>
      </c>
      <c r="AT309" s="214" t="s">
        <v>78</v>
      </c>
      <c r="AU309" s="214" t="s">
        <v>79</v>
      </c>
      <c r="AY309" s="213" t="s">
        <v>143</v>
      </c>
      <c r="BK309" s="215">
        <f>BK310+BK314</f>
        <v>0</v>
      </c>
    </row>
    <row r="310" s="12" customFormat="1" ht="22.8" customHeight="1">
      <c r="A310" s="12"/>
      <c r="B310" s="202"/>
      <c r="C310" s="203"/>
      <c r="D310" s="204" t="s">
        <v>78</v>
      </c>
      <c r="E310" s="216" t="s">
        <v>682</v>
      </c>
      <c r="F310" s="216" t="s">
        <v>683</v>
      </c>
      <c r="G310" s="203"/>
      <c r="H310" s="203"/>
      <c r="I310" s="206"/>
      <c r="J310" s="217">
        <f>BK310</f>
        <v>0</v>
      </c>
      <c r="K310" s="203"/>
      <c r="L310" s="208"/>
      <c r="M310" s="209"/>
      <c r="N310" s="210"/>
      <c r="O310" s="210"/>
      <c r="P310" s="211">
        <f>SUM(P311:P313)</f>
        <v>0</v>
      </c>
      <c r="Q310" s="210"/>
      <c r="R310" s="211">
        <f>SUM(R311:R313)</f>
        <v>0</v>
      </c>
      <c r="S310" s="210"/>
      <c r="T310" s="212">
        <f>SUM(T311:T313)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3" t="s">
        <v>176</v>
      </c>
      <c r="AT310" s="214" t="s">
        <v>78</v>
      </c>
      <c r="AU310" s="214" t="s">
        <v>87</v>
      </c>
      <c r="AY310" s="213" t="s">
        <v>143</v>
      </c>
      <c r="BK310" s="215">
        <f>SUM(BK311:BK313)</f>
        <v>0</v>
      </c>
    </row>
    <row r="311" s="2" customFormat="1" ht="16.5" customHeight="1">
      <c r="A311" s="38"/>
      <c r="B311" s="39"/>
      <c r="C311" s="218" t="s">
        <v>396</v>
      </c>
      <c r="D311" s="218" t="s">
        <v>145</v>
      </c>
      <c r="E311" s="219" t="s">
        <v>684</v>
      </c>
      <c r="F311" s="220" t="s">
        <v>685</v>
      </c>
      <c r="G311" s="221" t="s">
        <v>686</v>
      </c>
      <c r="H311" s="222">
        <v>1</v>
      </c>
      <c r="I311" s="223"/>
      <c r="J311" s="224">
        <f>ROUND(I311*H311,2)</f>
        <v>0</v>
      </c>
      <c r="K311" s="220" t="s">
        <v>149</v>
      </c>
      <c r="L311" s="44"/>
      <c r="M311" s="225" t="s">
        <v>1</v>
      </c>
      <c r="N311" s="226" t="s">
        <v>44</v>
      </c>
      <c r="O311" s="9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687</v>
      </c>
      <c r="AT311" s="229" t="s">
        <v>145</v>
      </c>
      <c r="AU311" s="229" t="s">
        <v>89</v>
      </c>
      <c r="AY311" s="17" t="s">
        <v>143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87</v>
      </c>
      <c r="BK311" s="230">
        <f>ROUND(I311*H311,2)</f>
        <v>0</v>
      </c>
      <c r="BL311" s="17" t="s">
        <v>687</v>
      </c>
      <c r="BM311" s="229" t="s">
        <v>688</v>
      </c>
    </row>
    <row r="312" s="2" customFormat="1">
      <c r="A312" s="38"/>
      <c r="B312" s="39"/>
      <c r="C312" s="40"/>
      <c r="D312" s="231" t="s">
        <v>152</v>
      </c>
      <c r="E312" s="40"/>
      <c r="F312" s="232" t="s">
        <v>685</v>
      </c>
      <c r="G312" s="40"/>
      <c r="H312" s="40"/>
      <c r="I312" s="233"/>
      <c r="J312" s="40"/>
      <c r="K312" s="40"/>
      <c r="L312" s="44"/>
      <c r="M312" s="234"/>
      <c r="N312" s="23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152</v>
      </c>
      <c r="AU312" s="17" t="s">
        <v>89</v>
      </c>
    </row>
    <row r="313" s="2" customFormat="1">
      <c r="A313" s="38"/>
      <c r="B313" s="39"/>
      <c r="C313" s="40"/>
      <c r="D313" s="236" t="s">
        <v>154</v>
      </c>
      <c r="E313" s="40"/>
      <c r="F313" s="237" t="s">
        <v>689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154</v>
      </c>
      <c r="AU313" s="17" t="s">
        <v>89</v>
      </c>
    </row>
    <row r="314" s="12" customFormat="1" ht="22.8" customHeight="1">
      <c r="A314" s="12"/>
      <c r="B314" s="202"/>
      <c r="C314" s="203"/>
      <c r="D314" s="204" t="s">
        <v>78</v>
      </c>
      <c r="E314" s="216" t="s">
        <v>690</v>
      </c>
      <c r="F314" s="216" t="s">
        <v>691</v>
      </c>
      <c r="G314" s="203"/>
      <c r="H314" s="203"/>
      <c r="I314" s="206"/>
      <c r="J314" s="217">
        <f>BK314</f>
        <v>0</v>
      </c>
      <c r="K314" s="203"/>
      <c r="L314" s="208"/>
      <c r="M314" s="209"/>
      <c r="N314" s="210"/>
      <c r="O314" s="210"/>
      <c r="P314" s="211">
        <f>SUM(P315:P318)</f>
        <v>0</v>
      </c>
      <c r="Q314" s="210"/>
      <c r="R314" s="211">
        <f>SUM(R315:R318)</f>
        <v>0</v>
      </c>
      <c r="S314" s="210"/>
      <c r="T314" s="212">
        <f>SUM(T315:T318)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3" t="s">
        <v>176</v>
      </c>
      <c r="AT314" s="214" t="s">
        <v>78</v>
      </c>
      <c r="AU314" s="214" t="s">
        <v>87</v>
      </c>
      <c r="AY314" s="213" t="s">
        <v>143</v>
      </c>
      <c r="BK314" s="215">
        <f>SUM(BK315:BK318)</f>
        <v>0</v>
      </c>
    </row>
    <row r="315" s="2" customFormat="1" ht="16.5" customHeight="1">
      <c r="A315" s="38"/>
      <c r="B315" s="39"/>
      <c r="C315" s="218" t="s">
        <v>432</v>
      </c>
      <c r="D315" s="218" t="s">
        <v>145</v>
      </c>
      <c r="E315" s="219" t="s">
        <v>692</v>
      </c>
      <c r="F315" s="220" t="s">
        <v>693</v>
      </c>
      <c r="G315" s="221" t="s">
        <v>694</v>
      </c>
      <c r="H315" s="222">
        <v>15</v>
      </c>
      <c r="I315" s="223"/>
      <c r="J315" s="224">
        <f>ROUND(I315*H315,2)</f>
        <v>0</v>
      </c>
      <c r="K315" s="220" t="s">
        <v>149</v>
      </c>
      <c r="L315" s="44"/>
      <c r="M315" s="225" t="s">
        <v>1</v>
      </c>
      <c r="N315" s="226" t="s">
        <v>44</v>
      </c>
      <c r="O315" s="91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687</v>
      </c>
      <c r="AT315" s="229" t="s">
        <v>145</v>
      </c>
      <c r="AU315" s="229" t="s">
        <v>89</v>
      </c>
      <c r="AY315" s="17" t="s">
        <v>143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87</v>
      </c>
      <c r="BK315" s="230">
        <f>ROUND(I315*H315,2)</f>
        <v>0</v>
      </c>
      <c r="BL315" s="17" t="s">
        <v>687</v>
      </c>
      <c r="BM315" s="229" t="s">
        <v>695</v>
      </c>
    </row>
    <row r="316" s="2" customFormat="1">
      <c r="A316" s="38"/>
      <c r="B316" s="39"/>
      <c r="C316" s="40"/>
      <c r="D316" s="231" t="s">
        <v>152</v>
      </c>
      <c r="E316" s="40"/>
      <c r="F316" s="232" t="s">
        <v>693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152</v>
      </c>
      <c r="AU316" s="17" t="s">
        <v>89</v>
      </c>
    </row>
    <row r="317" s="2" customFormat="1">
      <c r="A317" s="38"/>
      <c r="B317" s="39"/>
      <c r="C317" s="40"/>
      <c r="D317" s="236" t="s">
        <v>154</v>
      </c>
      <c r="E317" s="40"/>
      <c r="F317" s="237" t="s">
        <v>696</v>
      </c>
      <c r="G317" s="40"/>
      <c r="H317" s="40"/>
      <c r="I317" s="233"/>
      <c r="J317" s="40"/>
      <c r="K317" s="40"/>
      <c r="L317" s="44"/>
      <c r="M317" s="234"/>
      <c r="N317" s="235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154</v>
      </c>
      <c r="AU317" s="17" t="s">
        <v>89</v>
      </c>
    </row>
    <row r="318" s="13" customFormat="1">
      <c r="A318" s="13"/>
      <c r="B318" s="238"/>
      <c r="C318" s="239"/>
      <c r="D318" s="231" t="s">
        <v>156</v>
      </c>
      <c r="E318" s="240" t="s">
        <v>1</v>
      </c>
      <c r="F318" s="241" t="s">
        <v>247</v>
      </c>
      <c r="G318" s="239"/>
      <c r="H318" s="242">
        <v>15</v>
      </c>
      <c r="I318" s="243"/>
      <c r="J318" s="239"/>
      <c r="K318" s="239"/>
      <c r="L318" s="244"/>
      <c r="M318" s="274"/>
      <c r="N318" s="275"/>
      <c r="O318" s="275"/>
      <c r="P318" s="275"/>
      <c r="Q318" s="275"/>
      <c r="R318" s="275"/>
      <c r="S318" s="275"/>
      <c r="T318" s="27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156</v>
      </c>
      <c r="AU318" s="248" t="s">
        <v>89</v>
      </c>
      <c r="AV318" s="13" t="s">
        <v>89</v>
      </c>
      <c r="AW318" s="13" t="s">
        <v>33</v>
      </c>
      <c r="AX318" s="13" t="s">
        <v>87</v>
      </c>
      <c r="AY318" s="248" t="s">
        <v>143</v>
      </c>
    </row>
    <row r="319" s="2" customFormat="1" ht="6.96" customHeight="1">
      <c r="A319" s="38"/>
      <c r="B319" s="66"/>
      <c r="C319" s="67"/>
      <c r="D319" s="67"/>
      <c r="E319" s="67"/>
      <c r="F319" s="67"/>
      <c r="G319" s="67"/>
      <c r="H319" s="67"/>
      <c r="I319" s="67"/>
      <c r="J319" s="67"/>
      <c r="K319" s="67"/>
      <c r="L319" s="44"/>
      <c r="M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</row>
  </sheetData>
  <sheetProtection sheet="1" autoFilter="0" formatColumns="0" formatRows="0" objects="1" scenarios="1" spinCount="100000" saltValue="KCQdXslvlEnHH7MaQ03GjoZam6l3VYMD9yG6d7V+aDrWs+9w86rLdPii4PQ7nBGoeXm8ODfOZTSO6mrp0nSEFw==" hashValue="ENIjGSvb6++m6diDn/bu6F7txCoJyi72DvHcKSaFr/uzWXknE6jo4/Wbz+AuU3eqBbAyTCMkovEhb6rarPugtQ==" algorithmName="SHA-512" password="CC35"/>
  <autoFilter ref="C124:K31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4_01/122252204"/>
    <hyperlink ref="F139" r:id="rId2" display="https://podminky.urs.cz/item/CS_URS_2024_01/162751117"/>
    <hyperlink ref="F143" r:id="rId3" display="https://podminky.urs.cz/item/CS_URS_2024_01/162751119"/>
    <hyperlink ref="F148" r:id="rId4" display="https://podminky.urs.cz/item/CS_URS_2024_01/167151111"/>
    <hyperlink ref="F152" r:id="rId5" display="https://podminky.urs.cz/item/CS_URS_2024_01/171201231"/>
    <hyperlink ref="F156" r:id="rId6" display="https://podminky.urs.cz/item/CS_URS_2024_01/181951112"/>
    <hyperlink ref="F166" r:id="rId7" display="https://podminky.urs.cz/item/CS_URS_2024_01/564861011"/>
    <hyperlink ref="F170" r:id="rId8" display="https://podminky.urs.cz/item/CS_URS_2024_01/564871111"/>
    <hyperlink ref="F176" r:id="rId9" display="https://podminky.urs.cz/item/CS_URS_2024_01/564951313"/>
    <hyperlink ref="F182" r:id="rId10" display="https://podminky.urs.cz/item/CS_URS_2024_01/564851111"/>
    <hyperlink ref="F190" r:id="rId11" display="https://podminky.urs.cz/item/CS_URS_2024_01/565155111"/>
    <hyperlink ref="F196" r:id="rId12" display="https://podminky.urs.cz/item/CS_URS_2024_01/566501111"/>
    <hyperlink ref="F200" r:id="rId13" display="https://podminky.urs.cz/item/CS_URS_2024_01/573211107"/>
    <hyperlink ref="F206" r:id="rId14" display="https://podminky.urs.cz/item/CS_URS_2024_01/577134111"/>
    <hyperlink ref="F212" r:id="rId15" display="https://podminky.urs.cz/item/CS_URS_2024_01/596211110"/>
    <hyperlink ref="F219" r:id="rId16" display="https://podminky.urs.cz/item/CS_URS_2024_01/596212211"/>
    <hyperlink ref="F239" r:id="rId17" display="https://podminky.urs.cz/item/CS_URS_2024_01/596412211"/>
    <hyperlink ref="F247" r:id="rId18" display="https://podminky.urs.cz/item/CS_URS_2023_01/899331111"/>
    <hyperlink ref="F250" r:id="rId19" display="https://podminky.urs.cz/item/CS_URS_2023_01/899431111"/>
    <hyperlink ref="F254" r:id="rId20" display="https://podminky.urs.cz/item/CS_URS_2024_01/914111112"/>
    <hyperlink ref="F259" r:id="rId21" display="https://podminky.urs.cz/item/CS_URS_2024_01/914211111"/>
    <hyperlink ref="F270" r:id="rId22" display="https://podminky.urs.cz/item/CS_URS_2024_01/914511111"/>
    <hyperlink ref="F273" r:id="rId23" display="https://podminky.urs.cz/item/CS_URS_2024_01/915131111"/>
    <hyperlink ref="F277" r:id="rId24" display="https://podminky.urs.cz/item/CS_URS_2024_01/915621111"/>
    <hyperlink ref="F281" r:id="rId25" display="https://podminky.urs.cz/item/CS_URS_2024_01/916131213"/>
    <hyperlink ref="F299" r:id="rId26" display="https://podminky.urs.cz/item/CS_URS_2024_01/916231213"/>
    <hyperlink ref="F308" r:id="rId27" display="https://podminky.urs.cz/item/CS_URS_2024_01/998225111"/>
    <hyperlink ref="F313" r:id="rId28" display="https://podminky.urs.cz/item/CS_URS_2024_01/013254000"/>
    <hyperlink ref="F317" r:id="rId29" display="https://podminky.urs.cz/item/CS_URS_2024_01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ROUND((SUM(BE125:BE262)),  2)</f>
        <v>0</v>
      </c>
      <c r="G33" s="38"/>
      <c r="H33" s="38"/>
      <c r="I33" s="155">
        <v>0.20999999999999999</v>
      </c>
      <c r="J33" s="154">
        <f>ROUND(((SUM(BE125:BE262))*I33),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ROUND((SUM(BF125:BF262)),  2)</f>
        <v>0</v>
      </c>
      <c r="G34" s="38"/>
      <c r="H34" s="38"/>
      <c r="I34" s="155">
        <v>0.12</v>
      </c>
      <c r="J34" s="154">
        <f>ROUND(((SUM(BF125:BF262))*I34),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ROUND((SUM(BG125:BG262)),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ROUND((SUM(BH125:BH262)),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ROUND((SUM(BI125:BI262)),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SO400 - Veřejné osvětlení a sdělovací vedení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698</v>
      </c>
      <c r="E99" s="188"/>
      <c r="F99" s="188"/>
      <c r="G99" s="188"/>
      <c r="H99" s="188"/>
      <c r="I99" s="188"/>
      <c r="J99" s="189">
        <f>J175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699</v>
      </c>
      <c r="E100" s="188"/>
      <c r="F100" s="188"/>
      <c r="G100" s="188"/>
      <c r="H100" s="188"/>
      <c r="I100" s="188"/>
      <c r="J100" s="189">
        <f>J185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700</v>
      </c>
      <c r="E101" s="182"/>
      <c r="F101" s="182"/>
      <c r="G101" s="182"/>
      <c r="H101" s="182"/>
      <c r="I101" s="182"/>
      <c r="J101" s="183">
        <f>J195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701</v>
      </c>
      <c r="E102" s="188"/>
      <c r="F102" s="188"/>
      <c r="G102" s="188"/>
      <c r="H102" s="188"/>
      <c r="I102" s="188"/>
      <c r="J102" s="189">
        <f>J196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461</v>
      </c>
      <c r="E103" s="182"/>
      <c r="F103" s="182"/>
      <c r="G103" s="182"/>
      <c r="H103" s="182"/>
      <c r="I103" s="182"/>
      <c r="J103" s="183">
        <f>J255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462</v>
      </c>
      <c r="E104" s="188"/>
      <c r="F104" s="188"/>
      <c r="G104" s="188"/>
      <c r="H104" s="188"/>
      <c r="I104" s="188"/>
      <c r="J104" s="189">
        <f>J256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463</v>
      </c>
      <c r="E105" s="188"/>
      <c r="F105" s="188"/>
      <c r="G105" s="188"/>
      <c r="H105" s="188"/>
      <c r="I105" s="188"/>
      <c r="J105" s="189">
        <f>J260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Ul.Vítězná, Sokolov. Výstavba technické a dopravní infrastruktury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SO400 - Veřejné osvětlení a sdělovací vedení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Sokolov p.č. 3479, 3487</v>
      </c>
      <c r="G119" s="40"/>
      <c r="H119" s="40"/>
      <c r="I119" s="32" t="s">
        <v>22</v>
      </c>
      <c r="J119" s="79" t="str">
        <f>IF(J12="","",J12)</f>
        <v>16. 1. 2024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Město Sokolov</v>
      </c>
      <c r="G121" s="40"/>
      <c r="H121" s="40"/>
      <c r="I121" s="32" t="s">
        <v>31</v>
      </c>
      <c r="J121" s="36" t="str">
        <f>E21</f>
        <v>Ing. Ota Vettermann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34</v>
      </c>
      <c r="J122" s="36" t="str">
        <f>E24</f>
        <v>MESSOR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129</v>
      </c>
      <c r="D124" s="194" t="s">
        <v>64</v>
      </c>
      <c r="E124" s="194" t="s">
        <v>60</v>
      </c>
      <c r="F124" s="194" t="s">
        <v>61</v>
      </c>
      <c r="G124" s="194" t="s">
        <v>130</v>
      </c>
      <c r="H124" s="194" t="s">
        <v>131</v>
      </c>
      <c r="I124" s="194" t="s">
        <v>132</v>
      </c>
      <c r="J124" s="194" t="s">
        <v>119</v>
      </c>
      <c r="K124" s="195" t="s">
        <v>133</v>
      </c>
      <c r="L124" s="196"/>
      <c r="M124" s="100" t="s">
        <v>1</v>
      </c>
      <c r="N124" s="101" t="s">
        <v>43</v>
      </c>
      <c r="O124" s="101" t="s">
        <v>134</v>
      </c>
      <c r="P124" s="101" t="s">
        <v>135</v>
      </c>
      <c r="Q124" s="101" t="s">
        <v>136</v>
      </c>
      <c r="R124" s="101" t="s">
        <v>137</v>
      </c>
      <c r="S124" s="101" t="s">
        <v>138</v>
      </c>
      <c r="T124" s="102" t="s">
        <v>139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140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P126+P195+P255</f>
        <v>0</v>
      </c>
      <c r="Q125" s="104"/>
      <c r="R125" s="199">
        <f>R126+R195+R255</f>
        <v>99.846047639999995</v>
      </c>
      <c r="S125" s="104"/>
      <c r="T125" s="200">
        <f>T126+T195+T255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121</v>
      </c>
      <c r="BK125" s="201">
        <f>BK126+BK195+BK255</f>
        <v>0</v>
      </c>
    </row>
    <row r="126" s="12" customFormat="1" ht="25.92" customHeight="1">
      <c r="A126" s="12"/>
      <c r="B126" s="202"/>
      <c r="C126" s="203"/>
      <c r="D126" s="204" t="s">
        <v>78</v>
      </c>
      <c r="E126" s="205" t="s">
        <v>141</v>
      </c>
      <c r="F126" s="205" t="s">
        <v>142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P127+P175+P185</f>
        <v>0</v>
      </c>
      <c r="Q126" s="210"/>
      <c r="R126" s="211">
        <f>R127+R175+R185</f>
        <v>99.45916763999999</v>
      </c>
      <c r="S126" s="210"/>
      <c r="T126" s="212">
        <f>T127+T175+T185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79</v>
      </c>
      <c r="AY126" s="213" t="s">
        <v>143</v>
      </c>
      <c r="BK126" s="215">
        <f>BK127+BK175+BK185</f>
        <v>0</v>
      </c>
    </row>
    <row r="127" s="12" customFormat="1" ht="22.8" customHeight="1">
      <c r="A127" s="12"/>
      <c r="B127" s="202"/>
      <c r="C127" s="203"/>
      <c r="D127" s="204" t="s">
        <v>78</v>
      </c>
      <c r="E127" s="216" t="s">
        <v>87</v>
      </c>
      <c r="F127" s="216" t="s">
        <v>144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SUM(P128:P174)</f>
        <v>0</v>
      </c>
      <c r="Q127" s="210"/>
      <c r="R127" s="211">
        <f>SUM(R128:R174)</f>
        <v>96.959999999999994</v>
      </c>
      <c r="S127" s="210"/>
      <c r="T127" s="212">
        <f>SUM(T128:T174)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78</v>
      </c>
      <c r="AU127" s="214" t="s">
        <v>87</v>
      </c>
      <c r="AY127" s="213" t="s">
        <v>143</v>
      </c>
      <c r="BK127" s="215">
        <f>SUM(BK128:BK174)</f>
        <v>0</v>
      </c>
    </row>
    <row r="128" s="2" customFormat="1" ht="24.15" customHeight="1">
      <c r="A128" s="38"/>
      <c r="B128" s="39"/>
      <c r="C128" s="218" t="s">
        <v>87</v>
      </c>
      <c r="D128" s="218" t="s">
        <v>145</v>
      </c>
      <c r="E128" s="219" t="s">
        <v>702</v>
      </c>
      <c r="F128" s="220" t="s">
        <v>703</v>
      </c>
      <c r="G128" s="221" t="s">
        <v>241</v>
      </c>
      <c r="H128" s="222">
        <v>0.97199999999999998</v>
      </c>
      <c r="I128" s="223"/>
      <c r="J128" s="224">
        <f>ROUND(I128*H128,2)</f>
        <v>0</v>
      </c>
      <c r="K128" s="220" t="s">
        <v>149</v>
      </c>
      <c r="L128" s="44"/>
      <c r="M128" s="225" t="s">
        <v>1</v>
      </c>
      <c r="N128" s="226" t="s">
        <v>44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150</v>
      </c>
      <c r="AT128" s="229" t="s">
        <v>145</v>
      </c>
      <c r="AU128" s="229" t="s">
        <v>89</v>
      </c>
      <c r="AY128" s="17" t="s">
        <v>143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87</v>
      </c>
      <c r="BK128" s="230">
        <f>ROUND(I128*H128,2)</f>
        <v>0</v>
      </c>
      <c r="BL128" s="17" t="s">
        <v>150</v>
      </c>
      <c r="BM128" s="229" t="s">
        <v>704</v>
      </c>
    </row>
    <row r="129" s="2" customFormat="1">
      <c r="A129" s="38"/>
      <c r="B129" s="39"/>
      <c r="C129" s="40"/>
      <c r="D129" s="231" t="s">
        <v>152</v>
      </c>
      <c r="E129" s="40"/>
      <c r="F129" s="232" t="s">
        <v>705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89</v>
      </c>
    </row>
    <row r="130" s="2" customFormat="1">
      <c r="A130" s="38"/>
      <c r="B130" s="39"/>
      <c r="C130" s="40"/>
      <c r="D130" s="236" t="s">
        <v>154</v>
      </c>
      <c r="E130" s="40"/>
      <c r="F130" s="237" t="s">
        <v>706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154</v>
      </c>
      <c r="AU130" s="17" t="s">
        <v>89</v>
      </c>
    </row>
    <row r="131" s="15" customFormat="1">
      <c r="A131" s="15"/>
      <c r="B131" s="277"/>
      <c r="C131" s="278"/>
      <c r="D131" s="231" t="s">
        <v>156</v>
      </c>
      <c r="E131" s="279" t="s">
        <v>1</v>
      </c>
      <c r="F131" s="280" t="s">
        <v>707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6" t="s">
        <v>156</v>
      </c>
      <c r="AU131" s="286" t="s">
        <v>89</v>
      </c>
      <c r="AV131" s="15" t="s">
        <v>87</v>
      </c>
      <c r="AW131" s="15" t="s">
        <v>33</v>
      </c>
      <c r="AX131" s="15" t="s">
        <v>79</v>
      </c>
      <c r="AY131" s="286" t="s">
        <v>143</v>
      </c>
    </row>
    <row r="132" s="13" customFormat="1">
      <c r="A132" s="13"/>
      <c r="B132" s="238"/>
      <c r="C132" s="239"/>
      <c r="D132" s="231" t="s">
        <v>156</v>
      </c>
      <c r="E132" s="240" t="s">
        <v>1</v>
      </c>
      <c r="F132" s="241" t="s">
        <v>708</v>
      </c>
      <c r="G132" s="239"/>
      <c r="H132" s="242">
        <v>0.97199999999999998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156</v>
      </c>
      <c r="AU132" s="248" t="s">
        <v>89</v>
      </c>
      <c r="AV132" s="13" t="s">
        <v>89</v>
      </c>
      <c r="AW132" s="13" t="s">
        <v>33</v>
      </c>
      <c r="AX132" s="13" t="s">
        <v>87</v>
      </c>
      <c r="AY132" s="248" t="s">
        <v>143</v>
      </c>
    </row>
    <row r="133" s="2" customFormat="1" ht="33" customHeight="1">
      <c r="A133" s="38"/>
      <c r="B133" s="39"/>
      <c r="C133" s="218" t="s">
        <v>89</v>
      </c>
      <c r="D133" s="218" t="s">
        <v>145</v>
      </c>
      <c r="E133" s="219" t="s">
        <v>709</v>
      </c>
      <c r="F133" s="220" t="s">
        <v>710</v>
      </c>
      <c r="G133" s="221" t="s">
        <v>241</v>
      </c>
      <c r="H133" s="222">
        <v>57.600000000000001</v>
      </c>
      <c r="I133" s="223"/>
      <c r="J133" s="224">
        <f>ROUND(I133*H133,2)</f>
        <v>0</v>
      </c>
      <c r="K133" s="220" t="s">
        <v>149</v>
      </c>
      <c r="L133" s="44"/>
      <c r="M133" s="225" t="s">
        <v>1</v>
      </c>
      <c r="N133" s="226" t="s">
        <v>44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150</v>
      </c>
      <c r="AT133" s="229" t="s">
        <v>145</v>
      </c>
      <c r="AU133" s="229" t="s">
        <v>89</v>
      </c>
      <c r="AY133" s="17" t="s">
        <v>143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87</v>
      </c>
      <c r="BK133" s="230">
        <f>ROUND(I133*H133,2)</f>
        <v>0</v>
      </c>
      <c r="BL133" s="17" t="s">
        <v>150</v>
      </c>
      <c r="BM133" s="229" t="s">
        <v>711</v>
      </c>
    </row>
    <row r="134" s="2" customFormat="1">
      <c r="A134" s="38"/>
      <c r="B134" s="39"/>
      <c r="C134" s="40"/>
      <c r="D134" s="231" t="s">
        <v>152</v>
      </c>
      <c r="E134" s="40"/>
      <c r="F134" s="232" t="s">
        <v>712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152</v>
      </c>
      <c r="AU134" s="17" t="s">
        <v>89</v>
      </c>
    </row>
    <row r="135" s="2" customFormat="1">
      <c r="A135" s="38"/>
      <c r="B135" s="39"/>
      <c r="C135" s="40"/>
      <c r="D135" s="236" t="s">
        <v>154</v>
      </c>
      <c r="E135" s="40"/>
      <c r="F135" s="237" t="s">
        <v>713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154</v>
      </c>
      <c r="AU135" s="17" t="s">
        <v>89</v>
      </c>
    </row>
    <row r="136" s="13" customFormat="1">
      <c r="A136" s="13"/>
      <c r="B136" s="238"/>
      <c r="C136" s="239"/>
      <c r="D136" s="231" t="s">
        <v>156</v>
      </c>
      <c r="E136" s="240" t="s">
        <v>1</v>
      </c>
      <c r="F136" s="241" t="s">
        <v>714</v>
      </c>
      <c r="G136" s="239"/>
      <c r="H136" s="242">
        <v>57.600000000000001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156</v>
      </c>
      <c r="AU136" s="248" t="s">
        <v>89</v>
      </c>
      <c r="AV136" s="13" t="s">
        <v>89</v>
      </c>
      <c r="AW136" s="13" t="s">
        <v>33</v>
      </c>
      <c r="AX136" s="13" t="s">
        <v>87</v>
      </c>
      <c r="AY136" s="248" t="s">
        <v>143</v>
      </c>
    </row>
    <row r="137" s="2" customFormat="1" ht="37.8" customHeight="1">
      <c r="A137" s="38"/>
      <c r="B137" s="39"/>
      <c r="C137" s="218" t="s">
        <v>164</v>
      </c>
      <c r="D137" s="218" t="s">
        <v>145</v>
      </c>
      <c r="E137" s="219" t="s">
        <v>715</v>
      </c>
      <c r="F137" s="220" t="s">
        <v>716</v>
      </c>
      <c r="G137" s="221" t="s">
        <v>241</v>
      </c>
      <c r="H137" s="222">
        <v>58.572000000000003</v>
      </c>
      <c r="I137" s="223"/>
      <c r="J137" s="224">
        <f>ROUND(I137*H137,2)</f>
        <v>0</v>
      </c>
      <c r="K137" s="220" t="s">
        <v>149</v>
      </c>
      <c r="L137" s="44"/>
      <c r="M137" s="225" t="s">
        <v>1</v>
      </c>
      <c r="N137" s="226" t="s">
        <v>44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150</v>
      </c>
      <c r="AT137" s="229" t="s">
        <v>145</v>
      </c>
      <c r="AU137" s="229" t="s">
        <v>89</v>
      </c>
      <c r="AY137" s="17" t="s">
        <v>143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87</v>
      </c>
      <c r="BK137" s="230">
        <f>ROUND(I137*H137,2)</f>
        <v>0</v>
      </c>
      <c r="BL137" s="17" t="s">
        <v>150</v>
      </c>
      <c r="BM137" s="229" t="s">
        <v>717</v>
      </c>
    </row>
    <row r="138" s="2" customFormat="1">
      <c r="A138" s="38"/>
      <c r="B138" s="39"/>
      <c r="C138" s="40"/>
      <c r="D138" s="231" t="s">
        <v>152</v>
      </c>
      <c r="E138" s="40"/>
      <c r="F138" s="232" t="s">
        <v>718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89</v>
      </c>
    </row>
    <row r="139" s="2" customFormat="1">
      <c r="A139" s="38"/>
      <c r="B139" s="39"/>
      <c r="C139" s="40"/>
      <c r="D139" s="236" t="s">
        <v>154</v>
      </c>
      <c r="E139" s="40"/>
      <c r="F139" s="237" t="s">
        <v>719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154</v>
      </c>
      <c r="AU139" s="17" t="s">
        <v>89</v>
      </c>
    </row>
    <row r="140" s="13" customFormat="1">
      <c r="A140" s="13"/>
      <c r="B140" s="238"/>
      <c r="C140" s="239"/>
      <c r="D140" s="231" t="s">
        <v>156</v>
      </c>
      <c r="E140" s="240" t="s">
        <v>1</v>
      </c>
      <c r="F140" s="241" t="s">
        <v>720</v>
      </c>
      <c r="G140" s="239"/>
      <c r="H140" s="242">
        <v>58.572000000000003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156</v>
      </c>
      <c r="AU140" s="248" t="s">
        <v>89</v>
      </c>
      <c r="AV140" s="13" t="s">
        <v>89</v>
      </c>
      <c r="AW140" s="13" t="s">
        <v>33</v>
      </c>
      <c r="AX140" s="13" t="s">
        <v>87</v>
      </c>
      <c r="AY140" s="248" t="s">
        <v>143</v>
      </c>
    </row>
    <row r="141" s="2" customFormat="1" ht="37.8" customHeight="1">
      <c r="A141" s="38"/>
      <c r="B141" s="39"/>
      <c r="C141" s="218" t="s">
        <v>150</v>
      </c>
      <c r="D141" s="218" t="s">
        <v>145</v>
      </c>
      <c r="E141" s="219" t="s">
        <v>474</v>
      </c>
      <c r="F141" s="220" t="s">
        <v>475</v>
      </c>
      <c r="G141" s="221" t="s">
        <v>241</v>
      </c>
      <c r="H141" s="222">
        <v>58.572000000000003</v>
      </c>
      <c r="I141" s="223"/>
      <c r="J141" s="224">
        <f>ROUND(I141*H141,2)</f>
        <v>0</v>
      </c>
      <c r="K141" s="220" t="s">
        <v>149</v>
      </c>
      <c r="L141" s="44"/>
      <c r="M141" s="225" t="s">
        <v>1</v>
      </c>
      <c r="N141" s="226" t="s">
        <v>44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150</v>
      </c>
      <c r="AT141" s="229" t="s">
        <v>145</v>
      </c>
      <c r="AU141" s="229" t="s">
        <v>89</v>
      </c>
      <c r="AY141" s="17" t="s">
        <v>143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87</v>
      </c>
      <c r="BK141" s="230">
        <f>ROUND(I141*H141,2)</f>
        <v>0</v>
      </c>
      <c r="BL141" s="17" t="s">
        <v>150</v>
      </c>
      <c r="BM141" s="229" t="s">
        <v>721</v>
      </c>
    </row>
    <row r="142" s="2" customFormat="1">
      <c r="A142" s="38"/>
      <c r="B142" s="39"/>
      <c r="C142" s="40"/>
      <c r="D142" s="231" t="s">
        <v>152</v>
      </c>
      <c r="E142" s="40"/>
      <c r="F142" s="232" t="s">
        <v>477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89</v>
      </c>
    </row>
    <row r="143" s="2" customFormat="1">
      <c r="A143" s="38"/>
      <c r="B143" s="39"/>
      <c r="C143" s="40"/>
      <c r="D143" s="236" t="s">
        <v>154</v>
      </c>
      <c r="E143" s="40"/>
      <c r="F143" s="237" t="s">
        <v>478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154</v>
      </c>
      <c r="AU143" s="17" t="s">
        <v>89</v>
      </c>
    </row>
    <row r="144" s="13" customFormat="1">
      <c r="A144" s="13"/>
      <c r="B144" s="238"/>
      <c r="C144" s="239"/>
      <c r="D144" s="231" t="s">
        <v>156</v>
      </c>
      <c r="E144" s="240" t="s">
        <v>1</v>
      </c>
      <c r="F144" s="241" t="s">
        <v>722</v>
      </c>
      <c r="G144" s="239"/>
      <c r="H144" s="242">
        <v>58.572000000000003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156</v>
      </c>
      <c r="AU144" s="248" t="s">
        <v>89</v>
      </c>
      <c r="AV144" s="13" t="s">
        <v>89</v>
      </c>
      <c r="AW144" s="13" t="s">
        <v>33</v>
      </c>
      <c r="AX144" s="13" t="s">
        <v>87</v>
      </c>
      <c r="AY144" s="248" t="s">
        <v>143</v>
      </c>
    </row>
    <row r="145" s="2" customFormat="1" ht="37.8" customHeight="1">
      <c r="A145" s="38"/>
      <c r="B145" s="39"/>
      <c r="C145" s="218" t="s">
        <v>176</v>
      </c>
      <c r="D145" s="218" t="s">
        <v>145</v>
      </c>
      <c r="E145" s="219" t="s">
        <v>480</v>
      </c>
      <c r="F145" s="220" t="s">
        <v>481</v>
      </c>
      <c r="G145" s="221" t="s">
        <v>241</v>
      </c>
      <c r="H145" s="222">
        <v>585.72000000000003</v>
      </c>
      <c r="I145" s="223"/>
      <c r="J145" s="224">
        <f>ROUND(I145*H145,2)</f>
        <v>0</v>
      </c>
      <c r="K145" s="220" t="s">
        <v>149</v>
      </c>
      <c r="L145" s="44"/>
      <c r="M145" s="225" t="s">
        <v>1</v>
      </c>
      <c r="N145" s="226" t="s">
        <v>44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150</v>
      </c>
      <c r="AT145" s="229" t="s">
        <v>145</v>
      </c>
      <c r="AU145" s="229" t="s">
        <v>89</v>
      </c>
      <c r="AY145" s="17" t="s">
        <v>143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87</v>
      </c>
      <c r="BK145" s="230">
        <f>ROUND(I145*H145,2)</f>
        <v>0</v>
      </c>
      <c r="BL145" s="17" t="s">
        <v>150</v>
      </c>
      <c r="BM145" s="229" t="s">
        <v>723</v>
      </c>
    </row>
    <row r="146" s="2" customFormat="1">
      <c r="A146" s="38"/>
      <c r="B146" s="39"/>
      <c r="C146" s="40"/>
      <c r="D146" s="231" t="s">
        <v>152</v>
      </c>
      <c r="E146" s="40"/>
      <c r="F146" s="232" t="s">
        <v>483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89</v>
      </c>
    </row>
    <row r="147" s="2" customFormat="1">
      <c r="A147" s="38"/>
      <c r="B147" s="39"/>
      <c r="C147" s="40"/>
      <c r="D147" s="236" t="s">
        <v>154</v>
      </c>
      <c r="E147" s="40"/>
      <c r="F147" s="237" t="s">
        <v>484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154</v>
      </c>
      <c r="AU147" s="17" t="s">
        <v>89</v>
      </c>
    </row>
    <row r="148" s="13" customFormat="1">
      <c r="A148" s="13"/>
      <c r="B148" s="238"/>
      <c r="C148" s="239"/>
      <c r="D148" s="231" t="s">
        <v>156</v>
      </c>
      <c r="E148" s="240" t="s">
        <v>1</v>
      </c>
      <c r="F148" s="241" t="s">
        <v>722</v>
      </c>
      <c r="G148" s="239"/>
      <c r="H148" s="242">
        <v>58.572000000000003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156</v>
      </c>
      <c r="AU148" s="248" t="s">
        <v>89</v>
      </c>
      <c r="AV148" s="13" t="s">
        <v>89</v>
      </c>
      <c r="AW148" s="13" t="s">
        <v>33</v>
      </c>
      <c r="AX148" s="13" t="s">
        <v>87</v>
      </c>
      <c r="AY148" s="248" t="s">
        <v>143</v>
      </c>
    </row>
    <row r="149" s="13" customFormat="1">
      <c r="A149" s="13"/>
      <c r="B149" s="238"/>
      <c r="C149" s="239"/>
      <c r="D149" s="231" t="s">
        <v>156</v>
      </c>
      <c r="E149" s="239"/>
      <c r="F149" s="241" t="s">
        <v>724</v>
      </c>
      <c r="G149" s="239"/>
      <c r="H149" s="242">
        <v>585.72000000000003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156</v>
      </c>
      <c r="AU149" s="248" t="s">
        <v>89</v>
      </c>
      <c r="AV149" s="13" t="s">
        <v>89</v>
      </c>
      <c r="AW149" s="13" t="s">
        <v>4</v>
      </c>
      <c r="AX149" s="13" t="s">
        <v>87</v>
      </c>
      <c r="AY149" s="248" t="s">
        <v>143</v>
      </c>
    </row>
    <row r="150" s="2" customFormat="1" ht="24.15" customHeight="1">
      <c r="A150" s="38"/>
      <c r="B150" s="39"/>
      <c r="C150" s="218" t="s">
        <v>185</v>
      </c>
      <c r="D150" s="218" t="s">
        <v>145</v>
      </c>
      <c r="E150" s="219" t="s">
        <v>486</v>
      </c>
      <c r="F150" s="220" t="s">
        <v>487</v>
      </c>
      <c r="G150" s="221" t="s">
        <v>241</v>
      </c>
      <c r="H150" s="222">
        <v>58.572000000000003</v>
      </c>
      <c r="I150" s="223"/>
      <c r="J150" s="224">
        <f>ROUND(I150*H150,2)</f>
        <v>0</v>
      </c>
      <c r="K150" s="220" t="s">
        <v>149</v>
      </c>
      <c r="L150" s="44"/>
      <c r="M150" s="225" t="s">
        <v>1</v>
      </c>
      <c r="N150" s="226" t="s">
        <v>44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150</v>
      </c>
      <c r="AT150" s="229" t="s">
        <v>145</v>
      </c>
      <c r="AU150" s="229" t="s">
        <v>89</v>
      </c>
      <c r="AY150" s="17" t="s">
        <v>143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87</v>
      </c>
      <c r="BK150" s="230">
        <f>ROUND(I150*H150,2)</f>
        <v>0</v>
      </c>
      <c r="BL150" s="17" t="s">
        <v>150</v>
      </c>
      <c r="BM150" s="229" t="s">
        <v>725</v>
      </c>
    </row>
    <row r="151" s="2" customFormat="1">
      <c r="A151" s="38"/>
      <c r="B151" s="39"/>
      <c r="C151" s="40"/>
      <c r="D151" s="231" t="s">
        <v>152</v>
      </c>
      <c r="E151" s="40"/>
      <c r="F151" s="232" t="s">
        <v>489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89</v>
      </c>
    </row>
    <row r="152" s="2" customFormat="1">
      <c r="A152" s="38"/>
      <c r="B152" s="39"/>
      <c r="C152" s="40"/>
      <c r="D152" s="236" t="s">
        <v>154</v>
      </c>
      <c r="E152" s="40"/>
      <c r="F152" s="237" t="s">
        <v>490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154</v>
      </c>
      <c r="AU152" s="17" t="s">
        <v>89</v>
      </c>
    </row>
    <row r="153" s="13" customFormat="1">
      <c r="A153" s="13"/>
      <c r="B153" s="238"/>
      <c r="C153" s="239"/>
      <c r="D153" s="231" t="s">
        <v>156</v>
      </c>
      <c r="E153" s="240" t="s">
        <v>1</v>
      </c>
      <c r="F153" s="241" t="s">
        <v>722</v>
      </c>
      <c r="G153" s="239"/>
      <c r="H153" s="242">
        <v>58.572000000000003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156</v>
      </c>
      <c r="AU153" s="248" t="s">
        <v>89</v>
      </c>
      <c r="AV153" s="13" t="s">
        <v>89</v>
      </c>
      <c r="AW153" s="13" t="s">
        <v>33</v>
      </c>
      <c r="AX153" s="13" t="s">
        <v>87</v>
      </c>
      <c r="AY153" s="248" t="s">
        <v>143</v>
      </c>
    </row>
    <row r="154" s="2" customFormat="1" ht="33" customHeight="1">
      <c r="A154" s="38"/>
      <c r="B154" s="39"/>
      <c r="C154" s="218" t="s">
        <v>192</v>
      </c>
      <c r="D154" s="218" t="s">
        <v>145</v>
      </c>
      <c r="E154" s="219" t="s">
        <v>491</v>
      </c>
      <c r="F154" s="220" t="s">
        <v>492</v>
      </c>
      <c r="G154" s="221" t="s">
        <v>409</v>
      </c>
      <c r="H154" s="222">
        <v>93.715000000000003</v>
      </c>
      <c r="I154" s="223"/>
      <c r="J154" s="224">
        <f>ROUND(I154*H154,2)</f>
        <v>0</v>
      </c>
      <c r="K154" s="220" t="s">
        <v>149</v>
      </c>
      <c r="L154" s="44"/>
      <c r="M154" s="225" t="s">
        <v>1</v>
      </c>
      <c r="N154" s="226" t="s">
        <v>44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150</v>
      </c>
      <c r="AT154" s="229" t="s">
        <v>145</v>
      </c>
      <c r="AU154" s="229" t="s">
        <v>89</v>
      </c>
      <c r="AY154" s="17" t="s">
        <v>143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87</v>
      </c>
      <c r="BK154" s="230">
        <f>ROUND(I154*H154,2)</f>
        <v>0</v>
      </c>
      <c r="BL154" s="17" t="s">
        <v>150</v>
      </c>
      <c r="BM154" s="229" t="s">
        <v>726</v>
      </c>
    </row>
    <row r="155" s="2" customFormat="1">
      <c r="A155" s="38"/>
      <c r="B155" s="39"/>
      <c r="C155" s="40"/>
      <c r="D155" s="231" t="s">
        <v>152</v>
      </c>
      <c r="E155" s="40"/>
      <c r="F155" s="232" t="s">
        <v>441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89</v>
      </c>
    </row>
    <row r="156" s="2" customFormat="1">
      <c r="A156" s="38"/>
      <c r="B156" s="39"/>
      <c r="C156" s="40"/>
      <c r="D156" s="236" t="s">
        <v>154</v>
      </c>
      <c r="E156" s="40"/>
      <c r="F156" s="237" t="s">
        <v>494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154</v>
      </c>
      <c r="AU156" s="17" t="s">
        <v>89</v>
      </c>
    </row>
    <row r="157" s="13" customFormat="1">
      <c r="A157" s="13"/>
      <c r="B157" s="238"/>
      <c r="C157" s="239"/>
      <c r="D157" s="231" t="s">
        <v>156</v>
      </c>
      <c r="E157" s="240" t="s">
        <v>1</v>
      </c>
      <c r="F157" s="241" t="s">
        <v>727</v>
      </c>
      <c r="G157" s="239"/>
      <c r="H157" s="242">
        <v>93.715000000000003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156</v>
      </c>
      <c r="AU157" s="248" t="s">
        <v>89</v>
      </c>
      <c r="AV157" s="13" t="s">
        <v>89</v>
      </c>
      <c r="AW157" s="13" t="s">
        <v>33</v>
      </c>
      <c r="AX157" s="13" t="s">
        <v>87</v>
      </c>
      <c r="AY157" s="248" t="s">
        <v>143</v>
      </c>
    </row>
    <row r="158" s="2" customFormat="1" ht="24.15" customHeight="1">
      <c r="A158" s="38"/>
      <c r="B158" s="39"/>
      <c r="C158" s="218" t="s">
        <v>199</v>
      </c>
      <c r="D158" s="218" t="s">
        <v>145</v>
      </c>
      <c r="E158" s="219" t="s">
        <v>728</v>
      </c>
      <c r="F158" s="220" t="s">
        <v>729</v>
      </c>
      <c r="G158" s="221" t="s">
        <v>241</v>
      </c>
      <c r="H158" s="222">
        <v>33.600000000000001</v>
      </c>
      <c r="I158" s="223"/>
      <c r="J158" s="224">
        <f>ROUND(I158*H158,2)</f>
        <v>0</v>
      </c>
      <c r="K158" s="220" t="s">
        <v>149</v>
      </c>
      <c r="L158" s="44"/>
      <c r="M158" s="225" t="s">
        <v>1</v>
      </c>
      <c r="N158" s="226" t="s">
        <v>44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150</v>
      </c>
      <c r="AT158" s="229" t="s">
        <v>145</v>
      </c>
      <c r="AU158" s="229" t="s">
        <v>89</v>
      </c>
      <c r="AY158" s="17" t="s">
        <v>143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87</v>
      </c>
      <c r="BK158" s="230">
        <f>ROUND(I158*H158,2)</f>
        <v>0</v>
      </c>
      <c r="BL158" s="17" t="s">
        <v>150</v>
      </c>
      <c r="BM158" s="229" t="s">
        <v>730</v>
      </c>
    </row>
    <row r="159" s="2" customFormat="1">
      <c r="A159" s="38"/>
      <c r="B159" s="39"/>
      <c r="C159" s="40"/>
      <c r="D159" s="231" t="s">
        <v>152</v>
      </c>
      <c r="E159" s="40"/>
      <c r="F159" s="232" t="s">
        <v>731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152</v>
      </c>
      <c r="AU159" s="17" t="s">
        <v>89</v>
      </c>
    </row>
    <row r="160" s="2" customFormat="1">
      <c r="A160" s="38"/>
      <c r="B160" s="39"/>
      <c r="C160" s="40"/>
      <c r="D160" s="236" t="s">
        <v>154</v>
      </c>
      <c r="E160" s="40"/>
      <c r="F160" s="237" t="s">
        <v>732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154</v>
      </c>
      <c r="AU160" s="17" t="s">
        <v>89</v>
      </c>
    </row>
    <row r="161" s="13" customFormat="1">
      <c r="A161" s="13"/>
      <c r="B161" s="238"/>
      <c r="C161" s="239"/>
      <c r="D161" s="231" t="s">
        <v>156</v>
      </c>
      <c r="E161" s="240" t="s">
        <v>1</v>
      </c>
      <c r="F161" s="241" t="s">
        <v>733</v>
      </c>
      <c r="G161" s="239"/>
      <c r="H161" s="242">
        <v>33.600000000000001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156</v>
      </c>
      <c r="AU161" s="248" t="s">
        <v>89</v>
      </c>
      <c r="AV161" s="13" t="s">
        <v>89</v>
      </c>
      <c r="AW161" s="13" t="s">
        <v>33</v>
      </c>
      <c r="AX161" s="13" t="s">
        <v>87</v>
      </c>
      <c r="AY161" s="248" t="s">
        <v>143</v>
      </c>
    </row>
    <row r="162" s="2" customFormat="1" ht="16.5" customHeight="1">
      <c r="A162" s="38"/>
      <c r="B162" s="39"/>
      <c r="C162" s="260" t="s">
        <v>206</v>
      </c>
      <c r="D162" s="260" t="s">
        <v>292</v>
      </c>
      <c r="E162" s="261" t="s">
        <v>734</v>
      </c>
      <c r="F162" s="262" t="s">
        <v>735</v>
      </c>
      <c r="G162" s="263" t="s">
        <v>409</v>
      </c>
      <c r="H162" s="264">
        <v>60.479999999999997</v>
      </c>
      <c r="I162" s="265"/>
      <c r="J162" s="266">
        <f>ROUND(I162*H162,2)</f>
        <v>0</v>
      </c>
      <c r="K162" s="262" t="s">
        <v>1</v>
      </c>
      <c r="L162" s="267"/>
      <c r="M162" s="268" t="s">
        <v>1</v>
      </c>
      <c r="N162" s="269" t="s">
        <v>44</v>
      </c>
      <c r="O162" s="91"/>
      <c r="P162" s="227">
        <f>O162*H162</f>
        <v>0</v>
      </c>
      <c r="Q162" s="227">
        <v>1</v>
      </c>
      <c r="R162" s="227">
        <f>Q162*H162</f>
        <v>60.479999999999997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199</v>
      </c>
      <c r="AT162" s="229" t="s">
        <v>292</v>
      </c>
      <c r="AU162" s="229" t="s">
        <v>89</v>
      </c>
      <c r="AY162" s="17" t="s">
        <v>143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87</v>
      </c>
      <c r="BK162" s="230">
        <f>ROUND(I162*H162,2)</f>
        <v>0</v>
      </c>
      <c r="BL162" s="17" t="s">
        <v>150</v>
      </c>
      <c r="BM162" s="229" t="s">
        <v>736</v>
      </c>
    </row>
    <row r="163" s="13" customFormat="1">
      <c r="A163" s="13"/>
      <c r="B163" s="238"/>
      <c r="C163" s="239"/>
      <c r="D163" s="231" t="s">
        <v>156</v>
      </c>
      <c r="E163" s="240" t="s">
        <v>1</v>
      </c>
      <c r="F163" s="241" t="s">
        <v>737</v>
      </c>
      <c r="G163" s="239"/>
      <c r="H163" s="242">
        <v>60.479999999999997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156</v>
      </c>
      <c r="AU163" s="248" t="s">
        <v>89</v>
      </c>
      <c r="AV163" s="13" t="s">
        <v>89</v>
      </c>
      <c r="AW163" s="13" t="s">
        <v>33</v>
      </c>
      <c r="AX163" s="13" t="s">
        <v>87</v>
      </c>
      <c r="AY163" s="248" t="s">
        <v>143</v>
      </c>
    </row>
    <row r="164" s="2" customFormat="1" ht="24.15" customHeight="1">
      <c r="A164" s="38"/>
      <c r="B164" s="39"/>
      <c r="C164" s="218" t="s">
        <v>214</v>
      </c>
      <c r="D164" s="218" t="s">
        <v>145</v>
      </c>
      <c r="E164" s="219" t="s">
        <v>738</v>
      </c>
      <c r="F164" s="220" t="s">
        <v>739</v>
      </c>
      <c r="G164" s="221" t="s">
        <v>241</v>
      </c>
      <c r="H164" s="222">
        <v>9.5999999999999996</v>
      </c>
      <c r="I164" s="223"/>
      <c r="J164" s="224">
        <f>ROUND(I164*H164,2)</f>
        <v>0</v>
      </c>
      <c r="K164" s="220" t="s">
        <v>149</v>
      </c>
      <c r="L164" s="44"/>
      <c r="M164" s="225" t="s">
        <v>1</v>
      </c>
      <c r="N164" s="226" t="s">
        <v>44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150</v>
      </c>
      <c r="AT164" s="229" t="s">
        <v>145</v>
      </c>
      <c r="AU164" s="229" t="s">
        <v>89</v>
      </c>
      <c r="AY164" s="17" t="s">
        <v>143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150</v>
      </c>
      <c r="BM164" s="229" t="s">
        <v>740</v>
      </c>
    </row>
    <row r="165" s="2" customFormat="1">
      <c r="A165" s="38"/>
      <c r="B165" s="39"/>
      <c r="C165" s="40"/>
      <c r="D165" s="231" t="s">
        <v>152</v>
      </c>
      <c r="E165" s="40"/>
      <c r="F165" s="232" t="s">
        <v>741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89</v>
      </c>
    </row>
    <row r="166" s="2" customFormat="1">
      <c r="A166" s="38"/>
      <c r="B166" s="39"/>
      <c r="C166" s="40"/>
      <c r="D166" s="236" t="s">
        <v>154</v>
      </c>
      <c r="E166" s="40"/>
      <c r="F166" s="237" t="s">
        <v>742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154</v>
      </c>
      <c r="AU166" s="17" t="s">
        <v>89</v>
      </c>
    </row>
    <row r="167" s="13" customFormat="1">
      <c r="A167" s="13"/>
      <c r="B167" s="238"/>
      <c r="C167" s="239"/>
      <c r="D167" s="231" t="s">
        <v>156</v>
      </c>
      <c r="E167" s="240" t="s">
        <v>1</v>
      </c>
      <c r="F167" s="241" t="s">
        <v>743</v>
      </c>
      <c r="G167" s="239"/>
      <c r="H167" s="242">
        <v>9.5999999999999996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156</v>
      </c>
      <c r="AU167" s="248" t="s">
        <v>89</v>
      </c>
      <c r="AV167" s="13" t="s">
        <v>89</v>
      </c>
      <c r="AW167" s="13" t="s">
        <v>33</v>
      </c>
      <c r="AX167" s="13" t="s">
        <v>87</v>
      </c>
      <c r="AY167" s="248" t="s">
        <v>143</v>
      </c>
    </row>
    <row r="168" s="2" customFormat="1" ht="16.5" customHeight="1">
      <c r="A168" s="38"/>
      <c r="B168" s="39"/>
      <c r="C168" s="260" t="s">
        <v>221</v>
      </c>
      <c r="D168" s="260" t="s">
        <v>292</v>
      </c>
      <c r="E168" s="261" t="s">
        <v>744</v>
      </c>
      <c r="F168" s="262" t="s">
        <v>745</v>
      </c>
      <c r="G168" s="263" t="s">
        <v>409</v>
      </c>
      <c r="H168" s="264">
        <v>17.280000000000001</v>
      </c>
      <c r="I168" s="265"/>
      <c r="J168" s="266">
        <f>ROUND(I168*H168,2)</f>
        <v>0</v>
      </c>
      <c r="K168" s="262" t="s">
        <v>149</v>
      </c>
      <c r="L168" s="267"/>
      <c r="M168" s="268" t="s">
        <v>1</v>
      </c>
      <c r="N168" s="269" t="s">
        <v>44</v>
      </c>
      <c r="O168" s="91"/>
      <c r="P168" s="227">
        <f>O168*H168</f>
        <v>0</v>
      </c>
      <c r="Q168" s="227">
        <v>1</v>
      </c>
      <c r="R168" s="227">
        <f>Q168*H168</f>
        <v>17.280000000000001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199</v>
      </c>
      <c r="AT168" s="229" t="s">
        <v>292</v>
      </c>
      <c r="AU168" s="229" t="s">
        <v>89</v>
      </c>
      <c r="AY168" s="17" t="s">
        <v>143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87</v>
      </c>
      <c r="BK168" s="230">
        <f>ROUND(I168*H168,2)</f>
        <v>0</v>
      </c>
      <c r="BL168" s="17" t="s">
        <v>150</v>
      </c>
      <c r="BM168" s="229" t="s">
        <v>746</v>
      </c>
    </row>
    <row r="169" s="2" customFormat="1">
      <c r="A169" s="38"/>
      <c r="B169" s="39"/>
      <c r="C169" s="40"/>
      <c r="D169" s="231" t="s">
        <v>152</v>
      </c>
      <c r="E169" s="40"/>
      <c r="F169" s="232" t="s">
        <v>745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152</v>
      </c>
      <c r="AU169" s="17" t="s">
        <v>89</v>
      </c>
    </row>
    <row r="170" s="13" customFormat="1">
      <c r="A170" s="13"/>
      <c r="B170" s="238"/>
      <c r="C170" s="239"/>
      <c r="D170" s="231" t="s">
        <v>156</v>
      </c>
      <c r="E170" s="240" t="s">
        <v>1</v>
      </c>
      <c r="F170" s="241" t="s">
        <v>747</v>
      </c>
      <c r="G170" s="239"/>
      <c r="H170" s="242">
        <v>17.280000000000001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156</v>
      </c>
      <c r="AU170" s="248" t="s">
        <v>89</v>
      </c>
      <c r="AV170" s="13" t="s">
        <v>89</v>
      </c>
      <c r="AW170" s="13" t="s">
        <v>33</v>
      </c>
      <c r="AX170" s="13" t="s">
        <v>87</v>
      </c>
      <c r="AY170" s="248" t="s">
        <v>143</v>
      </c>
    </row>
    <row r="171" s="2" customFormat="1" ht="24.15" customHeight="1">
      <c r="A171" s="38"/>
      <c r="B171" s="39"/>
      <c r="C171" s="218" t="s">
        <v>8</v>
      </c>
      <c r="D171" s="218" t="s">
        <v>145</v>
      </c>
      <c r="E171" s="219" t="s">
        <v>748</v>
      </c>
      <c r="F171" s="220" t="s">
        <v>749</v>
      </c>
      <c r="G171" s="221" t="s">
        <v>209</v>
      </c>
      <c r="H171" s="222">
        <v>96</v>
      </c>
      <c r="I171" s="223"/>
      <c r="J171" s="224">
        <f>ROUND(I171*H171,2)</f>
        <v>0</v>
      </c>
      <c r="K171" s="220" t="s">
        <v>149</v>
      </c>
      <c r="L171" s="44"/>
      <c r="M171" s="225" t="s">
        <v>1</v>
      </c>
      <c r="N171" s="226" t="s">
        <v>44</v>
      </c>
      <c r="O171" s="91"/>
      <c r="P171" s="227">
        <f>O171*H171</f>
        <v>0</v>
      </c>
      <c r="Q171" s="227">
        <v>0.20000000000000001</v>
      </c>
      <c r="R171" s="227">
        <f>Q171*H171</f>
        <v>19.200000000000003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750</v>
      </c>
      <c r="AT171" s="229" t="s">
        <v>145</v>
      </c>
      <c r="AU171" s="229" t="s">
        <v>89</v>
      </c>
      <c r="AY171" s="17" t="s">
        <v>143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87</v>
      </c>
      <c r="BK171" s="230">
        <f>ROUND(I171*H171,2)</f>
        <v>0</v>
      </c>
      <c r="BL171" s="17" t="s">
        <v>750</v>
      </c>
      <c r="BM171" s="229" t="s">
        <v>751</v>
      </c>
    </row>
    <row r="172" s="2" customFormat="1">
      <c r="A172" s="38"/>
      <c r="B172" s="39"/>
      <c r="C172" s="40"/>
      <c r="D172" s="231" t="s">
        <v>152</v>
      </c>
      <c r="E172" s="40"/>
      <c r="F172" s="232" t="s">
        <v>752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152</v>
      </c>
      <c r="AU172" s="17" t="s">
        <v>89</v>
      </c>
    </row>
    <row r="173" s="2" customFormat="1">
      <c r="A173" s="38"/>
      <c r="B173" s="39"/>
      <c r="C173" s="40"/>
      <c r="D173" s="236" t="s">
        <v>154</v>
      </c>
      <c r="E173" s="40"/>
      <c r="F173" s="237" t="s">
        <v>753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154</v>
      </c>
      <c r="AU173" s="17" t="s">
        <v>89</v>
      </c>
    </row>
    <row r="174" s="13" customFormat="1">
      <c r="A174" s="13"/>
      <c r="B174" s="238"/>
      <c r="C174" s="239"/>
      <c r="D174" s="231" t="s">
        <v>156</v>
      </c>
      <c r="E174" s="240" t="s">
        <v>1</v>
      </c>
      <c r="F174" s="241" t="s">
        <v>754</v>
      </c>
      <c r="G174" s="239"/>
      <c r="H174" s="242">
        <v>96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156</v>
      </c>
      <c r="AU174" s="248" t="s">
        <v>89</v>
      </c>
      <c r="AV174" s="13" t="s">
        <v>89</v>
      </c>
      <c r="AW174" s="13" t="s">
        <v>33</v>
      </c>
      <c r="AX174" s="13" t="s">
        <v>87</v>
      </c>
      <c r="AY174" s="248" t="s">
        <v>143</v>
      </c>
    </row>
    <row r="175" s="12" customFormat="1" ht="22.8" customHeight="1">
      <c r="A175" s="12"/>
      <c r="B175" s="202"/>
      <c r="C175" s="203"/>
      <c r="D175" s="204" t="s">
        <v>78</v>
      </c>
      <c r="E175" s="216" t="s">
        <v>89</v>
      </c>
      <c r="F175" s="216" t="s">
        <v>755</v>
      </c>
      <c r="G175" s="203"/>
      <c r="H175" s="203"/>
      <c r="I175" s="206"/>
      <c r="J175" s="217">
        <f>BK175</f>
        <v>0</v>
      </c>
      <c r="K175" s="203"/>
      <c r="L175" s="208"/>
      <c r="M175" s="209"/>
      <c r="N175" s="210"/>
      <c r="O175" s="210"/>
      <c r="P175" s="211">
        <f>SUM(P176:P184)</f>
        <v>0</v>
      </c>
      <c r="Q175" s="210"/>
      <c r="R175" s="211">
        <f>SUM(R176:R184)</f>
        <v>2.4925076399999999</v>
      </c>
      <c r="S175" s="210"/>
      <c r="T175" s="212">
        <f>SUM(T176:T184)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87</v>
      </c>
      <c r="AT175" s="214" t="s">
        <v>78</v>
      </c>
      <c r="AU175" s="214" t="s">
        <v>87</v>
      </c>
      <c r="AY175" s="213" t="s">
        <v>143</v>
      </c>
      <c r="BK175" s="215">
        <f>SUM(BK176:BK184)</f>
        <v>0</v>
      </c>
    </row>
    <row r="176" s="2" customFormat="1" ht="16.5" customHeight="1">
      <c r="A176" s="38"/>
      <c r="B176" s="39"/>
      <c r="C176" s="218" t="s">
        <v>232</v>
      </c>
      <c r="D176" s="218" t="s">
        <v>145</v>
      </c>
      <c r="E176" s="219" t="s">
        <v>756</v>
      </c>
      <c r="F176" s="220" t="s">
        <v>757</v>
      </c>
      <c r="G176" s="221" t="s">
        <v>241</v>
      </c>
      <c r="H176" s="222">
        <v>0.97199999999999998</v>
      </c>
      <c r="I176" s="223"/>
      <c r="J176" s="224">
        <f>ROUND(I176*H176,2)</f>
        <v>0</v>
      </c>
      <c r="K176" s="220" t="s">
        <v>149</v>
      </c>
      <c r="L176" s="44"/>
      <c r="M176" s="225" t="s">
        <v>1</v>
      </c>
      <c r="N176" s="226" t="s">
        <v>44</v>
      </c>
      <c r="O176" s="91"/>
      <c r="P176" s="227">
        <f>O176*H176</f>
        <v>0</v>
      </c>
      <c r="Q176" s="227">
        <v>2.5018699999999998</v>
      </c>
      <c r="R176" s="227">
        <f>Q176*H176</f>
        <v>2.4318176399999998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150</v>
      </c>
      <c r="AT176" s="229" t="s">
        <v>145</v>
      </c>
      <c r="AU176" s="229" t="s">
        <v>89</v>
      </c>
      <c r="AY176" s="17" t="s">
        <v>143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87</v>
      </c>
      <c r="BK176" s="230">
        <f>ROUND(I176*H176,2)</f>
        <v>0</v>
      </c>
      <c r="BL176" s="17" t="s">
        <v>150</v>
      </c>
      <c r="BM176" s="229" t="s">
        <v>758</v>
      </c>
    </row>
    <row r="177" s="2" customFormat="1">
      <c r="A177" s="38"/>
      <c r="B177" s="39"/>
      <c r="C177" s="40"/>
      <c r="D177" s="231" t="s">
        <v>152</v>
      </c>
      <c r="E177" s="40"/>
      <c r="F177" s="232" t="s">
        <v>759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152</v>
      </c>
      <c r="AU177" s="17" t="s">
        <v>89</v>
      </c>
    </row>
    <row r="178" s="2" customFormat="1">
      <c r="A178" s="38"/>
      <c r="B178" s="39"/>
      <c r="C178" s="40"/>
      <c r="D178" s="236" t="s">
        <v>154</v>
      </c>
      <c r="E178" s="40"/>
      <c r="F178" s="237" t="s">
        <v>760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154</v>
      </c>
      <c r="AU178" s="17" t="s">
        <v>89</v>
      </c>
    </row>
    <row r="179" s="15" customFormat="1">
      <c r="A179" s="15"/>
      <c r="B179" s="277"/>
      <c r="C179" s="278"/>
      <c r="D179" s="231" t="s">
        <v>156</v>
      </c>
      <c r="E179" s="279" t="s">
        <v>1</v>
      </c>
      <c r="F179" s="280" t="s">
        <v>707</v>
      </c>
      <c r="G179" s="278"/>
      <c r="H179" s="279" t="s">
        <v>1</v>
      </c>
      <c r="I179" s="281"/>
      <c r="J179" s="278"/>
      <c r="K179" s="278"/>
      <c r="L179" s="282"/>
      <c r="M179" s="283"/>
      <c r="N179" s="284"/>
      <c r="O179" s="284"/>
      <c r="P179" s="284"/>
      <c r="Q179" s="284"/>
      <c r="R179" s="284"/>
      <c r="S179" s="284"/>
      <c r="T179" s="28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6" t="s">
        <v>156</v>
      </c>
      <c r="AU179" s="286" t="s">
        <v>89</v>
      </c>
      <c r="AV179" s="15" t="s">
        <v>87</v>
      </c>
      <c r="AW179" s="15" t="s">
        <v>33</v>
      </c>
      <c r="AX179" s="15" t="s">
        <v>79</v>
      </c>
      <c r="AY179" s="286" t="s">
        <v>143</v>
      </c>
    </row>
    <row r="180" s="13" customFormat="1">
      <c r="A180" s="13"/>
      <c r="B180" s="238"/>
      <c r="C180" s="239"/>
      <c r="D180" s="231" t="s">
        <v>156</v>
      </c>
      <c r="E180" s="240" t="s">
        <v>1</v>
      </c>
      <c r="F180" s="241" t="s">
        <v>708</v>
      </c>
      <c r="G180" s="239"/>
      <c r="H180" s="242">
        <v>0.97199999999999998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156</v>
      </c>
      <c r="AU180" s="248" t="s">
        <v>89</v>
      </c>
      <c r="AV180" s="13" t="s">
        <v>89</v>
      </c>
      <c r="AW180" s="13" t="s">
        <v>33</v>
      </c>
      <c r="AX180" s="13" t="s">
        <v>87</v>
      </c>
      <c r="AY180" s="248" t="s">
        <v>143</v>
      </c>
    </row>
    <row r="181" s="2" customFormat="1" ht="24.15" customHeight="1">
      <c r="A181" s="38"/>
      <c r="B181" s="39"/>
      <c r="C181" s="218" t="s">
        <v>238</v>
      </c>
      <c r="D181" s="218" t="s">
        <v>145</v>
      </c>
      <c r="E181" s="219" t="s">
        <v>761</v>
      </c>
      <c r="F181" s="220" t="s">
        <v>762</v>
      </c>
      <c r="G181" s="221" t="s">
        <v>160</v>
      </c>
      <c r="H181" s="222">
        <v>3</v>
      </c>
      <c r="I181" s="223"/>
      <c r="J181" s="224">
        <f>ROUND(I181*H181,2)</f>
        <v>0</v>
      </c>
      <c r="K181" s="220" t="s">
        <v>1</v>
      </c>
      <c r="L181" s="44"/>
      <c r="M181" s="225" t="s">
        <v>1</v>
      </c>
      <c r="N181" s="226" t="s">
        <v>44</v>
      </c>
      <c r="O181" s="91"/>
      <c r="P181" s="227">
        <f>O181*H181</f>
        <v>0</v>
      </c>
      <c r="Q181" s="227">
        <v>0.0071199999999999996</v>
      </c>
      <c r="R181" s="227">
        <f>Q181*H181</f>
        <v>0.021359999999999997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750</v>
      </c>
      <c r="AT181" s="229" t="s">
        <v>145</v>
      </c>
      <c r="AU181" s="229" t="s">
        <v>89</v>
      </c>
      <c r="AY181" s="17" t="s">
        <v>143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87</v>
      </c>
      <c r="BK181" s="230">
        <f>ROUND(I181*H181,2)</f>
        <v>0</v>
      </c>
      <c r="BL181" s="17" t="s">
        <v>750</v>
      </c>
      <c r="BM181" s="229" t="s">
        <v>763</v>
      </c>
    </row>
    <row r="182" s="13" customFormat="1">
      <c r="A182" s="13"/>
      <c r="B182" s="238"/>
      <c r="C182" s="239"/>
      <c r="D182" s="231" t="s">
        <v>156</v>
      </c>
      <c r="E182" s="240" t="s">
        <v>1</v>
      </c>
      <c r="F182" s="241" t="s">
        <v>764</v>
      </c>
      <c r="G182" s="239"/>
      <c r="H182" s="242">
        <v>3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156</v>
      </c>
      <c r="AU182" s="248" t="s">
        <v>89</v>
      </c>
      <c r="AV182" s="13" t="s">
        <v>89</v>
      </c>
      <c r="AW182" s="13" t="s">
        <v>33</v>
      </c>
      <c r="AX182" s="13" t="s">
        <v>87</v>
      </c>
      <c r="AY182" s="248" t="s">
        <v>143</v>
      </c>
    </row>
    <row r="183" s="2" customFormat="1" ht="16.5" customHeight="1">
      <c r="A183" s="38"/>
      <c r="B183" s="39"/>
      <c r="C183" s="260" t="s">
        <v>247</v>
      </c>
      <c r="D183" s="260" t="s">
        <v>292</v>
      </c>
      <c r="E183" s="261" t="s">
        <v>765</v>
      </c>
      <c r="F183" s="262" t="s">
        <v>766</v>
      </c>
      <c r="G183" s="263" t="s">
        <v>209</v>
      </c>
      <c r="H183" s="264">
        <v>3</v>
      </c>
      <c r="I183" s="265"/>
      <c r="J183" s="266">
        <f>ROUND(I183*H183,2)</f>
        <v>0</v>
      </c>
      <c r="K183" s="262" t="s">
        <v>149</v>
      </c>
      <c r="L183" s="267"/>
      <c r="M183" s="268" t="s">
        <v>1</v>
      </c>
      <c r="N183" s="269" t="s">
        <v>44</v>
      </c>
      <c r="O183" s="91"/>
      <c r="P183" s="227">
        <f>O183*H183</f>
        <v>0</v>
      </c>
      <c r="Q183" s="227">
        <v>0.01311</v>
      </c>
      <c r="R183" s="227">
        <f>Q183*H183</f>
        <v>0.039330000000000004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767</v>
      </c>
      <c r="AT183" s="229" t="s">
        <v>292</v>
      </c>
      <c r="AU183" s="229" t="s">
        <v>89</v>
      </c>
      <c r="AY183" s="17" t="s">
        <v>143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87</v>
      </c>
      <c r="BK183" s="230">
        <f>ROUND(I183*H183,2)</f>
        <v>0</v>
      </c>
      <c r="BL183" s="17" t="s">
        <v>750</v>
      </c>
      <c r="BM183" s="229" t="s">
        <v>768</v>
      </c>
    </row>
    <row r="184" s="2" customFormat="1">
      <c r="A184" s="38"/>
      <c r="B184" s="39"/>
      <c r="C184" s="40"/>
      <c r="D184" s="231" t="s">
        <v>152</v>
      </c>
      <c r="E184" s="40"/>
      <c r="F184" s="232" t="s">
        <v>766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89</v>
      </c>
    </row>
    <row r="185" s="12" customFormat="1" ht="22.8" customHeight="1">
      <c r="A185" s="12"/>
      <c r="B185" s="202"/>
      <c r="C185" s="203"/>
      <c r="D185" s="204" t="s">
        <v>78</v>
      </c>
      <c r="E185" s="216" t="s">
        <v>164</v>
      </c>
      <c r="F185" s="216" t="s">
        <v>769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SUM(P186:P194)</f>
        <v>0</v>
      </c>
      <c r="Q185" s="210"/>
      <c r="R185" s="211">
        <f>SUM(R186:R194)</f>
        <v>0.0066599999999999993</v>
      </c>
      <c r="S185" s="210"/>
      <c r="T185" s="212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87</v>
      </c>
      <c r="AT185" s="214" t="s">
        <v>78</v>
      </c>
      <c r="AU185" s="214" t="s">
        <v>87</v>
      </c>
      <c r="AY185" s="213" t="s">
        <v>143</v>
      </c>
      <c r="BK185" s="215">
        <f>SUM(BK186:BK194)</f>
        <v>0</v>
      </c>
    </row>
    <row r="186" s="2" customFormat="1" ht="21.75" customHeight="1">
      <c r="A186" s="38"/>
      <c r="B186" s="39"/>
      <c r="C186" s="218" t="s">
        <v>253</v>
      </c>
      <c r="D186" s="218" t="s">
        <v>145</v>
      </c>
      <c r="E186" s="219" t="s">
        <v>770</v>
      </c>
      <c r="F186" s="220" t="s">
        <v>771</v>
      </c>
      <c r="G186" s="221" t="s">
        <v>209</v>
      </c>
      <c r="H186" s="222">
        <v>4.7999999999999998</v>
      </c>
      <c r="I186" s="223"/>
      <c r="J186" s="224">
        <f>ROUND(I186*H186,2)</f>
        <v>0</v>
      </c>
      <c r="K186" s="220" t="s">
        <v>149</v>
      </c>
      <c r="L186" s="44"/>
      <c r="M186" s="225" t="s">
        <v>1</v>
      </c>
      <c r="N186" s="226" t="s">
        <v>44</v>
      </c>
      <c r="O186" s="91"/>
      <c r="P186" s="227">
        <f>O186*H186</f>
        <v>0</v>
      </c>
      <c r="Q186" s="227">
        <v>0.00080999999999999996</v>
      </c>
      <c r="R186" s="227">
        <f>Q186*H186</f>
        <v>0.0038879999999999995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150</v>
      </c>
      <c r="AT186" s="229" t="s">
        <v>145</v>
      </c>
      <c r="AU186" s="229" t="s">
        <v>89</v>
      </c>
      <c r="AY186" s="17" t="s">
        <v>143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87</v>
      </c>
      <c r="BK186" s="230">
        <f>ROUND(I186*H186,2)</f>
        <v>0</v>
      </c>
      <c r="BL186" s="17" t="s">
        <v>150</v>
      </c>
      <c r="BM186" s="229" t="s">
        <v>772</v>
      </c>
    </row>
    <row r="187" s="2" customFormat="1">
      <c r="A187" s="38"/>
      <c r="B187" s="39"/>
      <c r="C187" s="40"/>
      <c r="D187" s="231" t="s">
        <v>152</v>
      </c>
      <c r="E187" s="40"/>
      <c r="F187" s="232" t="s">
        <v>773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152</v>
      </c>
      <c r="AU187" s="17" t="s">
        <v>89</v>
      </c>
    </row>
    <row r="188" s="2" customFormat="1">
      <c r="A188" s="38"/>
      <c r="B188" s="39"/>
      <c r="C188" s="40"/>
      <c r="D188" s="236" t="s">
        <v>154</v>
      </c>
      <c r="E188" s="40"/>
      <c r="F188" s="237" t="s">
        <v>774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154</v>
      </c>
      <c r="AU188" s="17" t="s">
        <v>89</v>
      </c>
    </row>
    <row r="189" s="15" customFormat="1">
      <c r="A189" s="15"/>
      <c r="B189" s="277"/>
      <c r="C189" s="278"/>
      <c r="D189" s="231" t="s">
        <v>156</v>
      </c>
      <c r="E189" s="279" t="s">
        <v>1</v>
      </c>
      <c r="F189" s="280" t="s">
        <v>775</v>
      </c>
      <c r="G189" s="278"/>
      <c r="H189" s="279" t="s">
        <v>1</v>
      </c>
      <c r="I189" s="281"/>
      <c r="J189" s="278"/>
      <c r="K189" s="278"/>
      <c r="L189" s="282"/>
      <c r="M189" s="283"/>
      <c r="N189" s="284"/>
      <c r="O189" s="284"/>
      <c r="P189" s="284"/>
      <c r="Q189" s="284"/>
      <c r="R189" s="284"/>
      <c r="S189" s="284"/>
      <c r="T189" s="28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6" t="s">
        <v>156</v>
      </c>
      <c r="AU189" s="286" t="s">
        <v>89</v>
      </c>
      <c r="AV189" s="15" t="s">
        <v>87</v>
      </c>
      <c r="AW189" s="15" t="s">
        <v>33</v>
      </c>
      <c r="AX189" s="15" t="s">
        <v>79</v>
      </c>
      <c r="AY189" s="286" t="s">
        <v>143</v>
      </c>
    </row>
    <row r="190" s="13" customFormat="1">
      <c r="A190" s="13"/>
      <c r="B190" s="238"/>
      <c r="C190" s="239"/>
      <c r="D190" s="231" t="s">
        <v>156</v>
      </c>
      <c r="E190" s="240" t="s">
        <v>1</v>
      </c>
      <c r="F190" s="241" t="s">
        <v>776</v>
      </c>
      <c r="G190" s="239"/>
      <c r="H190" s="242">
        <v>4.7999999999999998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156</v>
      </c>
      <c r="AU190" s="248" t="s">
        <v>89</v>
      </c>
      <c r="AV190" s="13" t="s">
        <v>89</v>
      </c>
      <c r="AW190" s="13" t="s">
        <v>33</v>
      </c>
      <c r="AX190" s="13" t="s">
        <v>87</v>
      </c>
      <c r="AY190" s="248" t="s">
        <v>143</v>
      </c>
    </row>
    <row r="191" s="2" customFormat="1" ht="24.15" customHeight="1">
      <c r="A191" s="38"/>
      <c r="B191" s="39"/>
      <c r="C191" s="260" t="s">
        <v>259</v>
      </c>
      <c r="D191" s="260" t="s">
        <v>292</v>
      </c>
      <c r="E191" s="261" t="s">
        <v>777</v>
      </c>
      <c r="F191" s="262" t="s">
        <v>778</v>
      </c>
      <c r="G191" s="263" t="s">
        <v>209</v>
      </c>
      <c r="H191" s="264">
        <v>5.04</v>
      </c>
      <c r="I191" s="265"/>
      <c r="J191" s="266">
        <f>ROUND(I191*H191,2)</f>
        <v>0</v>
      </c>
      <c r="K191" s="262" t="s">
        <v>779</v>
      </c>
      <c r="L191" s="267"/>
      <c r="M191" s="268" t="s">
        <v>1</v>
      </c>
      <c r="N191" s="269" t="s">
        <v>44</v>
      </c>
      <c r="O191" s="91"/>
      <c r="P191" s="227">
        <f>O191*H191</f>
        <v>0</v>
      </c>
      <c r="Q191" s="227">
        <v>0.00055000000000000003</v>
      </c>
      <c r="R191" s="227">
        <f>Q191*H191</f>
        <v>0.0027720000000000002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199</v>
      </c>
      <c r="AT191" s="229" t="s">
        <v>292</v>
      </c>
      <c r="AU191" s="229" t="s">
        <v>89</v>
      </c>
      <c r="AY191" s="17" t="s">
        <v>143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87</v>
      </c>
      <c r="BK191" s="230">
        <f>ROUND(I191*H191,2)</f>
        <v>0</v>
      </c>
      <c r="BL191" s="17" t="s">
        <v>150</v>
      </c>
      <c r="BM191" s="229" t="s">
        <v>780</v>
      </c>
    </row>
    <row r="192" s="2" customFormat="1">
      <c r="A192" s="38"/>
      <c r="B192" s="39"/>
      <c r="C192" s="40"/>
      <c r="D192" s="231" t="s">
        <v>152</v>
      </c>
      <c r="E192" s="40"/>
      <c r="F192" s="232" t="s">
        <v>781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152</v>
      </c>
      <c r="AU192" s="17" t="s">
        <v>89</v>
      </c>
    </row>
    <row r="193" s="13" customFormat="1">
      <c r="A193" s="13"/>
      <c r="B193" s="238"/>
      <c r="C193" s="239"/>
      <c r="D193" s="231" t="s">
        <v>156</v>
      </c>
      <c r="E193" s="240" t="s">
        <v>1</v>
      </c>
      <c r="F193" s="241" t="s">
        <v>782</v>
      </c>
      <c r="G193" s="239"/>
      <c r="H193" s="242">
        <v>4.7999999999999998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156</v>
      </c>
      <c r="AU193" s="248" t="s">
        <v>89</v>
      </c>
      <c r="AV193" s="13" t="s">
        <v>89</v>
      </c>
      <c r="AW193" s="13" t="s">
        <v>33</v>
      </c>
      <c r="AX193" s="13" t="s">
        <v>87</v>
      </c>
      <c r="AY193" s="248" t="s">
        <v>143</v>
      </c>
    </row>
    <row r="194" s="13" customFormat="1">
      <c r="A194" s="13"/>
      <c r="B194" s="238"/>
      <c r="C194" s="239"/>
      <c r="D194" s="231" t="s">
        <v>156</v>
      </c>
      <c r="E194" s="239"/>
      <c r="F194" s="241" t="s">
        <v>783</v>
      </c>
      <c r="G194" s="239"/>
      <c r="H194" s="242">
        <v>5.04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156</v>
      </c>
      <c r="AU194" s="248" t="s">
        <v>89</v>
      </c>
      <c r="AV194" s="13" t="s">
        <v>89</v>
      </c>
      <c r="AW194" s="13" t="s">
        <v>4</v>
      </c>
      <c r="AX194" s="13" t="s">
        <v>87</v>
      </c>
      <c r="AY194" s="248" t="s">
        <v>143</v>
      </c>
    </row>
    <row r="195" s="12" customFormat="1" ht="25.92" customHeight="1">
      <c r="A195" s="12"/>
      <c r="B195" s="202"/>
      <c r="C195" s="203"/>
      <c r="D195" s="204" t="s">
        <v>78</v>
      </c>
      <c r="E195" s="205" t="s">
        <v>292</v>
      </c>
      <c r="F195" s="205" t="s">
        <v>784</v>
      </c>
      <c r="G195" s="203"/>
      <c r="H195" s="203"/>
      <c r="I195" s="206"/>
      <c r="J195" s="207">
        <f>BK195</f>
        <v>0</v>
      </c>
      <c r="K195" s="203"/>
      <c r="L195" s="208"/>
      <c r="M195" s="209"/>
      <c r="N195" s="210"/>
      <c r="O195" s="210"/>
      <c r="P195" s="211">
        <f>P196</f>
        <v>0</v>
      </c>
      <c r="Q195" s="210"/>
      <c r="R195" s="211">
        <f>R196</f>
        <v>0.38687999999999995</v>
      </c>
      <c r="S195" s="210"/>
      <c r="T195" s="21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164</v>
      </c>
      <c r="AT195" s="214" t="s">
        <v>78</v>
      </c>
      <c r="AU195" s="214" t="s">
        <v>79</v>
      </c>
      <c r="AY195" s="213" t="s">
        <v>143</v>
      </c>
      <c r="BK195" s="215">
        <f>BK196</f>
        <v>0</v>
      </c>
    </row>
    <row r="196" s="12" customFormat="1" ht="22.8" customHeight="1">
      <c r="A196" s="12"/>
      <c r="B196" s="202"/>
      <c r="C196" s="203"/>
      <c r="D196" s="204" t="s">
        <v>78</v>
      </c>
      <c r="E196" s="216" t="s">
        <v>785</v>
      </c>
      <c r="F196" s="216" t="s">
        <v>786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SUM(P197:P254)</f>
        <v>0</v>
      </c>
      <c r="Q196" s="210"/>
      <c r="R196" s="211">
        <f>SUM(R197:R254)</f>
        <v>0.38687999999999995</v>
      </c>
      <c r="S196" s="210"/>
      <c r="T196" s="212">
        <f>SUM(T197:T254)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164</v>
      </c>
      <c r="AT196" s="214" t="s">
        <v>78</v>
      </c>
      <c r="AU196" s="214" t="s">
        <v>87</v>
      </c>
      <c r="AY196" s="213" t="s">
        <v>143</v>
      </c>
      <c r="BK196" s="215">
        <f>SUM(BK197:BK254)</f>
        <v>0</v>
      </c>
    </row>
    <row r="197" s="2" customFormat="1" ht="16.5" customHeight="1">
      <c r="A197" s="38"/>
      <c r="B197" s="39"/>
      <c r="C197" s="218" t="s">
        <v>265</v>
      </c>
      <c r="D197" s="218" t="s">
        <v>145</v>
      </c>
      <c r="E197" s="219" t="s">
        <v>787</v>
      </c>
      <c r="F197" s="220" t="s">
        <v>788</v>
      </c>
      <c r="G197" s="221" t="s">
        <v>209</v>
      </c>
      <c r="H197" s="222">
        <v>96</v>
      </c>
      <c r="I197" s="223"/>
      <c r="J197" s="224">
        <f>ROUND(I197*H197,2)</f>
        <v>0</v>
      </c>
      <c r="K197" s="220" t="s">
        <v>789</v>
      </c>
      <c r="L197" s="44"/>
      <c r="M197" s="225" t="s">
        <v>1</v>
      </c>
      <c r="N197" s="226" t="s">
        <v>44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750</v>
      </c>
      <c r="AT197" s="229" t="s">
        <v>145</v>
      </c>
      <c r="AU197" s="229" t="s">
        <v>89</v>
      </c>
      <c r="AY197" s="17" t="s">
        <v>143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87</v>
      </c>
      <c r="BK197" s="230">
        <f>ROUND(I197*H197,2)</f>
        <v>0</v>
      </c>
      <c r="BL197" s="17" t="s">
        <v>750</v>
      </c>
      <c r="BM197" s="229" t="s">
        <v>790</v>
      </c>
    </row>
    <row r="198" s="2" customFormat="1">
      <c r="A198" s="38"/>
      <c r="B198" s="39"/>
      <c r="C198" s="40"/>
      <c r="D198" s="231" t="s">
        <v>152</v>
      </c>
      <c r="E198" s="40"/>
      <c r="F198" s="232" t="s">
        <v>791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152</v>
      </c>
      <c r="AU198" s="17" t="s">
        <v>89</v>
      </c>
    </row>
    <row r="199" s="13" customFormat="1">
      <c r="A199" s="13"/>
      <c r="B199" s="238"/>
      <c r="C199" s="239"/>
      <c r="D199" s="231" t="s">
        <v>156</v>
      </c>
      <c r="E199" s="240" t="s">
        <v>1</v>
      </c>
      <c r="F199" s="241" t="s">
        <v>754</v>
      </c>
      <c r="G199" s="239"/>
      <c r="H199" s="242">
        <v>96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156</v>
      </c>
      <c r="AU199" s="248" t="s">
        <v>89</v>
      </c>
      <c r="AV199" s="13" t="s">
        <v>89</v>
      </c>
      <c r="AW199" s="13" t="s">
        <v>33</v>
      </c>
      <c r="AX199" s="13" t="s">
        <v>87</v>
      </c>
      <c r="AY199" s="248" t="s">
        <v>143</v>
      </c>
    </row>
    <row r="200" s="2" customFormat="1" ht="16.5" customHeight="1">
      <c r="A200" s="38"/>
      <c r="B200" s="39"/>
      <c r="C200" s="260" t="s">
        <v>271</v>
      </c>
      <c r="D200" s="260" t="s">
        <v>292</v>
      </c>
      <c r="E200" s="261" t="s">
        <v>792</v>
      </c>
      <c r="F200" s="262" t="s">
        <v>793</v>
      </c>
      <c r="G200" s="263" t="s">
        <v>209</v>
      </c>
      <c r="H200" s="264">
        <v>98.879999999999995</v>
      </c>
      <c r="I200" s="265"/>
      <c r="J200" s="266">
        <f>ROUND(I200*H200,2)</f>
        <v>0</v>
      </c>
      <c r="K200" s="262" t="s">
        <v>1</v>
      </c>
      <c r="L200" s="267"/>
      <c r="M200" s="268" t="s">
        <v>1</v>
      </c>
      <c r="N200" s="269" t="s">
        <v>44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794</v>
      </c>
      <c r="AT200" s="229" t="s">
        <v>292</v>
      </c>
      <c r="AU200" s="229" t="s">
        <v>89</v>
      </c>
      <c r="AY200" s="17" t="s">
        <v>143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87</v>
      </c>
      <c r="BK200" s="230">
        <f>ROUND(I200*H200,2)</f>
        <v>0</v>
      </c>
      <c r="BL200" s="17" t="s">
        <v>794</v>
      </c>
      <c r="BM200" s="229" t="s">
        <v>795</v>
      </c>
    </row>
    <row r="201" s="2" customFormat="1">
      <c r="A201" s="38"/>
      <c r="B201" s="39"/>
      <c r="C201" s="40"/>
      <c r="D201" s="231" t="s">
        <v>152</v>
      </c>
      <c r="E201" s="40"/>
      <c r="F201" s="232" t="s">
        <v>793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152</v>
      </c>
      <c r="AU201" s="17" t="s">
        <v>89</v>
      </c>
    </row>
    <row r="202" s="13" customFormat="1">
      <c r="A202" s="13"/>
      <c r="B202" s="238"/>
      <c r="C202" s="239"/>
      <c r="D202" s="231" t="s">
        <v>156</v>
      </c>
      <c r="E202" s="240" t="s">
        <v>1</v>
      </c>
      <c r="F202" s="241" t="s">
        <v>796</v>
      </c>
      <c r="G202" s="239"/>
      <c r="H202" s="242">
        <v>98.879999999999995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156</v>
      </c>
      <c r="AU202" s="248" t="s">
        <v>89</v>
      </c>
      <c r="AV202" s="13" t="s">
        <v>89</v>
      </c>
      <c r="AW202" s="13" t="s">
        <v>33</v>
      </c>
      <c r="AX202" s="13" t="s">
        <v>87</v>
      </c>
      <c r="AY202" s="248" t="s">
        <v>143</v>
      </c>
    </row>
    <row r="203" s="2" customFormat="1" ht="24.15" customHeight="1">
      <c r="A203" s="38"/>
      <c r="B203" s="39"/>
      <c r="C203" s="218" t="s">
        <v>278</v>
      </c>
      <c r="D203" s="218" t="s">
        <v>145</v>
      </c>
      <c r="E203" s="219" t="s">
        <v>797</v>
      </c>
      <c r="F203" s="220" t="s">
        <v>798</v>
      </c>
      <c r="G203" s="221" t="s">
        <v>160</v>
      </c>
      <c r="H203" s="222">
        <v>3</v>
      </c>
      <c r="I203" s="223"/>
      <c r="J203" s="224">
        <f>ROUND(I203*H203,2)</f>
        <v>0</v>
      </c>
      <c r="K203" s="220" t="s">
        <v>149</v>
      </c>
      <c r="L203" s="44"/>
      <c r="M203" s="225" t="s">
        <v>1</v>
      </c>
      <c r="N203" s="226" t="s">
        <v>44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750</v>
      </c>
      <c r="AT203" s="229" t="s">
        <v>145</v>
      </c>
      <c r="AU203" s="229" t="s">
        <v>89</v>
      </c>
      <c r="AY203" s="17" t="s">
        <v>143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87</v>
      </c>
      <c r="BK203" s="230">
        <f>ROUND(I203*H203,2)</f>
        <v>0</v>
      </c>
      <c r="BL203" s="17" t="s">
        <v>750</v>
      </c>
      <c r="BM203" s="229" t="s">
        <v>799</v>
      </c>
    </row>
    <row r="204" s="2" customFormat="1">
      <c r="A204" s="38"/>
      <c r="B204" s="39"/>
      <c r="C204" s="40"/>
      <c r="D204" s="231" t="s">
        <v>152</v>
      </c>
      <c r="E204" s="40"/>
      <c r="F204" s="232" t="s">
        <v>800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152</v>
      </c>
      <c r="AU204" s="17" t="s">
        <v>89</v>
      </c>
    </row>
    <row r="205" s="2" customFormat="1">
      <c r="A205" s="38"/>
      <c r="B205" s="39"/>
      <c r="C205" s="40"/>
      <c r="D205" s="236" t="s">
        <v>154</v>
      </c>
      <c r="E205" s="40"/>
      <c r="F205" s="237" t="s">
        <v>801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154</v>
      </c>
      <c r="AU205" s="17" t="s">
        <v>89</v>
      </c>
    </row>
    <row r="206" s="13" customFormat="1">
      <c r="A206" s="13"/>
      <c r="B206" s="238"/>
      <c r="C206" s="239"/>
      <c r="D206" s="231" t="s">
        <v>156</v>
      </c>
      <c r="E206" s="240" t="s">
        <v>1</v>
      </c>
      <c r="F206" s="241" t="s">
        <v>164</v>
      </c>
      <c r="G206" s="239"/>
      <c r="H206" s="242">
        <v>3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156</v>
      </c>
      <c r="AU206" s="248" t="s">
        <v>89</v>
      </c>
      <c r="AV206" s="13" t="s">
        <v>89</v>
      </c>
      <c r="AW206" s="13" t="s">
        <v>33</v>
      </c>
      <c r="AX206" s="13" t="s">
        <v>87</v>
      </c>
      <c r="AY206" s="248" t="s">
        <v>143</v>
      </c>
    </row>
    <row r="207" s="2" customFormat="1" ht="16.5" customHeight="1">
      <c r="A207" s="38"/>
      <c r="B207" s="39"/>
      <c r="C207" s="260" t="s">
        <v>7</v>
      </c>
      <c r="D207" s="260" t="s">
        <v>292</v>
      </c>
      <c r="E207" s="261" t="s">
        <v>802</v>
      </c>
      <c r="F207" s="262" t="s">
        <v>803</v>
      </c>
      <c r="G207" s="263" t="s">
        <v>160</v>
      </c>
      <c r="H207" s="264">
        <v>3</v>
      </c>
      <c r="I207" s="265"/>
      <c r="J207" s="266">
        <f>ROUND(I207*H207,2)</f>
        <v>0</v>
      </c>
      <c r="K207" s="262" t="s">
        <v>1</v>
      </c>
      <c r="L207" s="267"/>
      <c r="M207" s="268" t="s">
        <v>1</v>
      </c>
      <c r="N207" s="269" t="s">
        <v>44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767</v>
      </c>
      <c r="AT207" s="229" t="s">
        <v>292</v>
      </c>
      <c r="AU207" s="229" t="s">
        <v>89</v>
      </c>
      <c r="AY207" s="17" t="s">
        <v>143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87</v>
      </c>
      <c r="BK207" s="230">
        <f>ROUND(I207*H207,2)</f>
        <v>0</v>
      </c>
      <c r="BL207" s="17" t="s">
        <v>750</v>
      </c>
      <c r="BM207" s="229" t="s">
        <v>804</v>
      </c>
    </row>
    <row r="208" s="2" customFormat="1" ht="16.5" customHeight="1">
      <c r="A208" s="38"/>
      <c r="B208" s="39"/>
      <c r="C208" s="218" t="s">
        <v>291</v>
      </c>
      <c r="D208" s="218" t="s">
        <v>145</v>
      </c>
      <c r="E208" s="219" t="s">
        <v>805</v>
      </c>
      <c r="F208" s="220" t="s">
        <v>806</v>
      </c>
      <c r="G208" s="221" t="s">
        <v>694</v>
      </c>
      <c r="H208" s="222">
        <v>3</v>
      </c>
      <c r="I208" s="223"/>
      <c r="J208" s="224">
        <f>ROUND(I208*H208,2)</f>
        <v>0</v>
      </c>
      <c r="K208" s="220" t="s">
        <v>1</v>
      </c>
      <c r="L208" s="44"/>
      <c r="M208" s="225" t="s">
        <v>1</v>
      </c>
      <c r="N208" s="226" t="s">
        <v>44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750</v>
      </c>
      <c r="AT208" s="229" t="s">
        <v>145</v>
      </c>
      <c r="AU208" s="229" t="s">
        <v>89</v>
      </c>
      <c r="AY208" s="17" t="s">
        <v>143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87</v>
      </c>
      <c r="BK208" s="230">
        <f>ROUND(I208*H208,2)</f>
        <v>0</v>
      </c>
      <c r="BL208" s="17" t="s">
        <v>750</v>
      </c>
      <c r="BM208" s="229" t="s">
        <v>807</v>
      </c>
    </row>
    <row r="209" s="2" customFormat="1">
      <c r="A209" s="38"/>
      <c r="B209" s="39"/>
      <c r="C209" s="40"/>
      <c r="D209" s="231" t="s">
        <v>152</v>
      </c>
      <c r="E209" s="40"/>
      <c r="F209" s="232" t="s">
        <v>806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152</v>
      </c>
      <c r="AU209" s="17" t="s">
        <v>89</v>
      </c>
    </row>
    <row r="210" s="2" customFormat="1" ht="24.15" customHeight="1">
      <c r="A210" s="38"/>
      <c r="B210" s="39"/>
      <c r="C210" s="260" t="s">
        <v>298</v>
      </c>
      <c r="D210" s="260" t="s">
        <v>292</v>
      </c>
      <c r="E210" s="261" t="s">
        <v>808</v>
      </c>
      <c r="F210" s="262" t="s">
        <v>809</v>
      </c>
      <c r="G210" s="263" t="s">
        <v>160</v>
      </c>
      <c r="H210" s="264">
        <v>3</v>
      </c>
      <c r="I210" s="265"/>
      <c r="J210" s="266">
        <f>ROUND(I210*H210,2)</f>
        <v>0</v>
      </c>
      <c r="K210" s="262" t="s">
        <v>1</v>
      </c>
      <c r="L210" s="267"/>
      <c r="M210" s="268" t="s">
        <v>1</v>
      </c>
      <c r="N210" s="269" t="s">
        <v>44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794</v>
      </c>
      <c r="AT210" s="229" t="s">
        <v>292</v>
      </c>
      <c r="AU210" s="229" t="s">
        <v>89</v>
      </c>
      <c r="AY210" s="17" t="s">
        <v>143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87</v>
      </c>
      <c r="BK210" s="230">
        <f>ROUND(I210*H210,2)</f>
        <v>0</v>
      </c>
      <c r="BL210" s="17" t="s">
        <v>794</v>
      </c>
      <c r="BM210" s="229" t="s">
        <v>810</v>
      </c>
    </row>
    <row r="211" s="2" customFormat="1" ht="16.5" customHeight="1">
      <c r="A211" s="38"/>
      <c r="B211" s="39"/>
      <c r="C211" s="218" t="s">
        <v>305</v>
      </c>
      <c r="D211" s="218" t="s">
        <v>145</v>
      </c>
      <c r="E211" s="219" t="s">
        <v>811</v>
      </c>
      <c r="F211" s="220" t="s">
        <v>812</v>
      </c>
      <c r="G211" s="221" t="s">
        <v>160</v>
      </c>
      <c r="H211" s="222">
        <v>3</v>
      </c>
      <c r="I211" s="223"/>
      <c r="J211" s="224">
        <f>ROUND(I211*H211,2)</f>
        <v>0</v>
      </c>
      <c r="K211" s="220" t="s">
        <v>149</v>
      </c>
      <c r="L211" s="44"/>
      <c r="M211" s="225" t="s">
        <v>1</v>
      </c>
      <c r="N211" s="226" t="s">
        <v>44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750</v>
      </c>
      <c r="AT211" s="229" t="s">
        <v>145</v>
      </c>
      <c r="AU211" s="229" t="s">
        <v>89</v>
      </c>
      <c r="AY211" s="17" t="s">
        <v>143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87</v>
      </c>
      <c r="BK211" s="230">
        <f>ROUND(I211*H211,2)</f>
        <v>0</v>
      </c>
      <c r="BL211" s="17" t="s">
        <v>750</v>
      </c>
      <c r="BM211" s="229" t="s">
        <v>813</v>
      </c>
    </row>
    <row r="212" s="2" customFormat="1">
      <c r="A212" s="38"/>
      <c r="B212" s="39"/>
      <c r="C212" s="40"/>
      <c r="D212" s="231" t="s">
        <v>152</v>
      </c>
      <c r="E212" s="40"/>
      <c r="F212" s="232" t="s">
        <v>812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152</v>
      </c>
      <c r="AU212" s="17" t="s">
        <v>89</v>
      </c>
    </row>
    <row r="213" s="2" customFormat="1">
      <c r="A213" s="38"/>
      <c r="B213" s="39"/>
      <c r="C213" s="40"/>
      <c r="D213" s="236" t="s">
        <v>154</v>
      </c>
      <c r="E213" s="40"/>
      <c r="F213" s="237" t="s">
        <v>814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154</v>
      </c>
      <c r="AU213" s="17" t="s">
        <v>89</v>
      </c>
    </row>
    <row r="214" s="2" customFormat="1" ht="16.5" customHeight="1">
      <c r="A214" s="38"/>
      <c r="B214" s="39"/>
      <c r="C214" s="260" t="s">
        <v>310</v>
      </c>
      <c r="D214" s="260" t="s">
        <v>292</v>
      </c>
      <c r="E214" s="261" t="s">
        <v>815</v>
      </c>
      <c r="F214" s="262" t="s">
        <v>816</v>
      </c>
      <c r="G214" s="263" t="s">
        <v>694</v>
      </c>
      <c r="H214" s="264">
        <v>3</v>
      </c>
      <c r="I214" s="265"/>
      <c r="J214" s="266">
        <f>ROUND(I214*H214,2)</f>
        <v>0</v>
      </c>
      <c r="K214" s="262" t="s">
        <v>1</v>
      </c>
      <c r="L214" s="267"/>
      <c r="M214" s="268" t="s">
        <v>1</v>
      </c>
      <c r="N214" s="269" t="s">
        <v>44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767</v>
      </c>
      <c r="AT214" s="229" t="s">
        <v>292</v>
      </c>
      <c r="AU214" s="229" t="s">
        <v>89</v>
      </c>
      <c r="AY214" s="17" t="s">
        <v>143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87</v>
      </c>
      <c r="BK214" s="230">
        <f>ROUND(I214*H214,2)</f>
        <v>0</v>
      </c>
      <c r="BL214" s="17" t="s">
        <v>750</v>
      </c>
      <c r="BM214" s="229" t="s">
        <v>817</v>
      </c>
    </row>
    <row r="215" s="2" customFormat="1">
      <c r="A215" s="38"/>
      <c r="B215" s="39"/>
      <c r="C215" s="40"/>
      <c r="D215" s="231" t="s">
        <v>152</v>
      </c>
      <c r="E215" s="40"/>
      <c r="F215" s="232" t="s">
        <v>816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152</v>
      </c>
      <c r="AU215" s="17" t="s">
        <v>89</v>
      </c>
    </row>
    <row r="216" s="2" customFormat="1" ht="33" customHeight="1">
      <c r="A216" s="38"/>
      <c r="B216" s="39"/>
      <c r="C216" s="218" t="s">
        <v>315</v>
      </c>
      <c r="D216" s="218" t="s">
        <v>145</v>
      </c>
      <c r="E216" s="219" t="s">
        <v>818</v>
      </c>
      <c r="F216" s="220" t="s">
        <v>819</v>
      </c>
      <c r="G216" s="221" t="s">
        <v>209</v>
      </c>
      <c r="H216" s="222">
        <v>96</v>
      </c>
      <c r="I216" s="223"/>
      <c r="J216" s="224">
        <f>ROUND(I216*H216,2)</f>
        <v>0</v>
      </c>
      <c r="K216" s="220" t="s">
        <v>149</v>
      </c>
      <c r="L216" s="44"/>
      <c r="M216" s="225" t="s">
        <v>1</v>
      </c>
      <c r="N216" s="226" t="s">
        <v>44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750</v>
      </c>
      <c r="AT216" s="229" t="s">
        <v>145</v>
      </c>
      <c r="AU216" s="229" t="s">
        <v>89</v>
      </c>
      <c r="AY216" s="17" t="s">
        <v>143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87</v>
      </c>
      <c r="BK216" s="230">
        <f>ROUND(I216*H216,2)</f>
        <v>0</v>
      </c>
      <c r="BL216" s="17" t="s">
        <v>750</v>
      </c>
      <c r="BM216" s="229" t="s">
        <v>820</v>
      </c>
    </row>
    <row r="217" s="2" customFormat="1">
      <c r="A217" s="38"/>
      <c r="B217" s="39"/>
      <c r="C217" s="40"/>
      <c r="D217" s="231" t="s">
        <v>152</v>
      </c>
      <c r="E217" s="40"/>
      <c r="F217" s="232" t="s">
        <v>821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152</v>
      </c>
      <c r="AU217" s="17" t="s">
        <v>89</v>
      </c>
    </row>
    <row r="218" s="2" customFormat="1">
      <c r="A218" s="38"/>
      <c r="B218" s="39"/>
      <c r="C218" s="40"/>
      <c r="D218" s="236" t="s">
        <v>154</v>
      </c>
      <c r="E218" s="40"/>
      <c r="F218" s="237" t="s">
        <v>822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154</v>
      </c>
      <c r="AU218" s="17" t="s">
        <v>89</v>
      </c>
    </row>
    <row r="219" s="13" customFormat="1">
      <c r="A219" s="13"/>
      <c r="B219" s="238"/>
      <c r="C219" s="239"/>
      <c r="D219" s="231" t="s">
        <v>156</v>
      </c>
      <c r="E219" s="240" t="s">
        <v>1</v>
      </c>
      <c r="F219" s="241" t="s">
        <v>754</v>
      </c>
      <c r="G219" s="239"/>
      <c r="H219" s="242">
        <v>96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156</v>
      </c>
      <c r="AU219" s="248" t="s">
        <v>89</v>
      </c>
      <c r="AV219" s="13" t="s">
        <v>89</v>
      </c>
      <c r="AW219" s="13" t="s">
        <v>33</v>
      </c>
      <c r="AX219" s="13" t="s">
        <v>87</v>
      </c>
      <c r="AY219" s="248" t="s">
        <v>143</v>
      </c>
    </row>
    <row r="220" s="2" customFormat="1" ht="16.5" customHeight="1">
      <c r="A220" s="38"/>
      <c r="B220" s="39"/>
      <c r="C220" s="260" t="s">
        <v>322</v>
      </c>
      <c r="D220" s="260" t="s">
        <v>292</v>
      </c>
      <c r="E220" s="261" t="s">
        <v>823</v>
      </c>
      <c r="F220" s="262" t="s">
        <v>824</v>
      </c>
      <c r="G220" s="263" t="s">
        <v>295</v>
      </c>
      <c r="H220" s="264">
        <v>103.824</v>
      </c>
      <c r="I220" s="265"/>
      <c r="J220" s="266">
        <f>ROUND(I220*H220,2)</f>
        <v>0</v>
      </c>
      <c r="K220" s="262" t="s">
        <v>149</v>
      </c>
      <c r="L220" s="267"/>
      <c r="M220" s="268" t="s">
        <v>1</v>
      </c>
      <c r="N220" s="269" t="s">
        <v>44</v>
      </c>
      <c r="O220" s="91"/>
      <c r="P220" s="227">
        <f>O220*H220</f>
        <v>0</v>
      </c>
      <c r="Q220" s="227">
        <v>0.001</v>
      </c>
      <c r="R220" s="227">
        <f>Q220*H220</f>
        <v>0.103824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794</v>
      </c>
      <c r="AT220" s="229" t="s">
        <v>292</v>
      </c>
      <c r="AU220" s="229" t="s">
        <v>89</v>
      </c>
      <c r="AY220" s="17" t="s">
        <v>143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87</v>
      </c>
      <c r="BK220" s="230">
        <f>ROUND(I220*H220,2)</f>
        <v>0</v>
      </c>
      <c r="BL220" s="17" t="s">
        <v>794</v>
      </c>
      <c r="BM220" s="229" t="s">
        <v>825</v>
      </c>
    </row>
    <row r="221" s="2" customFormat="1">
      <c r="A221" s="38"/>
      <c r="B221" s="39"/>
      <c r="C221" s="40"/>
      <c r="D221" s="231" t="s">
        <v>152</v>
      </c>
      <c r="E221" s="40"/>
      <c r="F221" s="232" t="s">
        <v>824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89</v>
      </c>
    </row>
    <row r="222" s="13" customFormat="1">
      <c r="A222" s="13"/>
      <c r="B222" s="238"/>
      <c r="C222" s="239"/>
      <c r="D222" s="231" t="s">
        <v>156</v>
      </c>
      <c r="E222" s="240" t="s">
        <v>1</v>
      </c>
      <c r="F222" s="241" t="s">
        <v>826</v>
      </c>
      <c r="G222" s="239"/>
      <c r="H222" s="242">
        <v>103.824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156</v>
      </c>
      <c r="AU222" s="248" t="s">
        <v>89</v>
      </c>
      <c r="AV222" s="13" t="s">
        <v>89</v>
      </c>
      <c r="AW222" s="13" t="s">
        <v>33</v>
      </c>
      <c r="AX222" s="13" t="s">
        <v>87</v>
      </c>
      <c r="AY222" s="248" t="s">
        <v>143</v>
      </c>
    </row>
    <row r="223" s="2" customFormat="1" ht="16.5" customHeight="1">
      <c r="A223" s="38"/>
      <c r="B223" s="39"/>
      <c r="C223" s="260" t="s">
        <v>328</v>
      </c>
      <c r="D223" s="260" t="s">
        <v>292</v>
      </c>
      <c r="E223" s="261" t="s">
        <v>827</v>
      </c>
      <c r="F223" s="262" t="s">
        <v>828</v>
      </c>
      <c r="G223" s="263" t="s">
        <v>160</v>
      </c>
      <c r="H223" s="264">
        <v>6</v>
      </c>
      <c r="I223" s="265"/>
      <c r="J223" s="266">
        <f>ROUND(I223*H223,2)</f>
        <v>0</v>
      </c>
      <c r="K223" s="262" t="s">
        <v>149</v>
      </c>
      <c r="L223" s="267"/>
      <c r="M223" s="268" t="s">
        <v>1</v>
      </c>
      <c r="N223" s="269" t="s">
        <v>44</v>
      </c>
      <c r="O223" s="91"/>
      <c r="P223" s="227">
        <f>O223*H223</f>
        <v>0</v>
      </c>
      <c r="Q223" s="227">
        <v>0.00016000000000000001</v>
      </c>
      <c r="R223" s="227">
        <f>Q223*H223</f>
        <v>0.00096000000000000013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794</v>
      </c>
      <c r="AT223" s="229" t="s">
        <v>292</v>
      </c>
      <c r="AU223" s="229" t="s">
        <v>89</v>
      </c>
      <c r="AY223" s="17" t="s">
        <v>143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87</v>
      </c>
      <c r="BK223" s="230">
        <f>ROUND(I223*H223,2)</f>
        <v>0</v>
      </c>
      <c r="BL223" s="17" t="s">
        <v>794</v>
      </c>
      <c r="BM223" s="229" t="s">
        <v>829</v>
      </c>
    </row>
    <row r="224" s="2" customFormat="1">
      <c r="A224" s="38"/>
      <c r="B224" s="39"/>
      <c r="C224" s="40"/>
      <c r="D224" s="231" t="s">
        <v>152</v>
      </c>
      <c r="E224" s="40"/>
      <c r="F224" s="232" t="s">
        <v>828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89</v>
      </c>
    </row>
    <row r="225" s="13" customFormat="1">
      <c r="A225" s="13"/>
      <c r="B225" s="238"/>
      <c r="C225" s="239"/>
      <c r="D225" s="231" t="s">
        <v>156</v>
      </c>
      <c r="E225" s="240" t="s">
        <v>1</v>
      </c>
      <c r="F225" s="241" t="s">
        <v>830</v>
      </c>
      <c r="G225" s="239"/>
      <c r="H225" s="242">
        <v>6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156</v>
      </c>
      <c r="AU225" s="248" t="s">
        <v>89</v>
      </c>
      <c r="AV225" s="13" t="s">
        <v>89</v>
      </c>
      <c r="AW225" s="13" t="s">
        <v>33</v>
      </c>
      <c r="AX225" s="13" t="s">
        <v>87</v>
      </c>
      <c r="AY225" s="248" t="s">
        <v>143</v>
      </c>
    </row>
    <row r="226" s="2" customFormat="1" ht="37.8" customHeight="1">
      <c r="A226" s="38"/>
      <c r="B226" s="39"/>
      <c r="C226" s="218" t="s">
        <v>334</v>
      </c>
      <c r="D226" s="218" t="s">
        <v>145</v>
      </c>
      <c r="E226" s="219" t="s">
        <v>831</v>
      </c>
      <c r="F226" s="220" t="s">
        <v>832</v>
      </c>
      <c r="G226" s="221" t="s">
        <v>209</v>
      </c>
      <c r="H226" s="222">
        <v>5.0999999999999996</v>
      </c>
      <c r="I226" s="223"/>
      <c r="J226" s="224">
        <f>ROUND(I226*H226,2)</f>
        <v>0</v>
      </c>
      <c r="K226" s="220" t="s">
        <v>149</v>
      </c>
      <c r="L226" s="44"/>
      <c r="M226" s="225" t="s">
        <v>1</v>
      </c>
      <c r="N226" s="226" t="s">
        <v>44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750</v>
      </c>
      <c r="AT226" s="229" t="s">
        <v>145</v>
      </c>
      <c r="AU226" s="229" t="s">
        <v>89</v>
      </c>
      <c r="AY226" s="17" t="s">
        <v>143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87</v>
      </c>
      <c r="BK226" s="230">
        <f>ROUND(I226*H226,2)</f>
        <v>0</v>
      </c>
      <c r="BL226" s="17" t="s">
        <v>750</v>
      </c>
      <c r="BM226" s="229" t="s">
        <v>833</v>
      </c>
    </row>
    <row r="227" s="2" customFormat="1">
      <c r="A227" s="38"/>
      <c r="B227" s="39"/>
      <c r="C227" s="40"/>
      <c r="D227" s="231" t="s">
        <v>152</v>
      </c>
      <c r="E227" s="40"/>
      <c r="F227" s="232" t="s">
        <v>834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152</v>
      </c>
      <c r="AU227" s="17" t="s">
        <v>89</v>
      </c>
    </row>
    <row r="228" s="2" customFormat="1">
      <c r="A228" s="38"/>
      <c r="B228" s="39"/>
      <c r="C228" s="40"/>
      <c r="D228" s="236" t="s">
        <v>154</v>
      </c>
      <c r="E228" s="40"/>
      <c r="F228" s="237" t="s">
        <v>835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154</v>
      </c>
      <c r="AU228" s="17" t="s">
        <v>89</v>
      </c>
    </row>
    <row r="229" s="13" customFormat="1">
      <c r="A229" s="13"/>
      <c r="B229" s="238"/>
      <c r="C229" s="239"/>
      <c r="D229" s="231" t="s">
        <v>156</v>
      </c>
      <c r="E229" s="240" t="s">
        <v>1</v>
      </c>
      <c r="F229" s="241" t="s">
        <v>836</v>
      </c>
      <c r="G229" s="239"/>
      <c r="H229" s="242">
        <v>5.0999999999999996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156</v>
      </c>
      <c r="AU229" s="248" t="s">
        <v>89</v>
      </c>
      <c r="AV229" s="13" t="s">
        <v>89</v>
      </c>
      <c r="AW229" s="13" t="s">
        <v>33</v>
      </c>
      <c r="AX229" s="13" t="s">
        <v>87</v>
      </c>
      <c r="AY229" s="248" t="s">
        <v>143</v>
      </c>
    </row>
    <row r="230" s="2" customFormat="1" ht="16.5" customHeight="1">
      <c r="A230" s="38"/>
      <c r="B230" s="39"/>
      <c r="C230" s="260" t="s">
        <v>339</v>
      </c>
      <c r="D230" s="260" t="s">
        <v>292</v>
      </c>
      <c r="E230" s="261" t="s">
        <v>837</v>
      </c>
      <c r="F230" s="262" t="s">
        <v>838</v>
      </c>
      <c r="G230" s="263" t="s">
        <v>295</v>
      </c>
      <c r="H230" s="264">
        <v>3.2040000000000002</v>
      </c>
      <c r="I230" s="265"/>
      <c r="J230" s="266">
        <f>ROUND(I230*H230,2)</f>
        <v>0</v>
      </c>
      <c r="K230" s="262" t="s">
        <v>1</v>
      </c>
      <c r="L230" s="267"/>
      <c r="M230" s="268" t="s">
        <v>1</v>
      </c>
      <c r="N230" s="269" t="s">
        <v>44</v>
      </c>
      <c r="O230" s="91"/>
      <c r="P230" s="227">
        <f>O230*H230</f>
        <v>0</v>
      </c>
      <c r="Q230" s="227">
        <v>0.001</v>
      </c>
      <c r="R230" s="227">
        <f>Q230*H230</f>
        <v>0.0032040000000000003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794</v>
      </c>
      <c r="AT230" s="229" t="s">
        <v>292</v>
      </c>
      <c r="AU230" s="229" t="s">
        <v>89</v>
      </c>
      <c r="AY230" s="17" t="s">
        <v>143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87</v>
      </c>
      <c r="BK230" s="230">
        <f>ROUND(I230*H230,2)</f>
        <v>0</v>
      </c>
      <c r="BL230" s="17" t="s">
        <v>794</v>
      </c>
      <c r="BM230" s="229" t="s">
        <v>839</v>
      </c>
    </row>
    <row r="231" s="2" customFormat="1">
      <c r="A231" s="38"/>
      <c r="B231" s="39"/>
      <c r="C231" s="40"/>
      <c r="D231" s="231" t="s">
        <v>152</v>
      </c>
      <c r="E231" s="40"/>
      <c r="F231" s="232" t="s">
        <v>838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152</v>
      </c>
      <c r="AU231" s="17" t="s">
        <v>89</v>
      </c>
    </row>
    <row r="232" s="13" customFormat="1">
      <c r="A232" s="13"/>
      <c r="B232" s="238"/>
      <c r="C232" s="239"/>
      <c r="D232" s="231" t="s">
        <v>156</v>
      </c>
      <c r="E232" s="240" t="s">
        <v>1</v>
      </c>
      <c r="F232" s="241" t="s">
        <v>840</v>
      </c>
      <c r="G232" s="239"/>
      <c r="H232" s="242">
        <v>3.2040000000000002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156</v>
      </c>
      <c r="AU232" s="248" t="s">
        <v>89</v>
      </c>
      <c r="AV232" s="13" t="s">
        <v>89</v>
      </c>
      <c r="AW232" s="13" t="s">
        <v>33</v>
      </c>
      <c r="AX232" s="13" t="s">
        <v>87</v>
      </c>
      <c r="AY232" s="248" t="s">
        <v>143</v>
      </c>
    </row>
    <row r="233" s="2" customFormat="1" ht="16.5" customHeight="1">
      <c r="A233" s="38"/>
      <c r="B233" s="39"/>
      <c r="C233" s="260" t="s">
        <v>345</v>
      </c>
      <c r="D233" s="260" t="s">
        <v>292</v>
      </c>
      <c r="E233" s="261" t="s">
        <v>841</v>
      </c>
      <c r="F233" s="262" t="s">
        <v>842</v>
      </c>
      <c r="G233" s="263" t="s">
        <v>694</v>
      </c>
      <c r="H233" s="264">
        <v>6</v>
      </c>
      <c r="I233" s="265"/>
      <c r="J233" s="266">
        <f>ROUND(I233*H233,2)</f>
        <v>0</v>
      </c>
      <c r="K233" s="262" t="s">
        <v>1</v>
      </c>
      <c r="L233" s="267"/>
      <c r="M233" s="268" t="s">
        <v>1</v>
      </c>
      <c r="N233" s="269" t="s">
        <v>44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794</v>
      </c>
      <c r="AT233" s="229" t="s">
        <v>292</v>
      </c>
      <c r="AU233" s="229" t="s">
        <v>89</v>
      </c>
      <c r="AY233" s="17" t="s">
        <v>143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87</v>
      </c>
      <c r="BK233" s="230">
        <f>ROUND(I233*H233,2)</f>
        <v>0</v>
      </c>
      <c r="BL233" s="17" t="s">
        <v>794</v>
      </c>
      <c r="BM233" s="229" t="s">
        <v>843</v>
      </c>
    </row>
    <row r="234" s="2" customFormat="1">
      <c r="A234" s="38"/>
      <c r="B234" s="39"/>
      <c r="C234" s="40"/>
      <c r="D234" s="231" t="s">
        <v>152</v>
      </c>
      <c r="E234" s="40"/>
      <c r="F234" s="232" t="s">
        <v>842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152</v>
      </c>
      <c r="AU234" s="17" t="s">
        <v>89</v>
      </c>
    </row>
    <row r="235" s="13" customFormat="1">
      <c r="A235" s="13"/>
      <c r="B235" s="238"/>
      <c r="C235" s="239"/>
      <c r="D235" s="231" t="s">
        <v>156</v>
      </c>
      <c r="E235" s="240" t="s">
        <v>1</v>
      </c>
      <c r="F235" s="241" t="s">
        <v>830</v>
      </c>
      <c r="G235" s="239"/>
      <c r="H235" s="242">
        <v>6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156</v>
      </c>
      <c r="AU235" s="248" t="s">
        <v>89</v>
      </c>
      <c r="AV235" s="13" t="s">
        <v>89</v>
      </c>
      <c r="AW235" s="13" t="s">
        <v>33</v>
      </c>
      <c r="AX235" s="13" t="s">
        <v>87</v>
      </c>
      <c r="AY235" s="248" t="s">
        <v>143</v>
      </c>
    </row>
    <row r="236" s="2" customFormat="1" ht="33" customHeight="1">
      <c r="A236" s="38"/>
      <c r="B236" s="39"/>
      <c r="C236" s="218" t="s">
        <v>349</v>
      </c>
      <c r="D236" s="218" t="s">
        <v>145</v>
      </c>
      <c r="E236" s="219" t="s">
        <v>844</v>
      </c>
      <c r="F236" s="220" t="s">
        <v>845</v>
      </c>
      <c r="G236" s="221" t="s">
        <v>209</v>
      </c>
      <c r="H236" s="222">
        <v>126</v>
      </c>
      <c r="I236" s="223"/>
      <c r="J236" s="224">
        <f>ROUND(I236*H236,2)</f>
        <v>0</v>
      </c>
      <c r="K236" s="220" t="s">
        <v>779</v>
      </c>
      <c r="L236" s="44"/>
      <c r="M236" s="225" t="s">
        <v>1</v>
      </c>
      <c r="N236" s="226" t="s">
        <v>44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750</v>
      </c>
      <c r="AT236" s="229" t="s">
        <v>145</v>
      </c>
      <c r="AU236" s="229" t="s">
        <v>89</v>
      </c>
      <c r="AY236" s="17" t="s">
        <v>143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87</v>
      </c>
      <c r="BK236" s="230">
        <f>ROUND(I236*H236,2)</f>
        <v>0</v>
      </c>
      <c r="BL236" s="17" t="s">
        <v>750</v>
      </c>
      <c r="BM236" s="229" t="s">
        <v>846</v>
      </c>
    </row>
    <row r="237" s="2" customFormat="1">
      <c r="A237" s="38"/>
      <c r="B237" s="39"/>
      <c r="C237" s="40"/>
      <c r="D237" s="231" t="s">
        <v>152</v>
      </c>
      <c r="E237" s="40"/>
      <c r="F237" s="232" t="s">
        <v>847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152</v>
      </c>
      <c r="AU237" s="17" t="s">
        <v>89</v>
      </c>
    </row>
    <row r="238" s="13" customFormat="1">
      <c r="A238" s="13"/>
      <c r="B238" s="238"/>
      <c r="C238" s="239"/>
      <c r="D238" s="231" t="s">
        <v>156</v>
      </c>
      <c r="E238" s="240" t="s">
        <v>1</v>
      </c>
      <c r="F238" s="241" t="s">
        <v>848</v>
      </c>
      <c r="G238" s="239"/>
      <c r="H238" s="242">
        <v>18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156</v>
      </c>
      <c r="AU238" s="248" t="s">
        <v>89</v>
      </c>
      <c r="AV238" s="13" t="s">
        <v>89</v>
      </c>
      <c r="AW238" s="13" t="s">
        <v>33</v>
      </c>
      <c r="AX238" s="13" t="s">
        <v>79</v>
      </c>
      <c r="AY238" s="248" t="s">
        <v>143</v>
      </c>
    </row>
    <row r="239" s="13" customFormat="1">
      <c r="A239" s="13"/>
      <c r="B239" s="238"/>
      <c r="C239" s="239"/>
      <c r="D239" s="231" t="s">
        <v>156</v>
      </c>
      <c r="E239" s="240" t="s">
        <v>1</v>
      </c>
      <c r="F239" s="241" t="s">
        <v>849</v>
      </c>
      <c r="G239" s="239"/>
      <c r="H239" s="242">
        <v>108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156</v>
      </c>
      <c r="AU239" s="248" t="s">
        <v>89</v>
      </c>
      <c r="AV239" s="13" t="s">
        <v>89</v>
      </c>
      <c r="AW239" s="13" t="s">
        <v>33</v>
      </c>
      <c r="AX239" s="13" t="s">
        <v>79</v>
      </c>
      <c r="AY239" s="248" t="s">
        <v>143</v>
      </c>
    </row>
    <row r="240" s="14" customFormat="1">
      <c r="A240" s="14"/>
      <c r="B240" s="249"/>
      <c r="C240" s="250"/>
      <c r="D240" s="231" t="s">
        <v>156</v>
      </c>
      <c r="E240" s="251" t="s">
        <v>1</v>
      </c>
      <c r="F240" s="252" t="s">
        <v>184</v>
      </c>
      <c r="G240" s="250"/>
      <c r="H240" s="253">
        <v>126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9" t="s">
        <v>156</v>
      </c>
      <c r="AU240" s="259" t="s">
        <v>89</v>
      </c>
      <c r="AV240" s="14" t="s">
        <v>150</v>
      </c>
      <c r="AW240" s="14" t="s">
        <v>33</v>
      </c>
      <c r="AX240" s="14" t="s">
        <v>87</v>
      </c>
      <c r="AY240" s="259" t="s">
        <v>143</v>
      </c>
    </row>
    <row r="241" s="2" customFormat="1" ht="24.15" customHeight="1">
      <c r="A241" s="38"/>
      <c r="B241" s="39"/>
      <c r="C241" s="260" t="s">
        <v>356</v>
      </c>
      <c r="D241" s="260" t="s">
        <v>292</v>
      </c>
      <c r="E241" s="261" t="s">
        <v>850</v>
      </c>
      <c r="F241" s="262" t="s">
        <v>851</v>
      </c>
      <c r="G241" s="263" t="s">
        <v>209</v>
      </c>
      <c r="H241" s="264">
        <v>113.40000000000001</v>
      </c>
      <c r="I241" s="265"/>
      <c r="J241" s="266">
        <f>ROUND(I241*H241,2)</f>
        <v>0</v>
      </c>
      <c r="K241" s="262" t="s">
        <v>149</v>
      </c>
      <c r="L241" s="267"/>
      <c r="M241" s="268" t="s">
        <v>1</v>
      </c>
      <c r="N241" s="269" t="s">
        <v>44</v>
      </c>
      <c r="O241" s="91"/>
      <c r="P241" s="227">
        <f>O241*H241</f>
        <v>0</v>
      </c>
      <c r="Q241" s="227">
        <v>0.00058</v>
      </c>
      <c r="R241" s="227">
        <f>Q241*H241</f>
        <v>0.065771999999999997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794</v>
      </c>
      <c r="AT241" s="229" t="s">
        <v>292</v>
      </c>
      <c r="AU241" s="229" t="s">
        <v>89</v>
      </c>
      <c r="AY241" s="17" t="s">
        <v>143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87</v>
      </c>
      <c r="BK241" s="230">
        <f>ROUND(I241*H241,2)</f>
        <v>0</v>
      </c>
      <c r="BL241" s="17" t="s">
        <v>794</v>
      </c>
      <c r="BM241" s="229" t="s">
        <v>852</v>
      </c>
    </row>
    <row r="242" s="2" customFormat="1">
      <c r="A242" s="38"/>
      <c r="B242" s="39"/>
      <c r="C242" s="40"/>
      <c r="D242" s="231" t="s">
        <v>152</v>
      </c>
      <c r="E242" s="40"/>
      <c r="F242" s="232" t="s">
        <v>851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89</v>
      </c>
    </row>
    <row r="243" s="13" customFormat="1">
      <c r="A243" s="13"/>
      <c r="B243" s="238"/>
      <c r="C243" s="239"/>
      <c r="D243" s="231" t="s">
        <v>156</v>
      </c>
      <c r="E243" s="239"/>
      <c r="F243" s="241" t="s">
        <v>853</v>
      </c>
      <c r="G243" s="239"/>
      <c r="H243" s="242">
        <v>113.40000000000001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156</v>
      </c>
      <c r="AU243" s="248" t="s">
        <v>89</v>
      </c>
      <c r="AV243" s="13" t="s">
        <v>89</v>
      </c>
      <c r="AW243" s="13" t="s">
        <v>4</v>
      </c>
      <c r="AX243" s="13" t="s">
        <v>87</v>
      </c>
      <c r="AY243" s="248" t="s">
        <v>143</v>
      </c>
    </row>
    <row r="244" s="2" customFormat="1" ht="21.75" customHeight="1">
      <c r="A244" s="38"/>
      <c r="B244" s="39"/>
      <c r="C244" s="260" t="s">
        <v>362</v>
      </c>
      <c r="D244" s="260" t="s">
        <v>292</v>
      </c>
      <c r="E244" s="261" t="s">
        <v>854</v>
      </c>
      <c r="F244" s="262" t="s">
        <v>855</v>
      </c>
      <c r="G244" s="263" t="s">
        <v>209</v>
      </c>
      <c r="H244" s="264">
        <v>108</v>
      </c>
      <c r="I244" s="265"/>
      <c r="J244" s="266">
        <f>ROUND(I244*H244,2)</f>
        <v>0</v>
      </c>
      <c r="K244" s="262" t="s">
        <v>1</v>
      </c>
      <c r="L244" s="267"/>
      <c r="M244" s="268" t="s">
        <v>1</v>
      </c>
      <c r="N244" s="269" t="s">
        <v>44</v>
      </c>
      <c r="O244" s="91"/>
      <c r="P244" s="227">
        <f>O244*H244</f>
        <v>0</v>
      </c>
      <c r="Q244" s="227">
        <v>0.00022000000000000001</v>
      </c>
      <c r="R244" s="227">
        <f>Q244*H244</f>
        <v>0.02376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794</v>
      </c>
      <c r="AT244" s="229" t="s">
        <v>292</v>
      </c>
      <c r="AU244" s="229" t="s">
        <v>89</v>
      </c>
      <c r="AY244" s="17" t="s">
        <v>143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87</v>
      </c>
      <c r="BK244" s="230">
        <f>ROUND(I244*H244,2)</f>
        <v>0</v>
      </c>
      <c r="BL244" s="17" t="s">
        <v>794</v>
      </c>
      <c r="BM244" s="229" t="s">
        <v>856</v>
      </c>
    </row>
    <row r="245" s="2" customFormat="1">
      <c r="A245" s="38"/>
      <c r="B245" s="39"/>
      <c r="C245" s="40"/>
      <c r="D245" s="231" t="s">
        <v>152</v>
      </c>
      <c r="E245" s="40"/>
      <c r="F245" s="232" t="s">
        <v>855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152</v>
      </c>
      <c r="AU245" s="17" t="s">
        <v>89</v>
      </c>
    </row>
    <row r="246" s="13" customFormat="1">
      <c r="A246" s="13"/>
      <c r="B246" s="238"/>
      <c r="C246" s="239"/>
      <c r="D246" s="231" t="s">
        <v>156</v>
      </c>
      <c r="E246" s="240" t="s">
        <v>1</v>
      </c>
      <c r="F246" s="241" t="s">
        <v>857</v>
      </c>
      <c r="G246" s="239"/>
      <c r="H246" s="242">
        <v>108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156</v>
      </c>
      <c r="AU246" s="248" t="s">
        <v>89</v>
      </c>
      <c r="AV246" s="13" t="s">
        <v>89</v>
      </c>
      <c r="AW246" s="13" t="s">
        <v>33</v>
      </c>
      <c r="AX246" s="13" t="s">
        <v>87</v>
      </c>
      <c r="AY246" s="248" t="s">
        <v>143</v>
      </c>
    </row>
    <row r="247" s="2" customFormat="1" ht="24.15" customHeight="1">
      <c r="A247" s="38"/>
      <c r="B247" s="39"/>
      <c r="C247" s="260" t="s">
        <v>371</v>
      </c>
      <c r="D247" s="260" t="s">
        <v>292</v>
      </c>
      <c r="E247" s="261" t="s">
        <v>858</v>
      </c>
      <c r="F247" s="262" t="s">
        <v>859</v>
      </c>
      <c r="G247" s="263" t="s">
        <v>209</v>
      </c>
      <c r="H247" s="264">
        <v>480</v>
      </c>
      <c r="I247" s="265"/>
      <c r="J247" s="266">
        <f>ROUND(I247*H247,2)</f>
        <v>0</v>
      </c>
      <c r="K247" s="262" t="s">
        <v>1</v>
      </c>
      <c r="L247" s="267"/>
      <c r="M247" s="268" t="s">
        <v>1</v>
      </c>
      <c r="N247" s="269" t="s">
        <v>44</v>
      </c>
      <c r="O247" s="91"/>
      <c r="P247" s="227">
        <f>O247*H247</f>
        <v>0</v>
      </c>
      <c r="Q247" s="227">
        <v>0.00038999999999999999</v>
      </c>
      <c r="R247" s="227">
        <f>Q247*H247</f>
        <v>0.18720000000000001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794</v>
      </c>
      <c r="AT247" s="229" t="s">
        <v>292</v>
      </c>
      <c r="AU247" s="229" t="s">
        <v>89</v>
      </c>
      <c r="AY247" s="17" t="s">
        <v>143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87</v>
      </c>
      <c r="BK247" s="230">
        <f>ROUND(I247*H247,2)</f>
        <v>0</v>
      </c>
      <c r="BL247" s="17" t="s">
        <v>794</v>
      </c>
      <c r="BM247" s="229" t="s">
        <v>860</v>
      </c>
    </row>
    <row r="248" s="2" customFormat="1">
      <c r="A248" s="38"/>
      <c r="B248" s="39"/>
      <c r="C248" s="40"/>
      <c r="D248" s="231" t="s">
        <v>152</v>
      </c>
      <c r="E248" s="40"/>
      <c r="F248" s="232" t="s">
        <v>859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152</v>
      </c>
      <c r="AU248" s="17" t="s">
        <v>89</v>
      </c>
    </row>
    <row r="249" s="13" customFormat="1">
      <c r="A249" s="13"/>
      <c r="B249" s="238"/>
      <c r="C249" s="239"/>
      <c r="D249" s="231" t="s">
        <v>156</v>
      </c>
      <c r="E249" s="240" t="s">
        <v>1</v>
      </c>
      <c r="F249" s="241" t="s">
        <v>861</v>
      </c>
      <c r="G249" s="239"/>
      <c r="H249" s="242">
        <v>480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156</v>
      </c>
      <c r="AU249" s="248" t="s">
        <v>89</v>
      </c>
      <c r="AV249" s="13" t="s">
        <v>89</v>
      </c>
      <c r="AW249" s="13" t="s">
        <v>33</v>
      </c>
      <c r="AX249" s="13" t="s">
        <v>87</v>
      </c>
      <c r="AY249" s="248" t="s">
        <v>143</v>
      </c>
    </row>
    <row r="250" s="2" customFormat="1" ht="24.15" customHeight="1">
      <c r="A250" s="38"/>
      <c r="B250" s="39"/>
      <c r="C250" s="260" t="s">
        <v>378</v>
      </c>
      <c r="D250" s="260" t="s">
        <v>292</v>
      </c>
      <c r="E250" s="261" t="s">
        <v>862</v>
      </c>
      <c r="F250" s="262" t="s">
        <v>863</v>
      </c>
      <c r="G250" s="263" t="s">
        <v>209</v>
      </c>
      <c r="H250" s="264">
        <v>18</v>
      </c>
      <c r="I250" s="265"/>
      <c r="J250" s="266">
        <f>ROUND(I250*H250,2)</f>
        <v>0</v>
      </c>
      <c r="K250" s="262" t="s">
        <v>149</v>
      </c>
      <c r="L250" s="267"/>
      <c r="M250" s="268" t="s">
        <v>1</v>
      </c>
      <c r="N250" s="269" t="s">
        <v>44</v>
      </c>
      <c r="O250" s="91"/>
      <c r="P250" s="227">
        <f>O250*H250</f>
        <v>0</v>
      </c>
      <c r="Q250" s="227">
        <v>0.00012</v>
      </c>
      <c r="R250" s="227">
        <f>Q250*H250</f>
        <v>0.00216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767</v>
      </c>
      <c r="AT250" s="229" t="s">
        <v>292</v>
      </c>
      <c r="AU250" s="229" t="s">
        <v>89</v>
      </c>
      <c r="AY250" s="17" t="s">
        <v>143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87</v>
      </c>
      <c r="BK250" s="230">
        <f>ROUND(I250*H250,2)</f>
        <v>0</v>
      </c>
      <c r="BL250" s="17" t="s">
        <v>750</v>
      </c>
      <c r="BM250" s="229" t="s">
        <v>864</v>
      </c>
    </row>
    <row r="251" s="2" customFormat="1">
      <c r="A251" s="38"/>
      <c r="B251" s="39"/>
      <c r="C251" s="40"/>
      <c r="D251" s="231" t="s">
        <v>152</v>
      </c>
      <c r="E251" s="40"/>
      <c r="F251" s="232" t="s">
        <v>863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152</v>
      </c>
      <c r="AU251" s="17" t="s">
        <v>89</v>
      </c>
    </row>
    <row r="252" s="13" customFormat="1">
      <c r="A252" s="13"/>
      <c r="B252" s="238"/>
      <c r="C252" s="239"/>
      <c r="D252" s="231" t="s">
        <v>156</v>
      </c>
      <c r="E252" s="240" t="s">
        <v>1</v>
      </c>
      <c r="F252" s="241" t="s">
        <v>848</v>
      </c>
      <c r="G252" s="239"/>
      <c r="H252" s="242">
        <v>18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156</v>
      </c>
      <c r="AU252" s="248" t="s">
        <v>89</v>
      </c>
      <c r="AV252" s="13" t="s">
        <v>89</v>
      </c>
      <c r="AW252" s="13" t="s">
        <v>33</v>
      </c>
      <c r="AX252" s="13" t="s">
        <v>87</v>
      </c>
      <c r="AY252" s="248" t="s">
        <v>143</v>
      </c>
    </row>
    <row r="253" s="2" customFormat="1" ht="16.5" customHeight="1">
      <c r="A253" s="38"/>
      <c r="B253" s="39"/>
      <c r="C253" s="218" t="s">
        <v>384</v>
      </c>
      <c r="D253" s="218" t="s">
        <v>145</v>
      </c>
      <c r="E253" s="219" t="s">
        <v>865</v>
      </c>
      <c r="F253" s="220" t="s">
        <v>866</v>
      </c>
      <c r="G253" s="221" t="s">
        <v>686</v>
      </c>
      <c r="H253" s="222">
        <v>1</v>
      </c>
      <c r="I253" s="223"/>
      <c r="J253" s="224">
        <f>ROUND(I253*H253,2)</f>
        <v>0</v>
      </c>
      <c r="K253" s="220" t="s">
        <v>1</v>
      </c>
      <c r="L253" s="44"/>
      <c r="M253" s="225" t="s">
        <v>1</v>
      </c>
      <c r="N253" s="226" t="s">
        <v>44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253</v>
      </c>
      <c r="AT253" s="229" t="s">
        <v>145</v>
      </c>
      <c r="AU253" s="229" t="s">
        <v>89</v>
      </c>
      <c r="AY253" s="17" t="s">
        <v>143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87</v>
      </c>
      <c r="BK253" s="230">
        <f>ROUND(I253*H253,2)</f>
        <v>0</v>
      </c>
      <c r="BL253" s="17" t="s">
        <v>253</v>
      </c>
      <c r="BM253" s="229" t="s">
        <v>867</v>
      </c>
    </row>
    <row r="254" s="13" customFormat="1">
      <c r="A254" s="13"/>
      <c r="B254" s="238"/>
      <c r="C254" s="239"/>
      <c r="D254" s="231" t="s">
        <v>156</v>
      </c>
      <c r="E254" s="240" t="s">
        <v>1</v>
      </c>
      <c r="F254" s="241" t="s">
        <v>87</v>
      </c>
      <c r="G254" s="239"/>
      <c r="H254" s="242">
        <v>1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156</v>
      </c>
      <c r="AU254" s="248" t="s">
        <v>89</v>
      </c>
      <c r="AV254" s="13" t="s">
        <v>89</v>
      </c>
      <c r="AW254" s="13" t="s">
        <v>33</v>
      </c>
      <c r="AX254" s="13" t="s">
        <v>87</v>
      </c>
      <c r="AY254" s="248" t="s">
        <v>143</v>
      </c>
    </row>
    <row r="255" s="12" customFormat="1" ht="25.92" customHeight="1">
      <c r="A255" s="12"/>
      <c r="B255" s="202"/>
      <c r="C255" s="203"/>
      <c r="D255" s="204" t="s">
        <v>78</v>
      </c>
      <c r="E255" s="205" t="s">
        <v>112</v>
      </c>
      <c r="F255" s="205" t="s">
        <v>681</v>
      </c>
      <c r="G255" s="203"/>
      <c r="H255" s="203"/>
      <c r="I255" s="206"/>
      <c r="J255" s="207">
        <f>BK255</f>
        <v>0</v>
      </c>
      <c r="K255" s="203"/>
      <c r="L255" s="208"/>
      <c r="M255" s="209"/>
      <c r="N255" s="210"/>
      <c r="O255" s="210"/>
      <c r="P255" s="211">
        <f>P256+P260</f>
        <v>0</v>
      </c>
      <c r="Q255" s="210"/>
      <c r="R255" s="211">
        <f>R256+R260</f>
        <v>0</v>
      </c>
      <c r="S255" s="210"/>
      <c r="T255" s="212">
        <f>T256+T260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3" t="s">
        <v>176</v>
      </c>
      <c r="AT255" s="214" t="s">
        <v>78</v>
      </c>
      <c r="AU255" s="214" t="s">
        <v>79</v>
      </c>
      <c r="AY255" s="213" t="s">
        <v>143</v>
      </c>
      <c r="BK255" s="215">
        <f>BK256+BK260</f>
        <v>0</v>
      </c>
    </row>
    <row r="256" s="12" customFormat="1" ht="22.8" customHeight="1">
      <c r="A256" s="12"/>
      <c r="B256" s="202"/>
      <c r="C256" s="203"/>
      <c r="D256" s="204" t="s">
        <v>78</v>
      </c>
      <c r="E256" s="216" t="s">
        <v>682</v>
      </c>
      <c r="F256" s="216" t="s">
        <v>683</v>
      </c>
      <c r="G256" s="203"/>
      <c r="H256" s="203"/>
      <c r="I256" s="206"/>
      <c r="J256" s="217">
        <f>BK256</f>
        <v>0</v>
      </c>
      <c r="K256" s="203"/>
      <c r="L256" s="208"/>
      <c r="M256" s="209"/>
      <c r="N256" s="210"/>
      <c r="O256" s="210"/>
      <c r="P256" s="211">
        <f>SUM(P257:P259)</f>
        <v>0</v>
      </c>
      <c r="Q256" s="210"/>
      <c r="R256" s="211">
        <f>SUM(R257:R259)</f>
        <v>0</v>
      </c>
      <c r="S256" s="210"/>
      <c r="T256" s="212">
        <f>SUM(T257:T259)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3" t="s">
        <v>176</v>
      </c>
      <c r="AT256" s="214" t="s">
        <v>78</v>
      </c>
      <c r="AU256" s="214" t="s">
        <v>87</v>
      </c>
      <c r="AY256" s="213" t="s">
        <v>143</v>
      </c>
      <c r="BK256" s="215">
        <f>SUM(BK257:BK259)</f>
        <v>0</v>
      </c>
    </row>
    <row r="257" s="2" customFormat="1" ht="16.5" customHeight="1">
      <c r="A257" s="38"/>
      <c r="B257" s="39"/>
      <c r="C257" s="218" t="s">
        <v>390</v>
      </c>
      <c r="D257" s="218" t="s">
        <v>145</v>
      </c>
      <c r="E257" s="219" t="s">
        <v>684</v>
      </c>
      <c r="F257" s="220" t="s">
        <v>685</v>
      </c>
      <c r="G257" s="221" t="s">
        <v>686</v>
      </c>
      <c r="H257" s="222">
        <v>1</v>
      </c>
      <c r="I257" s="223"/>
      <c r="J257" s="224">
        <f>ROUND(I257*H257,2)</f>
        <v>0</v>
      </c>
      <c r="K257" s="220" t="s">
        <v>149</v>
      </c>
      <c r="L257" s="44"/>
      <c r="M257" s="225" t="s">
        <v>1</v>
      </c>
      <c r="N257" s="226" t="s">
        <v>44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687</v>
      </c>
      <c r="AT257" s="229" t="s">
        <v>145</v>
      </c>
      <c r="AU257" s="229" t="s">
        <v>89</v>
      </c>
      <c r="AY257" s="17" t="s">
        <v>143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87</v>
      </c>
      <c r="BK257" s="230">
        <f>ROUND(I257*H257,2)</f>
        <v>0</v>
      </c>
      <c r="BL257" s="17" t="s">
        <v>687</v>
      </c>
      <c r="BM257" s="229" t="s">
        <v>868</v>
      </c>
    </row>
    <row r="258" s="2" customFormat="1">
      <c r="A258" s="38"/>
      <c r="B258" s="39"/>
      <c r="C258" s="40"/>
      <c r="D258" s="231" t="s">
        <v>152</v>
      </c>
      <c r="E258" s="40"/>
      <c r="F258" s="232" t="s">
        <v>685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89</v>
      </c>
    </row>
    <row r="259" s="2" customFormat="1">
      <c r="A259" s="38"/>
      <c r="B259" s="39"/>
      <c r="C259" s="40"/>
      <c r="D259" s="236" t="s">
        <v>154</v>
      </c>
      <c r="E259" s="40"/>
      <c r="F259" s="237" t="s">
        <v>689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154</v>
      </c>
      <c r="AU259" s="17" t="s">
        <v>89</v>
      </c>
    </row>
    <row r="260" s="12" customFormat="1" ht="22.8" customHeight="1">
      <c r="A260" s="12"/>
      <c r="B260" s="202"/>
      <c r="C260" s="203"/>
      <c r="D260" s="204" t="s">
        <v>78</v>
      </c>
      <c r="E260" s="216" t="s">
        <v>690</v>
      </c>
      <c r="F260" s="216" t="s">
        <v>691</v>
      </c>
      <c r="G260" s="203"/>
      <c r="H260" s="203"/>
      <c r="I260" s="206"/>
      <c r="J260" s="217">
        <f>BK260</f>
        <v>0</v>
      </c>
      <c r="K260" s="203"/>
      <c r="L260" s="208"/>
      <c r="M260" s="209"/>
      <c r="N260" s="210"/>
      <c r="O260" s="210"/>
      <c r="P260" s="211">
        <f>SUM(P261:P262)</f>
        <v>0</v>
      </c>
      <c r="Q260" s="210"/>
      <c r="R260" s="211">
        <f>SUM(R261:R262)</f>
        <v>0</v>
      </c>
      <c r="S260" s="210"/>
      <c r="T260" s="212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3" t="s">
        <v>176</v>
      </c>
      <c r="AT260" s="214" t="s">
        <v>78</v>
      </c>
      <c r="AU260" s="214" t="s">
        <v>87</v>
      </c>
      <c r="AY260" s="213" t="s">
        <v>143</v>
      </c>
      <c r="BK260" s="215">
        <f>SUM(BK261:BK262)</f>
        <v>0</v>
      </c>
    </row>
    <row r="261" s="2" customFormat="1" ht="16.5" customHeight="1">
      <c r="A261" s="38"/>
      <c r="B261" s="39"/>
      <c r="C261" s="218" t="s">
        <v>397</v>
      </c>
      <c r="D261" s="218" t="s">
        <v>145</v>
      </c>
      <c r="E261" s="219" t="s">
        <v>869</v>
      </c>
      <c r="F261" s="220" t="s">
        <v>870</v>
      </c>
      <c r="G261" s="221" t="s">
        <v>871</v>
      </c>
      <c r="H261" s="222">
        <v>1</v>
      </c>
      <c r="I261" s="223"/>
      <c r="J261" s="224">
        <f>ROUND(I261*H261,2)</f>
        <v>0</v>
      </c>
      <c r="K261" s="220" t="s">
        <v>779</v>
      </c>
      <c r="L261" s="44"/>
      <c r="M261" s="225" t="s">
        <v>1</v>
      </c>
      <c r="N261" s="226" t="s">
        <v>44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687</v>
      </c>
      <c r="AT261" s="229" t="s">
        <v>145</v>
      </c>
      <c r="AU261" s="229" t="s">
        <v>89</v>
      </c>
      <c r="AY261" s="17" t="s">
        <v>143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87</v>
      </c>
      <c r="BK261" s="230">
        <f>ROUND(I261*H261,2)</f>
        <v>0</v>
      </c>
      <c r="BL261" s="17" t="s">
        <v>687</v>
      </c>
      <c r="BM261" s="229" t="s">
        <v>872</v>
      </c>
    </row>
    <row r="262" s="2" customFormat="1">
      <c r="A262" s="38"/>
      <c r="B262" s="39"/>
      <c r="C262" s="40"/>
      <c r="D262" s="231" t="s">
        <v>152</v>
      </c>
      <c r="E262" s="40"/>
      <c r="F262" s="232" t="s">
        <v>873</v>
      </c>
      <c r="G262" s="40"/>
      <c r="H262" s="40"/>
      <c r="I262" s="233"/>
      <c r="J262" s="40"/>
      <c r="K262" s="40"/>
      <c r="L262" s="44"/>
      <c r="M262" s="270"/>
      <c r="N262" s="271"/>
      <c r="O262" s="272"/>
      <c r="P262" s="272"/>
      <c r="Q262" s="272"/>
      <c r="R262" s="272"/>
      <c r="S262" s="272"/>
      <c r="T262" s="273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152</v>
      </c>
      <c r="AU262" s="17" t="s">
        <v>89</v>
      </c>
    </row>
    <row r="263" s="2" customFormat="1" ht="6.96" customHeight="1">
      <c r="A263" s="38"/>
      <c r="B263" s="66"/>
      <c r="C263" s="67"/>
      <c r="D263" s="67"/>
      <c r="E263" s="67"/>
      <c r="F263" s="67"/>
      <c r="G263" s="67"/>
      <c r="H263" s="67"/>
      <c r="I263" s="67"/>
      <c r="J263" s="67"/>
      <c r="K263" s="67"/>
      <c r="L263" s="44"/>
      <c r="M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</row>
  </sheetData>
  <sheetProtection sheet="1" autoFilter="0" formatColumns="0" formatRows="0" objects="1" scenarios="1" spinCount="100000" saltValue="chgQN2prF3AHqwjGvxJOBTaUknl2GVuwuVca/F+xFh590EumyHHxpn4n3LQtuupo+Ewn7etLrWkEGnkh9LprXA==" hashValue="KaHm49huula3e27d5m5fvIvpyEHD/4BLX9st/Xl4Ciu6y7wgGs0eHoaWSBG6e/OOscGIkBTQIjVtA6k3sy0y4A==" algorithmName="SHA-512" password="CC35"/>
  <autoFilter ref="C124:K26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4_01/131251100"/>
    <hyperlink ref="F135" r:id="rId2" display="https://podminky.urs.cz/item/CS_URS_2024_01/132251104"/>
    <hyperlink ref="F139" r:id="rId3" display="https://podminky.urs.cz/item/CS_URS_2024_01/162351103"/>
    <hyperlink ref="F143" r:id="rId4" display="https://podminky.urs.cz/item/CS_URS_2024_01/162751117"/>
    <hyperlink ref="F147" r:id="rId5" display="https://podminky.urs.cz/item/CS_URS_2024_01/162751119"/>
    <hyperlink ref="F152" r:id="rId6" display="https://podminky.urs.cz/item/CS_URS_2024_01/167151111"/>
    <hyperlink ref="F156" r:id="rId7" display="https://podminky.urs.cz/item/CS_URS_2024_01/171201231"/>
    <hyperlink ref="F160" r:id="rId8" display="https://podminky.urs.cz/item/CS_URS_2024_01/174101101"/>
    <hyperlink ref="F166" r:id="rId9" display="https://podminky.urs.cz/item/CS_URS_2024_01/175151101"/>
    <hyperlink ref="F173" r:id="rId10" display="https://podminky.urs.cz/item/CS_URS_2024_01/460661112"/>
    <hyperlink ref="F178" r:id="rId11" display="https://podminky.urs.cz/item/CS_URS_2024_01/275313711"/>
    <hyperlink ref="F188" r:id="rId12" display="https://podminky.urs.cz/item/CS_URS_2024_01/388995212"/>
    <hyperlink ref="F205" r:id="rId13" display="https://podminky.urs.cz/item/CS_URS_2024_01/210204011"/>
    <hyperlink ref="F213" r:id="rId14" display="https://podminky.urs.cz/item/CS_URS_2024_01/210204202"/>
    <hyperlink ref="F218" r:id="rId15" display="https://podminky.urs.cz/item/CS_URS_2024_01/210220001"/>
    <hyperlink ref="F228" r:id="rId16" display="https://podminky.urs.cz/item/CS_URS_2024_01/210220002"/>
    <hyperlink ref="F259" r:id="rId17" display="https://podminky.urs.cz/item/CS_URS_2024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874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ROUND((SUM(BE123:BE224)),  2)</f>
        <v>0</v>
      </c>
      <c r="G33" s="38"/>
      <c r="H33" s="38"/>
      <c r="I33" s="155">
        <v>0.20999999999999999</v>
      </c>
      <c r="J33" s="154">
        <f>ROUND(((SUM(BE123:BE224))*I33),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ROUND((SUM(BF123:BF224)),  2)</f>
        <v>0</v>
      </c>
      <c r="G34" s="38"/>
      <c r="H34" s="38"/>
      <c r="I34" s="155">
        <v>0.12</v>
      </c>
      <c r="J34" s="154">
        <f>ROUND(((SUM(BF123:BF224))*I34),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ROUND((SUM(BG123:BG224)),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ROUND((SUM(BH123:BH224)),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ROUND((SUM(BI123:BI224)),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SO501 - Odvodnění pozemní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875</v>
      </c>
      <c r="E99" s="188"/>
      <c r="F99" s="188"/>
      <c r="G99" s="188"/>
      <c r="H99" s="188"/>
      <c r="I99" s="188"/>
      <c r="J99" s="189">
        <f>J199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125</v>
      </c>
      <c r="E100" s="188"/>
      <c r="F100" s="188"/>
      <c r="G100" s="188"/>
      <c r="H100" s="188"/>
      <c r="I100" s="188"/>
      <c r="J100" s="189">
        <f>J202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127</v>
      </c>
      <c r="E101" s="188"/>
      <c r="F101" s="188"/>
      <c r="G101" s="188"/>
      <c r="H101" s="188"/>
      <c r="I101" s="188"/>
      <c r="J101" s="189">
        <f>J216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461</v>
      </c>
      <c r="E102" s="182"/>
      <c r="F102" s="182"/>
      <c r="G102" s="182"/>
      <c r="H102" s="182"/>
      <c r="I102" s="182"/>
      <c r="J102" s="183">
        <f>J220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462</v>
      </c>
      <c r="E103" s="188"/>
      <c r="F103" s="188"/>
      <c r="G103" s="188"/>
      <c r="H103" s="188"/>
      <c r="I103" s="188"/>
      <c r="J103" s="189">
        <f>J221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Ul.Vítězná, Sokolov. Výstavba technické a dopravní infrastruktury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SO501 - Odvodnění pozemní komunikace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Sokolov p.č. 3479, 3487</v>
      </c>
      <c r="G117" s="40"/>
      <c r="H117" s="40"/>
      <c r="I117" s="32" t="s">
        <v>22</v>
      </c>
      <c r="J117" s="79" t="str">
        <f>IF(J12="","",J12)</f>
        <v>16. 1. 2024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Město Sokolov</v>
      </c>
      <c r="G119" s="40"/>
      <c r="H119" s="40"/>
      <c r="I119" s="32" t="s">
        <v>31</v>
      </c>
      <c r="J119" s="36" t="str">
        <f>E21</f>
        <v>Ing. Ota Vettermann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29</v>
      </c>
      <c r="D120" s="40"/>
      <c r="E120" s="40"/>
      <c r="F120" s="27" t="str">
        <f>IF(E18="","",E18)</f>
        <v>Vyplň údaj</v>
      </c>
      <c r="G120" s="40"/>
      <c r="H120" s="40"/>
      <c r="I120" s="32" t="s">
        <v>34</v>
      </c>
      <c r="J120" s="36" t="str">
        <f>E24</f>
        <v>MESSOR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129</v>
      </c>
      <c r="D122" s="194" t="s">
        <v>64</v>
      </c>
      <c r="E122" s="194" t="s">
        <v>60</v>
      </c>
      <c r="F122" s="194" t="s">
        <v>61</v>
      </c>
      <c r="G122" s="194" t="s">
        <v>130</v>
      </c>
      <c r="H122" s="194" t="s">
        <v>131</v>
      </c>
      <c r="I122" s="194" t="s">
        <v>132</v>
      </c>
      <c r="J122" s="194" t="s">
        <v>119</v>
      </c>
      <c r="K122" s="195" t="s">
        <v>133</v>
      </c>
      <c r="L122" s="196"/>
      <c r="M122" s="100" t="s">
        <v>1</v>
      </c>
      <c r="N122" s="101" t="s">
        <v>43</v>
      </c>
      <c r="O122" s="101" t="s">
        <v>134</v>
      </c>
      <c r="P122" s="101" t="s">
        <v>135</v>
      </c>
      <c r="Q122" s="101" t="s">
        <v>136</v>
      </c>
      <c r="R122" s="101" t="s">
        <v>137</v>
      </c>
      <c r="S122" s="101" t="s">
        <v>138</v>
      </c>
      <c r="T122" s="102" t="s">
        <v>139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140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P124+P220</f>
        <v>0</v>
      </c>
      <c r="Q123" s="104"/>
      <c r="R123" s="199">
        <f>R124+R220</f>
        <v>68.248164000000003</v>
      </c>
      <c r="S123" s="104"/>
      <c r="T123" s="200">
        <f>T124+T220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78</v>
      </c>
      <c r="AU123" s="17" t="s">
        <v>121</v>
      </c>
      <c r="BK123" s="201">
        <f>BK124+BK220</f>
        <v>0</v>
      </c>
    </row>
    <row r="124" s="12" customFormat="1" ht="25.92" customHeight="1">
      <c r="A124" s="12"/>
      <c r="B124" s="202"/>
      <c r="C124" s="203"/>
      <c r="D124" s="204" t="s">
        <v>78</v>
      </c>
      <c r="E124" s="205" t="s">
        <v>141</v>
      </c>
      <c r="F124" s="205" t="s">
        <v>142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P125+P199+P202+P216</f>
        <v>0</v>
      </c>
      <c r="Q124" s="210"/>
      <c r="R124" s="211">
        <f>R125+R199+R202+R216</f>
        <v>68.248164000000003</v>
      </c>
      <c r="S124" s="210"/>
      <c r="T124" s="212">
        <f>T125+T199+T202+T216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87</v>
      </c>
      <c r="AT124" s="214" t="s">
        <v>78</v>
      </c>
      <c r="AU124" s="214" t="s">
        <v>79</v>
      </c>
      <c r="AY124" s="213" t="s">
        <v>143</v>
      </c>
      <c r="BK124" s="215">
        <f>BK125+BK199+BK202+BK216</f>
        <v>0</v>
      </c>
    </row>
    <row r="125" s="12" customFormat="1" ht="22.8" customHeight="1">
      <c r="A125" s="12"/>
      <c r="B125" s="202"/>
      <c r="C125" s="203"/>
      <c r="D125" s="204" t="s">
        <v>78</v>
      </c>
      <c r="E125" s="216" t="s">
        <v>87</v>
      </c>
      <c r="F125" s="216" t="s">
        <v>144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SUM(P126:P198)</f>
        <v>0</v>
      </c>
      <c r="Q125" s="210"/>
      <c r="R125" s="211">
        <f>SUM(R126:R198)</f>
        <v>45.993450000000003</v>
      </c>
      <c r="S125" s="210"/>
      <c r="T125" s="212">
        <f>SUM(T126:T198)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87</v>
      </c>
      <c r="AT125" s="214" t="s">
        <v>78</v>
      </c>
      <c r="AU125" s="214" t="s">
        <v>87</v>
      </c>
      <c r="AY125" s="213" t="s">
        <v>143</v>
      </c>
      <c r="BK125" s="215">
        <f>SUM(BK126:BK198)</f>
        <v>0</v>
      </c>
    </row>
    <row r="126" s="2" customFormat="1" ht="33" customHeight="1">
      <c r="A126" s="38"/>
      <c r="B126" s="39"/>
      <c r="C126" s="218" t="s">
        <v>87</v>
      </c>
      <c r="D126" s="218" t="s">
        <v>145</v>
      </c>
      <c r="E126" s="219" t="s">
        <v>876</v>
      </c>
      <c r="F126" s="220" t="s">
        <v>877</v>
      </c>
      <c r="G126" s="221" t="s">
        <v>241</v>
      </c>
      <c r="H126" s="222">
        <v>61.200000000000003</v>
      </c>
      <c r="I126" s="223"/>
      <c r="J126" s="224">
        <f>ROUND(I126*H126,2)</f>
        <v>0</v>
      </c>
      <c r="K126" s="220" t="s">
        <v>149</v>
      </c>
      <c r="L126" s="44"/>
      <c r="M126" s="225" t="s">
        <v>1</v>
      </c>
      <c r="N126" s="226" t="s">
        <v>44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150</v>
      </c>
      <c r="AT126" s="229" t="s">
        <v>145</v>
      </c>
      <c r="AU126" s="229" t="s">
        <v>89</v>
      </c>
      <c r="AY126" s="17" t="s">
        <v>143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87</v>
      </c>
      <c r="BK126" s="230">
        <f>ROUND(I126*H126,2)</f>
        <v>0</v>
      </c>
      <c r="BL126" s="17" t="s">
        <v>150</v>
      </c>
      <c r="BM126" s="229" t="s">
        <v>878</v>
      </c>
    </row>
    <row r="127" s="2" customFormat="1">
      <c r="A127" s="38"/>
      <c r="B127" s="39"/>
      <c r="C127" s="40"/>
      <c r="D127" s="231" t="s">
        <v>152</v>
      </c>
      <c r="E127" s="40"/>
      <c r="F127" s="232" t="s">
        <v>879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152</v>
      </c>
      <c r="AU127" s="17" t="s">
        <v>89</v>
      </c>
    </row>
    <row r="128" s="2" customFormat="1">
      <c r="A128" s="38"/>
      <c r="B128" s="39"/>
      <c r="C128" s="40"/>
      <c r="D128" s="236" t="s">
        <v>154</v>
      </c>
      <c r="E128" s="40"/>
      <c r="F128" s="237" t="s">
        <v>880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154</v>
      </c>
      <c r="AU128" s="17" t="s">
        <v>89</v>
      </c>
    </row>
    <row r="129" s="13" customFormat="1">
      <c r="A129" s="13"/>
      <c r="B129" s="238"/>
      <c r="C129" s="239"/>
      <c r="D129" s="231" t="s">
        <v>156</v>
      </c>
      <c r="E129" s="240" t="s">
        <v>1</v>
      </c>
      <c r="F129" s="241" t="s">
        <v>881</v>
      </c>
      <c r="G129" s="239"/>
      <c r="H129" s="242">
        <v>61.200000000000003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156</v>
      </c>
      <c r="AU129" s="248" t="s">
        <v>89</v>
      </c>
      <c r="AV129" s="13" t="s">
        <v>89</v>
      </c>
      <c r="AW129" s="13" t="s">
        <v>33</v>
      </c>
      <c r="AX129" s="13" t="s">
        <v>87</v>
      </c>
      <c r="AY129" s="248" t="s">
        <v>143</v>
      </c>
    </row>
    <row r="130" s="2" customFormat="1" ht="37.8" customHeight="1">
      <c r="A130" s="38"/>
      <c r="B130" s="39"/>
      <c r="C130" s="218" t="s">
        <v>89</v>
      </c>
      <c r="D130" s="218" t="s">
        <v>145</v>
      </c>
      <c r="E130" s="219" t="s">
        <v>715</v>
      </c>
      <c r="F130" s="220" t="s">
        <v>716</v>
      </c>
      <c r="G130" s="221" t="s">
        <v>241</v>
      </c>
      <c r="H130" s="222">
        <v>61.200000000000003</v>
      </c>
      <c r="I130" s="223"/>
      <c r="J130" s="224">
        <f>ROUND(I130*H130,2)</f>
        <v>0</v>
      </c>
      <c r="K130" s="220" t="s">
        <v>149</v>
      </c>
      <c r="L130" s="44"/>
      <c r="M130" s="225" t="s">
        <v>1</v>
      </c>
      <c r="N130" s="226" t="s">
        <v>44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150</v>
      </c>
      <c r="AT130" s="229" t="s">
        <v>145</v>
      </c>
      <c r="AU130" s="229" t="s">
        <v>89</v>
      </c>
      <c r="AY130" s="17" t="s">
        <v>143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87</v>
      </c>
      <c r="BK130" s="230">
        <f>ROUND(I130*H130,2)</f>
        <v>0</v>
      </c>
      <c r="BL130" s="17" t="s">
        <v>150</v>
      </c>
      <c r="BM130" s="229" t="s">
        <v>882</v>
      </c>
    </row>
    <row r="131" s="2" customFormat="1">
      <c r="A131" s="38"/>
      <c r="B131" s="39"/>
      <c r="C131" s="40"/>
      <c r="D131" s="231" t="s">
        <v>152</v>
      </c>
      <c r="E131" s="40"/>
      <c r="F131" s="232" t="s">
        <v>718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152</v>
      </c>
      <c r="AU131" s="17" t="s">
        <v>89</v>
      </c>
    </row>
    <row r="132" s="2" customFormat="1">
      <c r="A132" s="38"/>
      <c r="B132" s="39"/>
      <c r="C132" s="40"/>
      <c r="D132" s="236" t="s">
        <v>154</v>
      </c>
      <c r="E132" s="40"/>
      <c r="F132" s="237" t="s">
        <v>719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154</v>
      </c>
      <c r="AU132" s="17" t="s">
        <v>89</v>
      </c>
    </row>
    <row r="133" s="13" customFormat="1">
      <c r="A133" s="13"/>
      <c r="B133" s="238"/>
      <c r="C133" s="239"/>
      <c r="D133" s="231" t="s">
        <v>156</v>
      </c>
      <c r="E133" s="240" t="s">
        <v>1</v>
      </c>
      <c r="F133" s="241" t="s">
        <v>883</v>
      </c>
      <c r="G133" s="239"/>
      <c r="H133" s="242">
        <v>61.200000000000003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156</v>
      </c>
      <c r="AU133" s="248" t="s">
        <v>89</v>
      </c>
      <c r="AV133" s="13" t="s">
        <v>89</v>
      </c>
      <c r="AW133" s="13" t="s">
        <v>33</v>
      </c>
      <c r="AX133" s="13" t="s">
        <v>87</v>
      </c>
      <c r="AY133" s="248" t="s">
        <v>143</v>
      </c>
    </row>
    <row r="134" s="2" customFormat="1" ht="37.8" customHeight="1">
      <c r="A134" s="38"/>
      <c r="B134" s="39"/>
      <c r="C134" s="218" t="s">
        <v>164</v>
      </c>
      <c r="D134" s="218" t="s">
        <v>145</v>
      </c>
      <c r="E134" s="219" t="s">
        <v>474</v>
      </c>
      <c r="F134" s="220" t="s">
        <v>475</v>
      </c>
      <c r="G134" s="221" t="s">
        <v>241</v>
      </c>
      <c r="H134" s="222">
        <v>61.200000000000003</v>
      </c>
      <c r="I134" s="223"/>
      <c r="J134" s="224">
        <f>ROUND(I134*H134,2)</f>
        <v>0</v>
      </c>
      <c r="K134" s="220" t="s">
        <v>149</v>
      </c>
      <c r="L134" s="44"/>
      <c r="M134" s="225" t="s">
        <v>1</v>
      </c>
      <c r="N134" s="226" t="s">
        <v>44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150</v>
      </c>
      <c r="AT134" s="229" t="s">
        <v>145</v>
      </c>
      <c r="AU134" s="229" t="s">
        <v>89</v>
      </c>
      <c r="AY134" s="17" t="s">
        <v>143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87</v>
      </c>
      <c r="BK134" s="230">
        <f>ROUND(I134*H134,2)</f>
        <v>0</v>
      </c>
      <c r="BL134" s="17" t="s">
        <v>150</v>
      </c>
      <c r="BM134" s="229" t="s">
        <v>884</v>
      </c>
    </row>
    <row r="135" s="2" customFormat="1">
      <c r="A135" s="38"/>
      <c r="B135" s="39"/>
      <c r="C135" s="40"/>
      <c r="D135" s="231" t="s">
        <v>152</v>
      </c>
      <c r="E135" s="40"/>
      <c r="F135" s="232" t="s">
        <v>477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152</v>
      </c>
      <c r="AU135" s="17" t="s">
        <v>89</v>
      </c>
    </row>
    <row r="136" s="2" customFormat="1">
      <c r="A136" s="38"/>
      <c r="B136" s="39"/>
      <c r="C136" s="40"/>
      <c r="D136" s="236" t="s">
        <v>154</v>
      </c>
      <c r="E136" s="40"/>
      <c r="F136" s="237" t="s">
        <v>478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154</v>
      </c>
      <c r="AU136" s="17" t="s">
        <v>89</v>
      </c>
    </row>
    <row r="137" s="13" customFormat="1">
      <c r="A137" s="13"/>
      <c r="B137" s="238"/>
      <c r="C137" s="239"/>
      <c r="D137" s="231" t="s">
        <v>156</v>
      </c>
      <c r="E137" s="240" t="s">
        <v>1</v>
      </c>
      <c r="F137" s="241" t="s">
        <v>883</v>
      </c>
      <c r="G137" s="239"/>
      <c r="H137" s="242">
        <v>61.200000000000003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156</v>
      </c>
      <c r="AU137" s="248" t="s">
        <v>89</v>
      </c>
      <c r="AV137" s="13" t="s">
        <v>89</v>
      </c>
      <c r="AW137" s="13" t="s">
        <v>33</v>
      </c>
      <c r="AX137" s="13" t="s">
        <v>87</v>
      </c>
      <c r="AY137" s="248" t="s">
        <v>143</v>
      </c>
    </row>
    <row r="138" s="2" customFormat="1" ht="37.8" customHeight="1">
      <c r="A138" s="38"/>
      <c r="B138" s="39"/>
      <c r="C138" s="218" t="s">
        <v>150</v>
      </c>
      <c r="D138" s="218" t="s">
        <v>145</v>
      </c>
      <c r="E138" s="219" t="s">
        <v>480</v>
      </c>
      <c r="F138" s="220" t="s">
        <v>481</v>
      </c>
      <c r="G138" s="221" t="s">
        <v>241</v>
      </c>
      <c r="H138" s="222">
        <v>612</v>
      </c>
      <c r="I138" s="223"/>
      <c r="J138" s="224">
        <f>ROUND(I138*H138,2)</f>
        <v>0</v>
      </c>
      <c r="K138" s="220" t="s">
        <v>149</v>
      </c>
      <c r="L138" s="44"/>
      <c r="M138" s="225" t="s">
        <v>1</v>
      </c>
      <c r="N138" s="226" t="s">
        <v>44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150</v>
      </c>
      <c r="AT138" s="229" t="s">
        <v>145</v>
      </c>
      <c r="AU138" s="229" t="s">
        <v>89</v>
      </c>
      <c r="AY138" s="17" t="s">
        <v>143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87</v>
      </c>
      <c r="BK138" s="230">
        <f>ROUND(I138*H138,2)</f>
        <v>0</v>
      </c>
      <c r="BL138" s="17" t="s">
        <v>150</v>
      </c>
      <c r="BM138" s="229" t="s">
        <v>885</v>
      </c>
    </row>
    <row r="139" s="2" customFormat="1">
      <c r="A139" s="38"/>
      <c r="B139" s="39"/>
      <c r="C139" s="40"/>
      <c r="D139" s="231" t="s">
        <v>152</v>
      </c>
      <c r="E139" s="40"/>
      <c r="F139" s="232" t="s">
        <v>483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89</v>
      </c>
    </row>
    <row r="140" s="2" customFormat="1">
      <c r="A140" s="38"/>
      <c r="B140" s="39"/>
      <c r="C140" s="40"/>
      <c r="D140" s="236" t="s">
        <v>154</v>
      </c>
      <c r="E140" s="40"/>
      <c r="F140" s="237" t="s">
        <v>484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154</v>
      </c>
      <c r="AU140" s="17" t="s">
        <v>89</v>
      </c>
    </row>
    <row r="141" s="13" customFormat="1">
      <c r="A141" s="13"/>
      <c r="B141" s="238"/>
      <c r="C141" s="239"/>
      <c r="D141" s="231" t="s">
        <v>156</v>
      </c>
      <c r="E141" s="240" t="s">
        <v>1</v>
      </c>
      <c r="F141" s="241" t="s">
        <v>883</v>
      </c>
      <c r="G141" s="239"/>
      <c r="H141" s="242">
        <v>61.200000000000003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156</v>
      </c>
      <c r="AU141" s="248" t="s">
        <v>89</v>
      </c>
      <c r="AV141" s="13" t="s">
        <v>89</v>
      </c>
      <c r="AW141" s="13" t="s">
        <v>33</v>
      </c>
      <c r="AX141" s="13" t="s">
        <v>87</v>
      </c>
      <c r="AY141" s="248" t="s">
        <v>143</v>
      </c>
    </row>
    <row r="142" s="13" customFormat="1">
      <c r="A142" s="13"/>
      <c r="B142" s="238"/>
      <c r="C142" s="239"/>
      <c r="D142" s="231" t="s">
        <v>156</v>
      </c>
      <c r="E142" s="239"/>
      <c r="F142" s="241" t="s">
        <v>886</v>
      </c>
      <c r="G142" s="239"/>
      <c r="H142" s="242">
        <v>612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156</v>
      </c>
      <c r="AU142" s="248" t="s">
        <v>89</v>
      </c>
      <c r="AV142" s="13" t="s">
        <v>89</v>
      </c>
      <c r="AW142" s="13" t="s">
        <v>4</v>
      </c>
      <c r="AX142" s="13" t="s">
        <v>87</v>
      </c>
      <c r="AY142" s="248" t="s">
        <v>143</v>
      </c>
    </row>
    <row r="143" s="2" customFormat="1" ht="24.15" customHeight="1">
      <c r="A143" s="38"/>
      <c r="B143" s="39"/>
      <c r="C143" s="218" t="s">
        <v>176</v>
      </c>
      <c r="D143" s="218" t="s">
        <v>145</v>
      </c>
      <c r="E143" s="219" t="s">
        <v>486</v>
      </c>
      <c r="F143" s="220" t="s">
        <v>487</v>
      </c>
      <c r="G143" s="221" t="s">
        <v>241</v>
      </c>
      <c r="H143" s="222">
        <v>61.200000000000003</v>
      </c>
      <c r="I143" s="223"/>
      <c r="J143" s="224">
        <f>ROUND(I143*H143,2)</f>
        <v>0</v>
      </c>
      <c r="K143" s="220" t="s">
        <v>149</v>
      </c>
      <c r="L143" s="44"/>
      <c r="M143" s="225" t="s">
        <v>1</v>
      </c>
      <c r="N143" s="226" t="s">
        <v>44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150</v>
      </c>
      <c r="AT143" s="229" t="s">
        <v>145</v>
      </c>
      <c r="AU143" s="229" t="s">
        <v>89</v>
      </c>
      <c r="AY143" s="17" t="s">
        <v>143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87</v>
      </c>
      <c r="BK143" s="230">
        <f>ROUND(I143*H143,2)</f>
        <v>0</v>
      </c>
      <c r="BL143" s="17" t="s">
        <v>150</v>
      </c>
      <c r="BM143" s="229" t="s">
        <v>887</v>
      </c>
    </row>
    <row r="144" s="2" customFormat="1">
      <c r="A144" s="38"/>
      <c r="B144" s="39"/>
      <c r="C144" s="40"/>
      <c r="D144" s="231" t="s">
        <v>152</v>
      </c>
      <c r="E144" s="40"/>
      <c r="F144" s="232" t="s">
        <v>888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152</v>
      </c>
      <c r="AU144" s="17" t="s">
        <v>89</v>
      </c>
    </row>
    <row r="145" s="2" customFormat="1">
      <c r="A145" s="38"/>
      <c r="B145" s="39"/>
      <c r="C145" s="40"/>
      <c r="D145" s="236" t="s">
        <v>154</v>
      </c>
      <c r="E145" s="40"/>
      <c r="F145" s="237" t="s">
        <v>490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154</v>
      </c>
      <c r="AU145" s="17" t="s">
        <v>89</v>
      </c>
    </row>
    <row r="146" s="13" customFormat="1">
      <c r="A146" s="13"/>
      <c r="B146" s="238"/>
      <c r="C146" s="239"/>
      <c r="D146" s="231" t="s">
        <v>156</v>
      </c>
      <c r="E146" s="240" t="s">
        <v>1</v>
      </c>
      <c r="F146" s="241" t="s">
        <v>883</v>
      </c>
      <c r="G146" s="239"/>
      <c r="H146" s="242">
        <v>61.200000000000003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156</v>
      </c>
      <c r="AU146" s="248" t="s">
        <v>89</v>
      </c>
      <c r="AV146" s="13" t="s">
        <v>89</v>
      </c>
      <c r="AW146" s="13" t="s">
        <v>33</v>
      </c>
      <c r="AX146" s="13" t="s">
        <v>87</v>
      </c>
      <c r="AY146" s="248" t="s">
        <v>143</v>
      </c>
    </row>
    <row r="147" s="2" customFormat="1" ht="33" customHeight="1">
      <c r="A147" s="38"/>
      <c r="B147" s="39"/>
      <c r="C147" s="218" t="s">
        <v>185</v>
      </c>
      <c r="D147" s="218" t="s">
        <v>145</v>
      </c>
      <c r="E147" s="219" t="s">
        <v>491</v>
      </c>
      <c r="F147" s="220" t="s">
        <v>492</v>
      </c>
      <c r="G147" s="221" t="s">
        <v>409</v>
      </c>
      <c r="H147" s="222">
        <v>97.920000000000002</v>
      </c>
      <c r="I147" s="223"/>
      <c r="J147" s="224">
        <f>ROUND(I147*H147,2)</f>
        <v>0</v>
      </c>
      <c r="K147" s="220" t="s">
        <v>149</v>
      </c>
      <c r="L147" s="44"/>
      <c r="M147" s="225" t="s">
        <v>1</v>
      </c>
      <c r="N147" s="226" t="s">
        <v>44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150</v>
      </c>
      <c r="AT147" s="229" t="s">
        <v>145</v>
      </c>
      <c r="AU147" s="229" t="s">
        <v>89</v>
      </c>
      <c r="AY147" s="17" t="s">
        <v>143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87</v>
      </c>
      <c r="BK147" s="230">
        <f>ROUND(I147*H147,2)</f>
        <v>0</v>
      </c>
      <c r="BL147" s="17" t="s">
        <v>150</v>
      </c>
      <c r="BM147" s="229" t="s">
        <v>889</v>
      </c>
    </row>
    <row r="148" s="2" customFormat="1">
      <c r="A148" s="38"/>
      <c r="B148" s="39"/>
      <c r="C148" s="40"/>
      <c r="D148" s="231" t="s">
        <v>152</v>
      </c>
      <c r="E148" s="40"/>
      <c r="F148" s="232" t="s">
        <v>441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89</v>
      </c>
    </row>
    <row r="149" s="2" customFormat="1">
      <c r="A149" s="38"/>
      <c r="B149" s="39"/>
      <c r="C149" s="40"/>
      <c r="D149" s="236" t="s">
        <v>154</v>
      </c>
      <c r="E149" s="40"/>
      <c r="F149" s="237" t="s">
        <v>494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154</v>
      </c>
      <c r="AU149" s="17" t="s">
        <v>89</v>
      </c>
    </row>
    <row r="150" s="13" customFormat="1">
      <c r="A150" s="13"/>
      <c r="B150" s="238"/>
      <c r="C150" s="239"/>
      <c r="D150" s="231" t="s">
        <v>156</v>
      </c>
      <c r="E150" s="240" t="s">
        <v>1</v>
      </c>
      <c r="F150" s="241" t="s">
        <v>890</v>
      </c>
      <c r="G150" s="239"/>
      <c r="H150" s="242">
        <v>97.920000000000002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156</v>
      </c>
      <c r="AU150" s="248" t="s">
        <v>89</v>
      </c>
      <c r="AV150" s="13" t="s">
        <v>89</v>
      </c>
      <c r="AW150" s="13" t="s">
        <v>33</v>
      </c>
      <c r="AX150" s="13" t="s">
        <v>87</v>
      </c>
      <c r="AY150" s="248" t="s">
        <v>143</v>
      </c>
    </row>
    <row r="151" s="2" customFormat="1" ht="24.15" customHeight="1">
      <c r="A151" s="38"/>
      <c r="B151" s="39"/>
      <c r="C151" s="218" t="s">
        <v>192</v>
      </c>
      <c r="D151" s="218" t="s">
        <v>145</v>
      </c>
      <c r="E151" s="219" t="s">
        <v>891</v>
      </c>
      <c r="F151" s="220" t="s">
        <v>892</v>
      </c>
      <c r="G151" s="221" t="s">
        <v>241</v>
      </c>
      <c r="H151" s="222">
        <v>15.154999999999999</v>
      </c>
      <c r="I151" s="223"/>
      <c r="J151" s="224">
        <f>ROUND(I151*H151,2)</f>
        <v>0</v>
      </c>
      <c r="K151" s="220" t="s">
        <v>149</v>
      </c>
      <c r="L151" s="44"/>
      <c r="M151" s="225" t="s">
        <v>1</v>
      </c>
      <c r="N151" s="226" t="s">
        <v>44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150</v>
      </c>
      <c r="AT151" s="229" t="s">
        <v>145</v>
      </c>
      <c r="AU151" s="229" t="s">
        <v>89</v>
      </c>
      <c r="AY151" s="17" t="s">
        <v>143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87</v>
      </c>
      <c r="BK151" s="230">
        <f>ROUND(I151*H151,2)</f>
        <v>0</v>
      </c>
      <c r="BL151" s="17" t="s">
        <v>150</v>
      </c>
      <c r="BM151" s="229" t="s">
        <v>893</v>
      </c>
    </row>
    <row r="152" s="2" customFormat="1">
      <c r="A152" s="38"/>
      <c r="B152" s="39"/>
      <c r="C152" s="40"/>
      <c r="D152" s="231" t="s">
        <v>152</v>
      </c>
      <c r="E152" s="40"/>
      <c r="F152" s="232" t="s">
        <v>894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152</v>
      </c>
      <c r="AU152" s="17" t="s">
        <v>89</v>
      </c>
    </row>
    <row r="153" s="2" customFormat="1">
      <c r="A153" s="38"/>
      <c r="B153" s="39"/>
      <c r="C153" s="40"/>
      <c r="D153" s="236" t="s">
        <v>154</v>
      </c>
      <c r="E153" s="40"/>
      <c r="F153" s="237" t="s">
        <v>895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154</v>
      </c>
      <c r="AU153" s="17" t="s">
        <v>89</v>
      </c>
    </row>
    <row r="154" s="13" customFormat="1">
      <c r="A154" s="13"/>
      <c r="B154" s="238"/>
      <c r="C154" s="239"/>
      <c r="D154" s="231" t="s">
        <v>156</v>
      </c>
      <c r="E154" s="240" t="s">
        <v>1</v>
      </c>
      <c r="F154" s="241" t="s">
        <v>896</v>
      </c>
      <c r="G154" s="239"/>
      <c r="H154" s="242">
        <v>15.154999999999999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156</v>
      </c>
      <c r="AU154" s="248" t="s">
        <v>89</v>
      </c>
      <c r="AV154" s="13" t="s">
        <v>89</v>
      </c>
      <c r="AW154" s="13" t="s">
        <v>33</v>
      </c>
      <c r="AX154" s="13" t="s">
        <v>87</v>
      </c>
      <c r="AY154" s="248" t="s">
        <v>143</v>
      </c>
    </row>
    <row r="155" s="2" customFormat="1" ht="16.5" customHeight="1">
      <c r="A155" s="38"/>
      <c r="B155" s="39"/>
      <c r="C155" s="260" t="s">
        <v>199</v>
      </c>
      <c r="D155" s="260" t="s">
        <v>292</v>
      </c>
      <c r="E155" s="261" t="s">
        <v>897</v>
      </c>
      <c r="F155" s="262" t="s">
        <v>898</v>
      </c>
      <c r="G155" s="263" t="s">
        <v>409</v>
      </c>
      <c r="H155" s="264">
        <v>27.279</v>
      </c>
      <c r="I155" s="265"/>
      <c r="J155" s="266">
        <f>ROUND(I155*H155,2)</f>
        <v>0</v>
      </c>
      <c r="K155" s="262" t="s">
        <v>149</v>
      </c>
      <c r="L155" s="267"/>
      <c r="M155" s="268" t="s">
        <v>1</v>
      </c>
      <c r="N155" s="269" t="s">
        <v>44</v>
      </c>
      <c r="O155" s="91"/>
      <c r="P155" s="227">
        <f>O155*H155</f>
        <v>0</v>
      </c>
      <c r="Q155" s="227">
        <v>1</v>
      </c>
      <c r="R155" s="227">
        <f>Q155*H155</f>
        <v>27.279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199</v>
      </c>
      <c r="AT155" s="229" t="s">
        <v>292</v>
      </c>
      <c r="AU155" s="229" t="s">
        <v>89</v>
      </c>
      <c r="AY155" s="17" t="s">
        <v>143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87</v>
      </c>
      <c r="BK155" s="230">
        <f>ROUND(I155*H155,2)</f>
        <v>0</v>
      </c>
      <c r="BL155" s="17" t="s">
        <v>150</v>
      </c>
      <c r="BM155" s="229" t="s">
        <v>899</v>
      </c>
    </row>
    <row r="156" s="2" customFormat="1">
      <c r="A156" s="38"/>
      <c r="B156" s="39"/>
      <c r="C156" s="40"/>
      <c r="D156" s="231" t="s">
        <v>152</v>
      </c>
      <c r="E156" s="40"/>
      <c r="F156" s="232" t="s">
        <v>898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152</v>
      </c>
      <c r="AU156" s="17" t="s">
        <v>89</v>
      </c>
    </row>
    <row r="157" s="13" customFormat="1">
      <c r="A157" s="13"/>
      <c r="B157" s="238"/>
      <c r="C157" s="239"/>
      <c r="D157" s="231" t="s">
        <v>156</v>
      </c>
      <c r="E157" s="240" t="s">
        <v>1</v>
      </c>
      <c r="F157" s="241" t="s">
        <v>900</v>
      </c>
      <c r="G157" s="239"/>
      <c r="H157" s="242">
        <v>27.279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156</v>
      </c>
      <c r="AU157" s="248" t="s">
        <v>89</v>
      </c>
      <c r="AV157" s="13" t="s">
        <v>89</v>
      </c>
      <c r="AW157" s="13" t="s">
        <v>33</v>
      </c>
      <c r="AX157" s="13" t="s">
        <v>87</v>
      </c>
      <c r="AY157" s="248" t="s">
        <v>143</v>
      </c>
    </row>
    <row r="158" s="2" customFormat="1" ht="24.15" customHeight="1">
      <c r="A158" s="38"/>
      <c r="B158" s="39"/>
      <c r="C158" s="218" t="s">
        <v>206</v>
      </c>
      <c r="D158" s="218" t="s">
        <v>145</v>
      </c>
      <c r="E158" s="219" t="s">
        <v>279</v>
      </c>
      <c r="F158" s="220" t="s">
        <v>280</v>
      </c>
      <c r="G158" s="221" t="s">
        <v>148</v>
      </c>
      <c r="H158" s="222">
        <v>63.299999999999997</v>
      </c>
      <c r="I158" s="223"/>
      <c r="J158" s="224">
        <f>ROUND(I158*H158,2)</f>
        <v>0</v>
      </c>
      <c r="K158" s="220" t="s">
        <v>149</v>
      </c>
      <c r="L158" s="44"/>
      <c r="M158" s="225" t="s">
        <v>1</v>
      </c>
      <c r="N158" s="226" t="s">
        <v>44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150</v>
      </c>
      <c r="AT158" s="229" t="s">
        <v>145</v>
      </c>
      <c r="AU158" s="229" t="s">
        <v>89</v>
      </c>
      <c r="AY158" s="17" t="s">
        <v>143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87</v>
      </c>
      <c r="BK158" s="230">
        <f>ROUND(I158*H158,2)</f>
        <v>0</v>
      </c>
      <c r="BL158" s="17" t="s">
        <v>150</v>
      </c>
      <c r="BM158" s="229" t="s">
        <v>901</v>
      </c>
    </row>
    <row r="159" s="2" customFormat="1">
      <c r="A159" s="38"/>
      <c r="B159" s="39"/>
      <c r="C159" s="40"/>
      <c r="D159" s="231" t="s">
        <v>152</v>
      </c>
      <c r="E159" s="40"/>
      <c r="F159" s="232" t="s">
        <v>282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152</v>
      </c>
      <c r="AU159" s="17" t="s">
        <v>89</v>
      </c>
    </row>
    <row r="160" s="2" customFormat="1">
      <c r="A160" s="38"/>
      <c r="B160" s="39"/>
      <c r="C160" s="40"/>
      <c r="D160" s="236" t="s">
        <v>154</v>
      </c>
      <c r="E160" s="40"/>
      <c r="F160" s="237" t="s">
        <v>283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154</v>
      </c>
      <c r="AU160" s="17" t="s">
        <v>89</v>
      </c>
    </row>
    <row r="161" s="13" customFormat="1">
      <c r="A161" s="13"/>
      <c r="B161" s="238"/>
      <c r="C161" s="239"/>
      <c r="D161" s="231" t="s">
        <v>156</v>
      </c>
      <c r="E161" s="240" t="s">
        <v>1</v>
      </c>
      <c r="F161" s="241" t="s">
        <v>902</v>
      </c>
      <c r="G161" s="239"/>
      <c r="H161" s="242">
        <v>43.299999999999997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156</v>
      </c>
      <c r="AU161" s="248" t="s">
        <v>89</v>
      </c>
      <c r="AV161" s="13" t="s">
        <v>89</v>
      </c>
      <c r="AW161" s="13" t="s">
        <v>33</v>
      </c>
      <c r="AX161" s="13" t="s">
        <v>79</v>
      </c>
      <c r="AY161" s="248" t="s">
        <v>143</v>
      </c>
    </row>
    <row r="162" s="13" customFormat="1">
      <c r="A162" s="13"/>
      <c r="B162" s="238"/>
      <c r="C162" s="239"/>
      <c r="D162" s="231" t="s">
        <v>156</v>
      </c>
      <c r="E162" s="240" t="s">
        <v>1</v>
      </c>
      <c r="F162" s="241" t="s">
        <v>903</v>
      </c>
      <c r="G162" s="239"/>
      <c r="H162" s="242">
        <v>20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156</v>
      </c>
      <c r="AU162" s="248" t="s">
        <v>89</v>
      </c>
      <c r="AV162" s="13" t="s">
        <v>89</v>
      </c>
      <c r="AW162" s="13" t="s">
        <v>33</v>
      </c>
      <c r="AX162" s="13" t="s">
        <v>79</v>
      </c>
      <c r="AY162" s="248" t="s">
        <v>143</v>
      </c>
    </row>
    <row r="163" s="14" customFormat="1">
      <c r="A163" s="14"/>
      <c r="B163" s="249"/>
      <c r="C163" s="250"/>
      <c r="D163" s="231" t="s">
        <v>156</v>
      </c>
      <c r="E163" s="251" t="s">
        <v>1</v>
      </c>
      <c r="F163" s="252" t="s">
        <v>184</v>
      </c>
      <c r="G163" s="250"/>
      <c r="H163" s="253">
        <v>63.299999999999997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156</v>
      </c>
      <c r="AU163" s="259" t="s">
        <v>89</v>
      </c>
      <c r="AV163" s="14" t="s">
        <v>150</v>
      </c>
      <c r="AW163" s="14" t="s">
        <v>33</v>
      </c>
      <c r="AX163" s="14" t="s">
        <v>87</v>
      </c>
      <c r="AY163" s="259" t="s">
        <v>143</v>
      </c>
    </row>
    <row r="164" s="2" customFormat="1" ht="16.5" customHeight="1">
      <c r="A164" s="38"/>
      <c r="B164" s="39"/>
      <c r="C164" s="260" t="s">
        <v>214</v>
      </c>
      <c r="D164" s="260" t="s">
        <v>292</v>
      </c>
      <c r="E164" s="261" t="s">
        <v>904</v>
      </c>
      <c r="F164" s="262" t="s">
        <v>905</v>
      </c>
      <c r="G164" s="263" t="s">
        <v>409</v>
      </c>
      <c r="H164" s="264">
        <v>7.5960000000000001</v>
      </c>
      <c r="I164" s="265"/>
      <c r="J164" s="266">
        <f>ROUND(I164*H164,2)</f>
        <v>0</v>
      </c>
      <c r="K164" s="262" t="s">
        <v>149</v>
      </c>
      <c r="L164" s="267"/>
      <c r="M164" s="268" t="s">
        <v>1</v>
      </c>
      <c r="N164" s="269" t="s">
        <v>44</v>
      </c>
      <c r="O164" s="91"/>
      <c r="P164" s="227">
        <f>O164*H164</f>
        <v>0</v>
      </c>
      <c r="Q164" s="227">
        <v>1</v>
      </c>
      <c r="R164" s="227">
        <f>Q164*H164</f>
        <v>7.5960000000000001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199</v>
      </c>
      <c r="AT164" s="229" t="s">
        <v>292</v>
      </c>
      <c r="AU164" s="229" t="s">
        <v>89</v>
      </c>
      <c r="AY164" s="17" t="s">
        <v>143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150</v>
      </c>
      <c r="BM164" s="229" t="s">
        <v>906</v>
      </c>
    </row>
    <row r="165" s="2" customFormat="1">
      <c r="A165" s="38"/>
      <c r="B165" s="39"/>
      <c r="C165" s="40"/>
      <c r="D165" s="231" t="s">
        <v>152</v>
      </c>
      <c r="E165" s="40"/>
      <c r="F165" s="232" t="s">
        <v>905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89</v>
      </c>
    </row>
    <row r="166" s="13" customFormat="1">
      <c r="A166" s="13"/>
      <c r="B166" s="238"/>
      <c r="C166" s="239"/>
      <c r="D166" s="231" t="s">
        <v>156</v>
      </c>
      <c r="E166" s="240" t="s">
        <v>1</v>
      </c>
      <c r="F166" s="241" t="s">
        <v>907</v>
      </c>
      <c r="G166" s="239"/>
      <c r="H166" s="242">
        <v>7.5960000000000001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156</v>
      </c>
      <c r="AU166" s="248" t="s">
        <v>89</v>
      </c>
      <c r="AV166" s="13" t="s">
        <v>89</v>
      </c>
      <c r="AW166" s="13" t="s">
        <v>33</v>
      </c>
      <c r="AX166" s="13" t="s">
        <v>87</v>
      </c>
      <c r="AY166" s="248" t="s">
        <v>143</v>
      </c>
    </row>
    <row r="167" s="2" customFormat="1" ht="16.5" customHeight="1">
      <c r="A167" s="38"/>
      <c r="B167" s="39"/>
      <c r="C167" s="260" t="s">
        <v>221</v>
      </c>
      <c r="D167" s="260" t="s">
        <v>292</v>
      </c>
      <c r="E167" s="261" t="s">
        <v>908</v>
      </c>
      <c r="F167" s="262" t="s">
        <v>909</v>
      </c>
      <c r="G167" s="263" t="s">
        <v>409</v>
      </c>
      <c r="H167" s="264">
        <v>8.5459999999999994</v>
      </c>
      <c r="I167" s="265"/>
      <c r="J167" s="266">
        <f>ROUND(I167*H167,2)</f>
        <v>0</v>
      </c>
      <c r="K167" s="262" t="s">
        <v>149</v>
      </c>
      <c r="L167" s="267"/>
      <c r="M167" s="268" t="s">
        <v>1</v>
      </c>
      <c r="N167" s="269" t="s">
        <v>44</v>
      </c>
      <c r="O167" s="91"/>
      <c r="P167" s="227">
        <f>O167*H167</f>
        <v>0</v>
      </c>
      <c r="Q167" s="227">
        <v>1</v>
      </c>
      <c r="R167" s="227">
        <f>Q167*H167</f>
        <v>8.5459999999999994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199</v>
      </c>
      <c r="AT167" s="229" t="s">
        <v>292</v>
      </c>
      <c r="AU167" s="229" t="s">
        <v>89</v>
      </c>
      <c r="AY167" s="17" t="s">
        <v>143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87</v>
      </c>
      <c r="BK167" s="230">
        <f>ROUND(I167*H167,2)</f>
        <v>0</v>
      </c>
      <c r="BL167" s="17" t="s">
        <v>150</v>
      </c>
      <c r="BM167" s="229" t="s">
        <v>910</v>
      </c>
    </row>
    <row r="168" s="2" customFormat="1">
      <c r="A168" s="38"/>
      <c r="B168" s="39"/>
      <c r="C168" s="40"/>
      <c r="D168" s="231" t="s">
        <v>152</v>
      </c>
      <c r="E168" s="40"/>
      <c r="F168" s="232" t="s">
        <v>909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152</v>
      </c>
      <c r="AU168" s="17" t="s">
        <v>89</v>
      </c>
    </row>
    <row r="169" s="13" customFormat="1">
      <c r="A169" s="13"/>
      <c r="B169" s="238"/>
      <c r="C169" s="239"/>
      <c r="D169" s="231" t="s">
        <v>156</v>
      </c>
      <c r="E169" s="240" t="s">
        <v>1</v>
      </c>
      <c r="F169" s="241" t="s">
        <v>911</v>
      </c>
      <c r="G169" s="239"/>
      <c r="H169" s="242">
        <v>8.5459999999999994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156</v>
      </c>
      <c r="AU169" s="248" t="s">
        <v>89</v>
      </c>
      <c r="AV169" s="13" t="s">
        <v>89</v>
      </c>
      <c r="AW169" s="13" t="s">
        <v>33</v>
      </c>
      <c r="AX169" s="13" t="s">
        <v>87</v>
      </c>
      <c r="AY169" s="248" t="s">
        <v>143</v>
      </c>
    </row>
    <row r="170" s="2" customFormat="1" ht="16.5" customHeight="1">
      <c r="A170" s="38"/>
      <c r="B170" s="39"/>
      <c r="C170" s="218" t="s">
        <v>8</v>
      </c>
      <c r="D170" s="218" t="s">
        <v>145</v>
      </c>
      <c r="E170" s="219" t="s">
        <v>912</v>
      </c>
      <c r="F170" s="220" t="s">
        <v>913</v>
      </c>
      <c r="G170" s="221" t="s">
        <v>241</v>
      </c>
      <c r="H170" s="222">
        <v>9.4949999999999992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44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150</v>
      </c>
      <c r="AT170" s="229" t="s">
        <v>145</v>
      </c>
      <c r="AU170" s="229" t="s">
        <v>89</v>
      </c>
      <c r="AY170" s="17" t="s">
        <v>143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87</v>
      </c>
      <c r="BK170" s="230">
        <f>ROUND(I170*H170,2)</f>
        <v>0</v>
      </c>
      <c r="BL170" s="17" t="s">
        <v>150</v>
      </c>
      <c r="BM170" s="229" t="s">
        <v>914</v>
      </c>
    </row>
    <row r="171" s="13" customFormat="1">
      <c r="A171" s="13"/>
      <c r="B171" s="238"/>
      <c r="C171" s="239"/>
      <c r="D171" s="231" t="s">
        <v>156</v>
      </c>
      <c r="E171" s="240" t="s">
        <v>1</v>
      </c>
      <c r="F171" s="241" t="s">
        <v>915</v>
      </c>
      <c r="G171" s="239"/>
      <c r="H171" s="242">
        <v>9.4949999999999992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156</v>
      </c>
      <c r="AU171" s="248" t="s">
        <v>89</v>
      </c>
      <c r="AV171" s="13" t="s">
        <v>89</v>
      </c>
      <c r="AW171" s="13" t="s">
        <v>33</v>
      </c>
      <c r="AX171" s="13" t="s">
        <v>87</v>
      </c>
      <c r="AY171" s="248" t="s">
        <v>143</v>
      </c>
    </row>
    <row r="172" s="2" customFormat="1" ht="24.15" customHeight="1">
      <c r="A172" s="38"/>
      <c r="B172" s="39"/>
      <c r="C172" s="218" t="s">
        <v>232</v>
      </c>
      <c r="D172" s="218" t="s">
        <v>145</v>
      </c>
      <c r="E172" s="219" t="s">
        <v>916</v>
      </c>
      <c r="F172" s="220" t="s">
        <v>917</v>
      </c>
      <c r="G172" s="221" t="s">
        <v>148</v>
      </c>
      <c r="H172" s="222">
        <v>43.299999999999997</v>
      </c>
      <c r="I172" s="223"/>
      <c r="J172" s="224">
        <f>ROUND(I172*H172,2)</f>
        <v>0</v>
      </c>
      <c r="K172" s="220" t="s">
        <v>149</v>
      </c>
      <c r="L172" s="44"/>
      <c r="M172" s="225" t="s">
        <v>1</v>
      </c>
      <c r="N172" s="226" t="s">
        <v>44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150</v>
      </c>
      <c r="AT172" s="229" t="s">
        <v>145</v>
      </c>
      <c r="AU172" s="229" t="s">
        <v>89</v>
      </c>
      <c r="AY172" s="17" t="s">
        <v>143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87</v>
      </c>
      <c r="BK172" s="230">
        <f>ROUND(I172*H172,2)</f>
        <v>0</v>
      </c>
      <c r="BL172" s="17" t="s">
        <v>150</v>
      </c>
      <c r="BM172" s="229" t="s">
        <v>918</v>
      </c>
    </row>
    <row r="173" s="2" customFormat="1">
      <c r="A173" s="38"/>
      <c r="B173" s="39"/>
      <c r="C173" s="40"/>
      <c r="D173" s="231" t="s">
        <v>152</v>
      </c>
      <c r="E173" s="40"/>
      <c r="F173" s="232" t="s">
        <v>919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152</v>
      </c>
      <c r="AU173" s="17" t="s">
        <v>89</v>
      </c>
    </row>
    <row r="174" s="2" customFormat="1">
      <c r="A174" s="38"/>
      <c r="B174" s="39"/>
      <c r="C174" s="40"/>
      <c r="D174" s="236" t="s">
        <v>154</v>
      </c>
      <c r="E174" s="40"/>
      <c r="F174" s="237" t="s">
        <v>920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154</v>
      </c>
      <c r="AU174" s="17" t="s">
        <v>89</v>
      </c>
    </row>
    <row r="175" s="13" customFormat="1">
      <c r="A175" s="13"/>
      <c r="B175" s="238"/>
      <c r="C175" s="239"/>
      <c r="D175" s="231" t="s">
        <v>156</v>
      </c>
      <c r="E175" s="240" t="s">
        <v>1</v>
      </c>
      <c r="F175" s="241" t="s">
        <v>902</v>
      </c>
      <c r="G175" s="239"/>
      <c r="H175" s="242">
        <v>43.299999999999997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156</v>
      </c>
      <c r="AU175" s="248" t="s">
        <v>89</v>
      </c>
      <c r="AV175" s="13" t="s">
        <v>89</v>
      </c>
      <c r="AW175" s="13" t="s">
        <v>33</v>
      </c>
      <c r="AX175" s="13" t="s">
        <v>87</v>
      </c>
      <c r="AY175" s="248" t="s">
        <v>143</v>
      </c>
    </row>
    <row r="176" s="2" customFormat="1" ht="24.15" customHeight="1">
      <c r="A176" s="38"/>
      <c r="B176" s="39"/>
      <c r="C176" s="218" t="s">
        <v>238</v>
      </c>
      <c r="D176" s="218" t="s">
        <v>145</v>
      </c>
      <c r="E176" s="219" t="s">
        <v>921</v>
      </c>
      <c r="F176" s="220" t="s">
        <v>922</v>
      </c>
      <c r="G176" s="221" t="s">
        <v>148</v>
      </c>
      <c r="H176" s="222">
        <v>20</v>
      </c>
      <c r="I176" s="223"/>
      <c r="J176" s="224">
        <f>ROUND(I176*H176,2)</f>
        <v>0</v>
      </c>
      <c r="K176" s="220" t="s">
        <v>149</v>
      </c>
      <c r="L176" s="44"/>
      <c r="M176" s="225" t="s">
        <v>1</v>
      </c>
      <c r="N176" s="226" t="s">
        <v>44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150</v>
      </c>
      <c r="AT176" s="229" t="s">
        <v>145</v>
      </c>
      <c r="AU176" s="229" t="s">
        <v>89</v>
      </c>
      <c r="AY176" s="17" t="s">
        <v>143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87</v>
      </c>
      <c r="BK176" s="230">
        <f>ROUND(I176*H176,2)</f>
        <v>0</v>
      </c>
      <c r="BL176" s="17" t="s">
        <v>150</v>
      </c>
      <c r="BM176" s="229" t="s">
        <v>923</v>
      </c>
    </row>
    <row r="177" s="2" customFormat="1">
      <c r="A177" s="38"/>
      <c r="B177" s="39"/>
      <c r="C177" s="40"/>
      <c r="D177" s="231" t="s">
        <v>152</v>
      </c>
      <c r="E177" s="40"/>
      <c r="F177" s="232" t="s">
        <v>922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152</v>
      </c>
      <c r="AU177" s="17" t="s">
        <v>89</v>
      </c>
    </row>
    <row r="178" s="2" customFormat="1">
      <c r="A178" s="38"/>
      <c r="B178" s="39"/>
      <c r="C178" s="40"/>
      <c r="D178" s="236" t="s">
        <v>154</v>
      </c>
      <c r="E178" s="40"/>
      <c r="F178" s="237" t="s">
        <v>924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154</v>
      </c>
      <c r="AU178" s="17" t="s">
        <v>89</v>
      </c>
    </row>
    <row r="179" s="13" customFormat="1">
      <c r="A179" s="13"/>
      <c r="B179" s="238"/>
      <c r="C179" s="239"/>
      <c r="D179" s="231" t="s">
        <v>156</v>
      </c>
      <c r="E179" s="240" t="s">
        <v>1</v>
      </c>
      <c r="F179" s="241" t="s">
        <v>903</v>
      </c>
      <c r="G179" s="239"/>
      <c r="H179" s="242">
        <v>20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156</v>
      </c>
      <c r="AU179" s="248" t="s">
        <v>89</v>
      </c>
      <c r="AV179" s="13" t="s">
        <v>89</v>
      </c>
      <c r="AW179" s="13" t="s">
        <v>33</v>
      </c>
      <c r="AX179" s="13" t="s">
        <v>87</v>
      </c>
      <c r="AY179" s="248" t="s">
        <v>143</v>
      </c>
    </row>
    <row r="180" s="2" customFormat="1" ht="16.5" customHeight="1">
      <c r="A180" s="38"/>
      <c r="B180" s="39"/>
      <c r="C180" s="260" t="s">
        <v>247</v>
      </c>
      <c r="D180" s="260" t="s">
        <v>292</v>
      </c>
      <c r="E180" s="261" t="s">
        <v>925</v>
      </c>
      <c r="F180" s="262" t="s">
        <v>926</v>
      </c>
      <c r="G180" s="263" t="s">
        <v>148</v>
      </c>
      <c r="H180" s="264">
        <v>22</v>
      </c>
      <c r="I180" s="265"/>
      <c r="J180" s="266">
        <f>ROUND(I180*H180,2)</f>
        <v>0</v>
      </c>
      <c r="K180" s="262" t="s">
        <v>149</v>
      </c>
      <c r="L180" s="267"/>
      <c r="M180" s="268" t="s">
        <v>1</v>
      </c>
      <c r="N180" s="269" t="s">
        <v>44</v>
      </c>
      <c r="O180" s="91"/>
      <c r="P180" s="227">
        <f>O180*H180</f>
        <v>0</v>
      </c>
      <c r="Q180" s="227">
        <v>0.00040000000000000002</v>
      </c>
      <c r="R180" s="227">
        <f>Q180*H180</f>
        <v>0.0088000000000000005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199</v>
      </c>
      <c r="AT180" s="229" t="s">
        <v>292</v>
      </c>
      <c r="AU180" s="229" t="s">
        <v>89</v>
      </c>
      <c r="AY180" s="17" t="s">
        <v>143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87</v>
      </c>
      <c r="BK180" s="230">
        <f>ROUND(I180*H180,2)</f>
        <v>0</v>
      </c>
      <c r="BL180" s="17" t="s">
        <v>150</v>
      </c>
      <c r="BM180" s="229" t="s">
        <v>927</v>
      </c>
    </row>
    <row r="181" s="2" customFormat="1">
      <c r="A181" s="38"/>
      <c r="B181" s="39"/>
      <c r="C181" s="40"/>
      <c r="D181" s="231" t="s">
        <v>152</v>
      </c>
      <c r="E181" s="40"/>
      <c r="F181" s="232" t="s">
        <v>926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152</v>
      </c>
      <c r="AU181" s="17" t="s">
        <v>89</v>
      </c>
    </row>
    <row r="182" s="13" customFormat="1">
      <c r="A182" s="13"/>
      <c r="B182" s="238"/>
      <c r="C182" s="239"/>
      <c r="D182" s="231" t="s">
        <v>156</v>
      </c>
      <c r="E182" s="239"/>
      <c r="F182" s="241" t="s">
        <v>928</v>
      </c>
      <c r="G182" s="239"/>
      <c r="H182" s="242">
        <v>22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156</v>
      </c>
      <c r="AU182" s="248" t="s">
        <v>89</v>
      </c>
      <c r="AV182" s="13" t="s">
        <v>89</v>
      </c>
      <c r="AW182" s="13" t="s">
        <v>4</v>
      </c>
      <c r="AX182" s="13" t="s">
        <v>87</v>
      </c>
      <c r="AY182" s="248" t="s">
        <v>143</v>
      </c>
    </row>
    <row r="183" s="2" customFormat="1" ht="24.15" customHeight="1">
      <c r="A183" s="38"/>
      <c r="B183" s="39"/>
      <c r="C183" s="218" t="s">
        <v>253</v>
      </c>
      <c r="D183" s="218" t="s">
        <v>145</v>
      </c>
      <c r="E183" s="219" t="s">
        <v>929</v>
      </c>
      <c r="F183" s="220" t="s">
        <v>930</v>
      </c>
      <c r="G183" s="221" t="s">
        <v>148</v>
      </c>
      <c r="H183" s="222">
        <v>20</v>
      </c>
      <c r="I183" s="223"/>
      <c r="J183" s="224">
        <f>ROUND(I183*H183,2)</f>
        <v>0</v>
      </c>
      <c r="K183" s="220" t="s">
        <v>149</v>
      </c>
      <c r="L183" s="44"/>
      <c r="M183" s="225" t="s">
        <v>1</v>
      </c>
      <c r="N183" s="226" t="s">
        <v>44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150</v>
      </c>
      <c r="AT183" s="229" t="s">
        <v>145</v>
      </c>
      <c r="AU183" s="229" t="s">
        <v>89</v>
      </c>
      <c r="AY183" s="17" t="s">
        <v>143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87</v>
      </c>
      <c r="BK183" s="230">
        <f>ROUND(I183*H183,2)</f>
        <v>0</v>
      </c>
      <c r="BL183" s="17" t="s">
        <v>150</v>
      </c>
      <c r="BM183" s="229" t="s">
        <v>931</v>
      </c>
    </row>
    <row r="184" s="2" customFormat="1">
      <c r="A184" s="38"/>
      <c r="B184" s="39"/>
      <c r="C184" s="40"/>
      <c r="D184" s="231" t="s">
        <v>152</v>
      </c>
      <c r="E184" s="40"/>
      <c r="F184" s="232" t="s">
        <v>932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89</v>
      </c>
    </row>
    <row r="185" s="2" customFormat="1">
      <c r="A185" s="38"/>
      <c r="B185" s="39"/>
      <c r="C185" s="40"/>
      <c r="D185" s="236" t="s">
        <v>154</v>
      </c>
      <c r="E185" s="40"/>
      <c r="F185" s="237" t="s">
        <v>933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154</v>
      </c>
      <c r="AU185" s="17" t="s">
        <v>89</v>
      </c>
    </row>
    <row r="186" s="13" customFormat="1">
      <c r="A186" s="13"/>
      <c r="B186" s="238"/>
      <c r="C186" s="239"/>
      <c r="D186" s="231" t="s">
        <v>156</v>
      </c>
      <c r="E186" s="240" t="s">
        <v>1</v>
      </c>
      <c r="F186" s="241" t="s">
        <v>903</v>
      </c>
      <c r="G186" s="239"/>
      <c r="H186" s="242">
        <v>20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156</v>
      </c>
      <c r="AU186" s="248" t="s">
        <v>89</v>
      </c>
      <c r="AV186" s="13" t="s">
        <v>89</v>
      </c>
      <c r="AW186" s="13" t="s">
        <v>33</v>
      </c>
      <c r="AX186" s="13" t="s">
        <v>87</v>
      </c>
      <c r="AY186" s="248" t="s">
        <v>143</v>
      </c>
    </row>
    <row r="187" s="2" customFormat="1" ht="37.8" customHeight="1">
      <c r="A187" s="38"/>
      <c r="B187" s="39"/>
      <c r="C187" s="218" t="s">
        <v>259</v>
      </c>
      <c r="D187" s="218" t="s">
        <v>145</v>
      </c>
      <c r="E187" s="219" t="s">
        <v>934</v>
      </c>
      <c r="F187" s="220" t="s">
        <v>935</v>
      </c>
      <c r="G187" s="221" t="s">
        <v>160</v>
      </c>
      <c r="H187" s="222">
        <v>284.85000000000002</v>
      </c>
      <c r="I187" s="223"/>
      <c r="J187" s="224">
        <f>ROUND(I187*H187,2)</f>
        <v>0</v>
      </c>
      <c r="K187" s="220" t="s">
        <v>149</v>
      </c>
      <c r="L187" s="44"/>
      <c r="M187" s="225" t="s">
        <v>1</v>
      </c>
      <c r="N187" s="226" t="s">
        <v>44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150</v>
      </c>
      <c r="AT187" s="229" t="s">
        <v>145</v>
      </c>
      <c r="AU187" s="229" t="s">
        <v>89</v>
      </c>
      <c r="AY187" s="17" t="s">
        <v>143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87</v>
      </c>
      <c r="BK187" s="230">
        <f>ROUND(I187*H187,2)</f>
        <v>0</v>
      </c>
      <c r="BL187" s="17" t="s">
        <v>150</v>
      </c>
      <c r="BM187" s="229" t="s">
        <v>936</v>
      </c>
    </row>
    <row r="188" s="2" customFormat="1">
      <c r="A188" s="38"/>
      <c r="B188" s="39"/>
      <c r="C188" s="40"/>
      <c r="D188" s="231" t="s">
        <v>152</v>
      </c>
      <c r="E188" s="40"/>
      <c r="F188" s="232" t="s">
        <v>937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152</v>
      </c>
      <c r="AU188" s="17" t="s">
        <v>89</v>
      </c>
    </row>
    <row r="189" s="2" customFormat="1">
      <c r="A189" s="38"/>
      <c r="B189" s="39"/>
      <c r="C189" s="40"/>
      <c r="D189" s="236" t="s">
        <v>154</v>
      </c>
      <c r="E189" s="40"/>
      <c r="F189" s="237" t="s">
        <v>938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154</v>
      </c>
      <c r="AU189" s="17" t="s">
        <v>89</v>
      </c>
    </row>
    <row r="190" s="15" customFormat="1">
      <c r="A190" s="15"/>
      <c r="B190" s="277"/>
      <c r="C190" s="278"/>
      <c r="D190" s="231" t="s">
        <v>156</v>
      </c>
      <c r="E190" s="279" t="s">
        <v>1</v>
      </c>
      <c r="F190" s="280" t="s">
        <v>939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6" t="s">
        <v>156</v>
      </c>
      <c r="AU190" s="286" t="s">
        <v>89</v>
      </c>
      <c r="AV190" s="15" t="s">
        <v>87</v>
      </c>
      <c r="AW190" s="15" t="s">
        <v>33</v>
      </c>
      <c r="AX190" s="15" t="s">
        <v>79</v>
      </c>
      <c r="AY190" s="286" t="s">
        <v>143</v>
      </c>
    </row>
    <row r="191" s="13" customFormat="1">
      <c r="A191" s="13"/>
      <c r="B191" s="238"/>
      <c r="C191" s="239"/>
      <c r="D191" s="231" t="s">
        <v>156</v>
      </c>
      <c r="E191" s="240" t="s">
        <v>1</v>
      </c>
      <c r="F191" s="241" t="s">
        <v>940</v>
      </c>
      <c r="G191" s="239"/>
      <c r="H191" s="242">
        <v>194.84999999999999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156</v>
      </c>
      <c r="AU191" s="248" t="s">
        <v>89</v>
      </c>
      <c r="AV191" s="13" t="s">
        <v>89</v>
      </c>
      <c r="AW191" s="13" t="s">
        <v>33</v>
      </c>
      <c r="AX191" s="13" t="s">
        <v>79</v>
      </c>
      <c r="AY191" s="248" t="s">
        <v>143</v>
      </c>
    </row>
    <row r="192" s="13" customFormat="1">
      <c r="A192" s="13"/>
      <c r="B192" s="238"/>
      <c r="C192" s="239"/>
      <c r="D192" s="231" t="s">
        <v>156</v>
      </c>
      <c r="E192" s="240" t="s">
        <v>1</v>
      </c>
      <c r="F192" s="241" t="s">
        <v>941</v>
      </c>
      <c r="G192" s="239"/>
      <c r="H192" s="242">
        <v>90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156</v>
      </c>
      <c r="AU192" s="248" t="s">
        <v>89</v>
      </c>
      <c r="AV192" s="13" t="s">
        <v>89</v>
      </c>
      <c r="AW192" s="13" t="s">
        <v>33</v>
      </c>
      <c r="AX192" s="13" t="s">
        <v>79</v>
      </c>
      <c r="AY192" s="248" t="s">
        <v>143</v>
      </c>
    </row>
    <row r="193" s="14" customFormat="1">
      <c r="A193" s="14"/>
      <c r="B193" s="249"/>
      <c r="C193" s="250"/>
      <c r="D193" s="231" t="s">
        <v>156</v>
      </c>
      <c r="E193" s="251" t="s">
        <v>1</v>
      </c>
      <c r="F193" s="252" t="s">
        <v>184</v>
      </c>
      <c r="G193" s="250"/>
      <c r="H193" s="253">
        <v>284.85000000000002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156</v>
      </c>
      <c r="AU193" s="259" t="s">
        <v>89</v>
      </c>
      <c r="AV193" s="14" t="s">
        <v>150</v>
      </c>
      <c r="AW193" s="14" t="s">
        <v>33</v>
      </c>
      <c r="AX193" s="14" t="s">
        <v>87</v>
      </c>
      <c r="AY193" s="259" t="s">
        <v>143</v>
      </c>
    </row>
    <row r="194" s="2" customFormat="1" ht="24.15" customHeight="1">
      <c r="A194" s="38"/>
      <c r="B194" s="39"/>
      <c r="C194" s="218" t="s">
        <v>265</v>
      </c>
      <c r="D194" s="218" t="s">
        <v>145</v>
      </c>
      <c r="E194" s="219" t="s">
        <v>942</v>
      </c>
      <c r="F194" s="220" t="s">
        <v>943</v>
      </c>
      <c r="G194" s="221" t="s">
        <v>160</v>
      </c>
      <c r="H194" s="222">
        <v>284.85000000000002</v>
      </c>
      <c r="I194" s="223"/>
      <c r="J194" s="224">
        <f>ROUND(I194*H194,2)</f>
        <v>0</v>
      </c>
      <c r="K194" s="220" t="s">
        <v>149</v>
      </c>
      <c r="L194" s="44"/>
      <c r="M194" s="225" t="s">
        <v>1</v>
      </c>
      <c r="N194" s="226" t="s">
        <v>44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150</v>
      </c>
      <c r="AT194" s="229" t="s">
        <v>145</v>
      </c>
      <c r="AU194" s="229" t="s">
        <v>89</v>
      </c>
      <c r="AY194" s="17" t="s">
        <v>143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87</v>
      </c>
      <c r="BK194" s="230">
        <f>ROUND(I194*H194,2)</f>
        <v>0</v>
      </c>
      <c r="BL194" s="17" t="s">
        <v>150</v>
      </c>
      <c r="BM194" s="229" t="s">
        <v>944</v>
      </c>
    </row>
    <row r="195" s="2" customFormat="1">
      <c r="A195" s="38"/>
      <c r="B195" s="39"/>
      <c r="C195" s="40"/>
      <c r="D195" s="231" t="s">
        <v>152</v>
      </c>
      <c r="E195" s="40"/>
      <c r="F195" s="232" t="s">
        <v>945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152</v>
      </c>
      <c r="AU195" s="17" t="s">
        <v>89</v>
      </c>
    </row>
    <row r="196" s="2" customFormat="1">
      <c r="A196" s="38"/>
      <c r="B196" s="39"/>
      <c r="C196" s="40"/>
      <c r="D196" s="236" t="s">
        <v>154</v>
      </c>
      <c r="E196" s="40"/>
      <c r="F196" s="237" t="s">
        <v>946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154</v>
      </c>
      <c r="AU196" s="17" t="s">
        <v>89</v>
      </c>
    </row>
    <row r="197" s="13" customFormat="1">
      <c r="A197" s="13"/>
      <c r="B197" s="238"/>
      <c r="C197" s="239"/>
      <c r="D197" s="231" t="s">
        <v>156</v>
      </c>
      <c r="E197" s="240" t="s">
        <v>1</v>
      </c>
      <c r="F197" s="241" t="s">
        <v>947</v>
      </c>
      <c r="G197" s="239"/>
      <c r="H197" s="242">
        <v>284.85000000000002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156</v>
      </c>
      <c r="AU197" s="248" t="s">
        <v>89</v>
      </c>
      <c r="AV197" s="13" t="s">
        <v>89</v>
      </c>
      <c r="AW197" s="13" t="s">
        <v>33</v>
      </c>
      <c r="AX197" s="13" t="s">
        <v>87</v>
      </c>
      <c r="AY197" s="248" t="s">
        <v>143</v>
      </c>
    </row>
    <row r="198" s="2" customFormat="1" ht="16.5" customHeight="1">
      <c r="A198" s="38"/>
      <c r="B198" s="39"/>
      <c r="C198" s="260" t="s">
        <v>271</v>
      </c>
      <c r="D198" s="260" t="s">
        <v>292</v>
      </c>
      <c r="E198" s="261" t="s">
        <v>948</v>
      </c>
      <c r="F198" s="262" t="s">
        <v>949</v>
      </c>
      <c r="G198" s="263" t="s">
        <v>160</v>
      </c>
      <c r="H198" s="264">
        <v>284.85000000000002</v>
      </c>
      <c r="I198" s="265"/>
      <c r="J198" s="266">
        <f>ROUND(I198*H198,2)</f>
        <v>0</v>
      </c>
      <c r="K198" s="262" t="s">
        <v>1</v>
      </c>
      <c r="L198" s="267"/>
      <c r="M198" s="268" t="s">
        <v>1</v>
      </c>
      <c r="N198" s="269" t="s">
        <v>44</v>
      </c>
      <c r="O198" s="91"/>
      <c r="P198" s="227">
        <f>O198*H198</f>
        <v>0</v>
      </c>
      <c r="Q198" s="227">
        <v>0.0089999999999999993</v>
      </c>
      <c r="R198" s="227">
        <f>Q198*H198</f>
        <v>2.56365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199</v>
      </c>
      <c r="AT198" s="229" t="s">
        <v>292</v>
      </c>
      <c r="AU198" s="229" t="s">
        <v>89</v>
      </c>
      <c r="AY198" s="17" t="s">
        <v>143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87</v>
      </c>
      <c r="BK198" s="230">
        <f>ROUND(I198*H198,2)</f>
        <v>0</v>
      </c>
      <c r="BL198" s="17" t="s">
        <v>150</v>
      </c>
      <c r="BM198" s="229" t="s">
        <v>950</v>
      </c>
    </row>
    <row r="199" s="12" customFormat="1" ht="22.8" customHeight="1">
      <c r="A199" s="12"/>
      <c r="B199" s="202"/>
      <c r="C199" s="203"/>
      <c r="D199" s="204" t="s">
        <v>78</v>
      </c>
      <c r="E199" s="216" t="s">
        <v>150</v>
      </c>
      <c r="F199" s="216" t="s">
        <v>951</v>
      </c>
      <c r="G199" s="203"/>
      <c r="H199" s="203"/>
      <c r="I199" s="206"/>
      <c r="J199" s="217">
        <f>BK199</f>
        <v>0</v>
      </c>
      <c r="K199" s="203"/>
      <c r="L199" s="208"/>
      <c r="M199" s="209"/>
      <c r="N199" s="210"/>
      <c r="O199" s="210"/>
      <c r="P199" s="211">
        <f>SUM(P200:P201)</f>
        <v>0</v>
      </c>
      <c r="Q199" s="210"/>
      <c r="R199" s="211">
        <f>SUM(R200:R201)</f>
        <v>10.011299999999999</v>
      </c>
      <c r="S199" s="210"/>
      <c r="T199" s="212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87</v>
      </c>
      <c r="AT199" s="214" t="s">
        <v>78</v>
      </c>
      <c r="AU199" s="214" t="s">
        <v>87</v>
      </c>
      <c r="AY199" s="213" t="s">
        <v>143</v>
      </c>
      <c r="BK199" s="215">
        <f>SUM(BK200:BK201)</f>
        <v>0</v>
      </c>
    </row>
    <row r="200" s="2" customFormat="1" ht="24.15" customHeight="1">
      <c r="A200" s="38"/>
      <c r="B200" s="39"/>
      <c r="C200" s="218" t="s">
        <v>278</v>
      </c>
      <c r="D200" s="218" t="s">
        <v>145</v>
      </c>
      <c r="E200" s="219" t="s">
        <v>952</v>
      </c>
      <c r="F200" s="220" t="s">
        <v>953</v>
      </c>
      <c r="G200" s="221" t="s">
        <v>148</v>
      </c>
      <c r="H200" s="222">
        <v>19.5</v>
      </c>
      <c r="I200" s="223"/>
      <c r="J200" s="224">
        <f>ROUND(I200*H200,2)</f>
        <v>0</v>
      </c>
      <c r="K200" s="220" t="s">
        <v>1</v>
      </c>
      <c r="L200" s="44"/>
      <c r="M200" s="225" t="s">
        <v>1</v>
      </c>
      <c r="N200" s="226" t="s">
        <v>44</v>
      </c>
      <c r="O200" s="91"/>
      <c r="P200" s="227">
        <f>O200*H200</f>
        <v>0</v>
      </c>
      <c r="Q200" s="227">
        <v>0.51339999999999997</v>
      </c>
      <c r="R200" s="227">
        <f>Q200*H200</f>
        <v>10.011299999999999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150</v>
      </c>
      <c r="AT200" s="229" t="s">
        <v>145</v>
      </c>
      <c r="AU200" s="229" t="s">
        <v>89</v>
      </c>
      <c r="AY200" s="17" t="s">
        <v>143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87</v>
      </c>
      <c r="BK200" s="230">
        <f>ROUND(I200*H200,2)</f>
        <v>0</v>
      </c>
      <c r="BL200" s="17" t="s">
        <v>150</v>
      </c>
      <c r="BM200" s="229" t="s">
        <v>954</v>
      </c>
    </row>
    <row r="201" s="13" customFormat="1">
      <c r="A201" s="13"/>
      <c r="B201" s="238"/>
      <c r="C201" s="239"/>
      <c r="D201" s="231" t="s">
        <v>156</v>
      </c>
      <c r="E201" s="240" t="s">
        <v>1</v>
      </c>
      <c r="F201" s="241" t="s">
        <v>955</v>
      </c>
      <c r="G201" s="239"/>
      <c r="H201" s="242">
        <v>19.5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156</v>
      </c>
      <c r="AU201" s="248" t="s">
        <v>89</v>
      </c>
      <c r="AV201" s="13" t="s">
        <v>89</v>
      </c>
      <c r="AW201" s="13" t="s">
        <v>33</v>
      </c>
      <c r="AX201" s="13" t="s">
        <v>87</v>
      </c>
      <c r="AY201" s="248" t="s">
        <v>143</v>
      </c>
    </row>
    <row r="202" s="12" customFormat="1" ht="22.8" customHeight="1">
      <c r="A202" s="12"/>
      <c r="B202" s="202"/>
      <c r="C202" s="203"/>
      <c r="D202" s="204" t="s">
        <v>78</v>
      </c>
      <c r="E202" s="216" t="s">
        <v>206</v>
      </c>
      <c r="F202" s="216" t="s">
        <v>377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SUM(P203:P215)</f>
        <v>0</v>
      </c>
      <c r="Q202" s="210"/>
      <c r="R202" s="211">
        <f>SUM(R203:R215)</f>
        <v>12.243414</v>
      </c>
      <c r="S202" s="210"/>
      <c r="T202" s="212">
        <f>SUM(T203:T215)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87</v>
      </c>
      <c r="AT202" s="214" t="s">
        <v>78</v>
      </c>
      <c r="AU202" s="214" t="s">
        <v>87</v>
      </c>
      <c r="AY202" s="213" t="s">
        <v>143</v>
      </c>
      <c r="BK202" s="215">
        <f>SUM(BK203:BK215)</f>
        <v>0</v>
      </c>
    </row>
    <row r="203" s="2" customFormat="1" ht="24.15" customHeight="1">
      <c r="A203" s="38"/>
      <c r="B203" s="39"/>
      <c r="C203" s="218" t="s">
        <v>7</v>
      </c>
      <c r="D203" s="218" t="s">
        <v>145</v>
      </c>
      <c r="E203" s="219" t="s">
        <v>956</v>
      </c>
      <c r="F203" s="220" t="s">
        <v>957</v>
      </c>
      <c r="G203" s="221" t="s">
        <v>148</v>
      </c>
      <c r="H203" s="222">
        <v>210.59999999999999</v>
      </c>
      <c r="I203" s="223"/>
      <c r="J203" s="224">
        <f>ROUND(I203*H203,2)</f>
        <v>0</v>
      </c>
      <c r="K203" s="220" t="s">
        <v>149</v>
      </c>
      <c r="L203" s="44"/>
      <c r="M203" s="225" t="s">
        <v>1</v>
      </c>
      <c r="N203" s="226" t="s">
        <v>44</v>
      </c>
      <c r="O203" s="91"/>
      <c r="P203" s="227">
        <f>O203*H203</f>
        <v>0</v>
      </c>
      <c r="Q203" s="227">
        <v>0.00068999999999999997</v>
      </c>
      <c r="R203" s="227">
        <f>Q203*H203</f>
        <v>0.145314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150</v>
      </c>
      <c r="AT203" s="229" t="s">
        <v>145</v>
      </c>
      <c r="AU203" s="229" t="s">
        <v>89</v>
      </c>
      <c r="AY203" s="17" t="s">
        <v>143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87</v>
      </c>
      <c r="BK203" s="230">
        <f>ROUND(I203*H203,2)</f>
        <v>0</v>
      </c>
      <c r="BL203" s="17" t="s">
        <v>150</v>
      </c>
      <c r="BM203" s="229" t="s">
        <v>958</v>
      </c>
    </row>
    <row r="204" s="2" customFormat="1">
      <c r="A204" s="38"/>
      <c r="B204" s="39"/>
      <c r="C204" s="40"/>
      <c r="D204" s="231" t="s">
        <v>152</v>
      </c>
      <c r="E204" s="40"/>
      <c r="F204" s="232" t="s">
        <v>959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152</v>
      </c>
      <c r="AU204" s="17" t="s">
        <v>89</v>
      </c>
    </row>
    <row r="205" s="2" customFormat="1">
      <c r="A205" s="38"/>
      <c r="B205" s="39"/>
      <c r="C205" s="40"/>
      <c r="D205" s="236" t="s">
        <v>154</v>
      </c>
      <c r="E205" s="40"/>
      <c r="F205" s="237" t="s">
        <v>960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154</v>
      </c>
      <c r="AU205" s="17" t="s">
        <v>89</v>
      </c>
    </row>
    <row r="206" s="13" customFormat="1">
      <c r="A206" s="13"/>
      <c r="B206" s="238"/>
      <c r="C206" s="239"/>
      <c r="D206" s="231" t="s">
        <v>156</v>
      </c>
      <c r="E206" s="240" t="s">
        <v>1</v>
      </c>
      <c r="F206" s="241" t="s">
        <v>961</v>
      </c>
      <c r="G206" s="239"/>
      <c r="H206" s="242">
        <v>83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156</v>
      </c>
      <c r="AU206" s="248" t="s">
        <v>89</v>
      </c>
      <c r="AV206" s="13" t="s">
        <v>89</v>
      </c>
      <c r="AW206" s="13" t="s">
        <v>33</v>
      </c>
      <c r="AX206" s="13" t="s">
        <v>79</v>
      </c>
      <c r="AY206" s="248" t="s">
        <v>143</v>
      </c>
    </row>
    <row r="207" s="13" customFormat="1">
      <c r="A207" s="13"/>
      <c r="B207" s="238"/>
      <c r="C207" s="239"/>
      <c r="D207" s="231" t="s">
        <v>156</v>
      </c>
      <c r="E207" s="240" t="s">
        <v>1</v>
      </c>
      <c r="F207" s="241" t="s">
        <v>962</v>
      </c>
      <c r="G207" s="239"/>
      <c r="H207" s="242">
        <v>52.600000000000001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156</v>
      </c>
      <c r="AU207" s="248" t="s">
        <v>89</v>
      </c>
      <c r="AV207" s="13" t="s">
        <v>89</v>
      </c>
      <c r="AW207" s="13" t="s">
        <v>33</v>
      </c>
      <c r="AX207" s="13" t="s">
        <v>79</v>
      </c>
      <c r="AY207" s="248" t="s">
        <v>143</v>
      </c>
    </row>
    <row r="208" s="13" customFormat="1">
      <c r="A208" s="13"/>
      <c r="B208" s="238"/>
      <c r="C208" s="239"/>
      <c r="D208" s="231" t="s">
        <v>156</v>
      </c>
      <c r="E208" s="240" t="s">
        <v>1</v>
      </c>
      <c r="F208" s="241" t="s">
        <v>963</v>
      </c>
      <c r="G208" s="239"/>
      <c r="H208" s="242">
        <v>75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156</v>
      </c>
      <c r="AU208" s="248" t="s">
        <v>89</v>
      </c>
      <c r="AV208" s="13" t="s">
        <v>89</v>
      </c>
      <c r="AW208" s="13" t="s">
        <v>33</v>
      </c>
      <c r="AX208" s="13" t="s">
        <v>79</v>
      </c>
      <c r="AY208" s="248" t="s">
        <v>143</v>
      </c>
    </row>
    <row r="209" s="14" customFormat="1">
      <c r="A209" s="14"/>
      <c r="B209" s="249"/>
      <c r="C209" s="250"/>
      <c r="D209" s="231" t="s">
        <v>156</v>
      </c>
      <c r="E209" s="251" t="s">
        <v>1</v>
      </c>
      <c r="F209" s="252" t="s">
        <v>184</v>
      </c>
      <c r="G209" s="250"/>
      <c r="H209" s="253">
        <v>210.59999999999999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156</v>
      </c>
      <c r="AU209" s="259" t="s">
        <v>89</v>
      </c>
      <c r="AV209" s="14" t="s">
        <v>150</v>
      </c>
      <c r="AW209" s="14" t="s">
        <v>33</v>
      </c>
      <c r="AX209" s="14" t="s">
        <v>87</v>
      </c>
      <c r="AY209" s="259" t="s">
        <v>143</v>
      </c>
    </row>
    <row r="210" s="2" customFormat="1" ht="24.15" customHeight="1">
      <c r="A210" s="38"/>
      <c r="B210" s="39"/>
      <c r="C210" s="218" t="s">
        <v>291</v>
      </c>
      <c r="D210" s="218" t="s">
        <v>145</v>
      </c>
      <c r="E210" s="219" t="s">
        <v>964</v>
      </c>
      <c r="F210" s="220" t="s">
        <v>965</v>
      </c>
      <c r="G210" s="221" t="s">
        <v>209</v>
      </c>
      <c r="H210" s="222">
        <v>42</v>
      </c>
      <c r="I210" s="223"/>
      <c r="J210" s="224">
        <f>ROUND(I210*H210,2)</f>
        <v>0</v>
      </c>
      <c r="K210" s="220" t="s">
        <v>149</v>
      </c>
      <c r="L210" s="44"/>
      <c r="M210" s="225" t="s">
        <v>1</v>
      </c>
      <c r="N210" s="226" t="s">
        <v>44</v>
      </c>
      <c r="O210" s="91"/>
      <c r="P210" s="227">
        <f>O210*H210</f>
        <v>0</v>
      </c>
      <c r="Q210" s="227">
        <v>0.14760999999999999</v>
      </c>
      <c r="R210" s="227">
        <f>Q210*H210</f>
        <v>6.1996199999999995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150</v>
      </c>
      <c r="AT210" s="229" t="s">
        <v>145</v>
      </c>
      <c r="AU210" s="229" t="s">
        <v>89</v>
      </c>
      <c r="AY210" s="17" t="s">
        <v>143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87</v>
      </c>
      <c r="BK210" s="230">
        <f>ROUND(I210*H210,2)</f>
        <v>0</v>
      </c>
      <c r="BL210" s="17" t="s">
        <v>150</v>
      </c>
      <c r="BM210" s="229" t="s">
        <v>966</v>
      </c>
    </row>
    <row r="211" s="2" customFormat="1">
      <c r="A211" s="38"/>
      <c r="B211" s="39"/>
      <c r="C211" s="40"/>
      <c r="D211" s="231" t="s">
        <v>152</v>
      </c>
      <c r="E211" s="40"/>
      <c r="F211" s="232" t="s">
        <v>967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152</v>
      </c>
      <c r="AU211" s="17" t="s">
        <v>89</v>
      </c>
    </row>
    <row r="212" s="2" customFormat="1">
      <c r="A212" s="38"/>
      <c r="B212" s="39"/>
      <c r="C212" s="40"/>
      <c r="D212" s="236" t="s">
        <v>154</v>
      </c>
      <c r="E212" s="40"/>
      <c r="F212" s="237" t="s">
        <v>968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154</v>
      </c>
      <c r="AU212" s="17" t="s">
        <v>89</v>
      </c>
    </row>
    <row r="213" s="13" customFormat="1">
      <c r="A213" s="13"/>
      <c r="B213" s="238"/>
      <c r="C213" s="239"/>
      <c r="D213" s="231" t="s">
        <v>156</v>
      </c>
      <c r="E213" s="240" t="s">
        <v>1</v>
      </c>
      <c r="F213" s="241" t="s">
        <v>969</v>
      </c>
      <c r="G213" s="239"/>
      <c r="H213" s="242">
        <v>42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156</v>
      </c>
      <c r="AU213" s="248" t="s">
        <v>89</v>
      </c>
      <c r="AV213" s="13" t="s">
        <v>89</v>
      </c>
      <c r="AW213" s="13" t="s">
        <v>33</v>
      </c>
      <c r="AX213" s="13" t="s">
        <v>87</v>
      </c>
      <c r="AY213" s="248" t="s">
        <v>143</v>
      </c>
    </row>
    <row r="214" s="2" customFormat="1" ht="16.5" customHeight="1">
      <c r="A214" s="38"/>
      <c r="B214" s="39"/>
      <c r="C214" s="260" t="s">
        <v>298</v>
      </c>
      <c r="D214" s="260" t="s">
        <v>292</v>
      </c>
      <c r="E214" s="261" t="s">
        <v>970</v>
      </c>
      <c r="F214" s="262" t="s">
        <v>971</v>
      </c>
      <c r="G214" s="263" t="s">
        <v>209</v>
      </c>
      <c r="H214" s="264">
        <v>42</v>
      </c>
      <c r="I214" s="265"/>
      <c r="J214" s="266">
        <f>ROUND(I214*H214,2)</f>
        <v>0</v>
      </c>
      <c r="K214" s="262" t="s">
        <v>149</v>
      </c>
      <c r="L214" s="267"/>
      <c r="M214" s="268" t="s">
        <v>1</v>
      </c>
      <c r="N214" s="269" t="s">
        <v>44</v>
      </c>
      <c r="O214" s="91"/>
      <c r="P214" s="227">
        <f>O214*H214</f>
        <v>0</v>
      </c>
      <c r="Q214" s="227">
        <v>0.14044000000000001</v>
      </c>
      <c r="R214" s="227">
        <f>Q214*H214</f>
        <v>5.8984800000000002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199</v>
      </c>
      <c r="AT214" s="229" t="s">
        <v>292</v>
      </c>
      <c r="AU214" s="229" t="s">
        <v>89</v>
      </c>
      <c r="AY214" s="17" t="s">
        <v>143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87</v>
      </c>
      <c r="BK214" s="230">
        <f>ROUND(I214*H214,2)</f>
        <v>0</v>
      </c>
      <c r="BL214" s="17" t="s">
        <v>150</v>
      </c>
      <c r="BM214" s="229" t="s">
        <v>972</v>
      </c>
    </row>
    <row r="215" s="2" customFormat="1">
      <c r="A215" s="38"/>
      <c r="B215" s="39"/>
      <c r="C215" s="40"/>
      <c r="D215" s="231" t="s">
        <v>152</v>
      </c>
      <c r="E215" s="40"/>
      <c r="F215" s="232" t="s">
        <v>971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152</v>
      </c>
      <c r="AU215" s="17" t="s">
        <v>89</v>
      </c>
    </row>
    <row r="216" s="12" customFormat="1" ht="22.8" customHeight="1">
      <c r="A216" s="12"/>
      <c r="B216" s="202"/>
      <c r="C216" s="203"/>
      <c r="D216" s="204" t="s">
        <v>78</v>
      </c>
      <c r="E216" s="216" t="s">
        <v>451</v>
      </c>
      <c r="F216" s="216" t="s">
        <v>452</v>
      </c>
      <c r="G216" s="203"/>
      <c r="H216" s="203"/>
      <c r="I216" s="206"/>
      <c r="J216" s="217">
        <f>BK216</f>
        <v>0</v>
      </c>
      <c r="K216" s="203"/>
      <c r="L216" s="208"/>
      <c r="M216" s="209"/>
      <c r="N216" s="210"/>
      <c r="O216" s="210"/>
      <c r="P216" s="211">
        <f>SUM(P217:P219)</f>
        <v>0</v>
      </c>
      <c r="Q216" s="210"/>
      <c r="R216" s="211">
        <f>SUM(R217:R219)</f>
        <v>0</v>
      </c>
      <c r="S216" s="210"/>
      <c r="T216" s="212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87</v>
      </c>
      <c r="AT216" s="214" t="s">
        <v>78</v>
      </c>
      <c r="AU216" s="214" t="s">
        <v>87</v>
      </c>
      <c r="AY216" s="213" t="s">
        <v>143</v>
      </c>
      <c r="BK216" s="215">
        <f>SUM(BK217:BK219)</f>
        <v>0</v>
      </c>
    </row>
    <row r="217" s="2" customFormat="1" ht="24.15" customHeight="1">
      <c r="A217" s="38"/>
      <c r="B217" s="39"/>
      <c r="C217" s="218" t="s">
        <v>305</v>
      </c>
      <c r="D217" s="218" t="s">
        <v>145</v>
      </c>
      <c r="E217" s="219" t="s">
        <v>973</v>
      </c>
      <c r="F217" s="220" t="s">
        <v>974</v>
      </c>
      <c r="G217" s="221" t="s">
        <v>409</v>
      </c>
      <c r="H217" s="222">
        <v>68.248000000000005</v>
      </c>
      <c r="I217" s="223"/>
      <c r="J217" s="224">
        <f>ROUND(I217*H217,2)</f>
        <v>0</v>
      </c>
      <c r="K217" s="220" t="s">
        <v>149</v>
      </c>
      <c r="L217" s="44"/>
      <c r="M217" s="225" t="s">
        <v>1</v>
      </c>
      <c r="N217" s="226" t="s">
        <v>44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150</v>
      </c>
      <c r="AT217" s="229" t="s">
        <v>145</v>
      </c>
      <c r="AU217" s="229" t="s">
        <v>89</v>
      </c>
      <c r="AY217" s="17" t="s">
        <v>143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87</v>
      </c>
      <c r="BK217" s="230">
        <f>ROUND(I217*H217,2)</f>
        <v>0</v>
      </c>
      <c r="BL217" s="17" t="s">
        <v>150</v>
      </c>
      <c r="BM217" s="229" t="s">
        <v>975</v>
      </c>
    </row>
    <row r="218" s="2" customFormat="1">
      <c r="A218" s="38"/>
      <c r="B218" s="39"/>
      <c r="C218" s="40"/>
      <c r="D218" s="231" t="s">
        <v>152</v>
      </c>
      <c r="E218" s="40"/>
      <c r="F218" s="232" t="s">
        <v>976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152</v>
      </c>
      <c r="AU218" s="17" t="s">
        <v>89</v>
      </c>
    </row>
    <row r="219" s="2" customFormat="1">
      <c r="A219" s="38"/>
      <c r="B219" s="39"/>
      <c r="C219" s="40"/>
      <c r="D219" s="236" t="s">
        <v>154</v>
      </c>
      <c r="E219" s="40"/>
      <c r="F219" s="237" t="s">
        <v>977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154</v>
      </c>
      <c r="AU219" s="17" t="s">
        <v>89</v>
      </c>
    </row>
    <row r="220" s="12" customFormat="1" ht="25.92" customHeight="1">
      <c r="A220" s="12"/>
      <c r="B220" s="202"/>
      <c r="C220" s="203"/>
      <c r="D220" s="204" t="s">
        <v>78</v>
      </c>
      <c r="E220" s="205" t="s">
        <v>112</v>
      </c>
      <c r="F220" s="205" t="s">
        <v>681</v>
      </c>
      <c r="G220" s="203"/>
      <c r="H220" s="203"/>
      <c r="I220" s="206"/>
      <c r="J220" s="207">
        <f>BK220</f>
        <v>0</v>
      </c>
      <c r="K220" s="203"/>
      <c r="L220" s="208"/>
      <c r="M220" s="209"/>
      <c r="N220" s="210"/>
      <c r="O220" s="210"/>
      <c r="P220" s="211">
        <f>P221</f>
        <v>0</v>
      </c>
      <c r="Q220" s="210"/>
      <c r="R220" s="211">
        <f>R221</f>
        <v>0</v>
      </c>
      <c r="S220" s="210"/>
      <c r="T220" s="212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176</v>
      </c>
      <c r="AT220" s="214" t="s">
        <v>78</v>
      </c>
      <c r="AU220" s="214" t="s">
        <v>79</v>
      </c>
      <c r="AY220" s="213" t="s">
        <v>143</v>
      </c>
      <c r="BK220" s="215">
        <f>BK221</f>
        <v>0</v>
      </c>
    </row>
    <row r="221" s="12" customFormat="1" ht="22.8" customHeight="1">
      <c r="A221" s="12"/>
      <c r="B221" s="202"/>
      <c r="C221" s="203"/>
      <c r="D221" s="204" t="s">
        <v>78</v>
      </c>
      <c r="E221" s="216" t="s">
        <v>682</v>
      </c>
      <c r="F221" s="216" t="s">
        <v>683</v>
      </c>
      <c r="G221" s="203"/>
      <c r="H221" s="203"/>
      <c r="I221" s="206"/>
      <c r="J221" s="217">
        <f>BK221</f>
        <v>0</v>
      </c>
      <c r="K221" s="203"/>
      <c r="L221" s="208"/>
      <c r="M221" s="209"/>
      <c r="N221" s="210"/>
      <c r="O221" s="210"/>
      <c r="P221" s="211">
        <f>SUM(P222:P224)</f>
        <v>0</v>
      </c>
      <c r="Q221" s="210"/>
      <c r="R221" s="211">
        <f>SUM(R222:R224)</f>
        <v>0</v>
      </c>
      <c r="S221" s="210"/>
      <c r="T221" s="212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176</v>
      </c>
      <c r="AT221" s="214" t="s">
        <v>78</v>
      </c>
      <c r="AU221" s="214" t="s">
        <v>87</v>
      </c>
      <c r="AY221" s="213" t="s">
        <v>143</v>
      </c>
      <c r="BK221" s="215">
        <f>SUM(BK222:BK224)</f>
        <v>0</v>
      </c>
    </row>
    <row r="222" s="2" customFormat="1" ht="16.5" customHeight="1">
      <c r="A222" s="38"/>
      <c r="B222" s="39"/>
      <c r="C222" s="218" t="s">
        <v>310</v>
      </c>
      <c r="D222" s="218" t="s">
        <v>145</v>
      </c>
      <c r="E222" s="219" t="s">
        <v>684</v>
      </c>
      <c r="F222" s="220" t="s">
        <v>685</v>
      </c>
      <c r="G222" s="221" t="s">
        <v>686</v>
      </c>
      <c r="H222" s="222">
        <v>1</v>
      </c>
      <c r="I222" s="223"/>
      <c r="J222" s="224">
        <f>ROUND(I222*H222,2)</f>
        <v>0</v>
      </c>
      <c r="K222" s="220" t="s">
        <v>149</v>
      </c>
      <c r="L222" s="44"/>
      <c r="M222" s="225" t="s">
        <v>1</v>
      </c>
      <c r="N222" s="226" t="s">
        <v>44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687</v>
      </c>
      <c r="AT222" s="229" t="s">
        <v>145</v>
      </c>
      <c r="AU222" s="229" t="s">
        <v>89</v>
      </c>
      <c r="AY222" s="17" t="s">
        <v>143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87</v>
      </c>
      <c r="BK222" s="230">
        <f>ROUND(I222*H222,2)</f>
        <v>0</v>
      </c>
      <c r="BL222" s="17" t="s">
        <v>687</v>
      </c>
      <c r="BM222" s="229" t="s">
        <v>978</v>
      </c>
    </row>
    <row r="223" s="2" customFormat="1">
      <c r="A223" s="38"/>
      <c r="B223" s="39"/>
      <c r="C223" s="40"/>
      <c r="D223" s="231" t="s">
        <v>152</v>
      </c>
      <c r="E223" s="40"/>
      <c r="F223" s="232" t="s">
        <v>685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152</v>
      </c>
      <c r="AU223" s="17" t="s">
        <v>89</v>
      </c>
    </row>
    <row r="224" s="2" customFormat="1">
      <c r="A224" s="38"/>
      <c r="B224" s="39"/>
      <c r="C224" s="40"/>
      <c r="D224" s="236" t="s">
        <v>154</v>
      </c>
      <c r="E224" s="40"/>
      <c r="F224" s="237" t="s">
        <v>689</v>
      </c>
      <c r="G224" s="40"/>
      <c r="H224" s="40"/>
      <c r="I224" s="233"/>
      <c r="J224" s="40"/>
      <c r="K224" s="40"/>
      <c r="L224" s="44"/>
      <c r="M224" s="270"/>
      <c r="N224" s="271"/>
      <c r="O224" s="272"/>
      <c r="P224" s="272"/>
      <c r="Q224" s="272"/>
      <c r="R224" s="272"/>
      <c r="S224" s="272"/>
      <c r="T224" s="273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154</v>
      </c>
      <c r="AU224" s="17" t="s">
        <v>89</v>
      </c>
    </row>
    <row r="225" s="2" customFormat="1" ht="6.96" customHeight="1">
      <c r="A225" s="38"/>
      <c r="B225" s="66"/>
      <c r="C225" s="67"/>
      <c r="D225" s="67"/>
      <c r="E225" s="67"/>
      <c r="F225" s="67"/>
      <c r="G225" s="67"/>
      <c r="H225" s="67"/>
      <c r="I225" s="67"/>
      <c r="J225" s="67"/>
      <c r="K225" s="67"/>
      <c r="L225" s="44"/>
      <c r="M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</sheetData>
  <sheetProtection sheet="1" autoFilter="0" formatColumns="0" formatRows="0" objects="1" scenarios="1" spinCount="100000" saltValue="Epqk2e8fRM+otYFitj4ZxJWvjXwJM0WuyDgzrQki3nPd+cU6gGRoFz6waFTi0rdTx2qBaDZigl+yw3+6KxZY8Q==" hashValue="AppOCIQh1avy5u5lpn4QA7A2p+oUTqcjytyWhGcM+Hu/3EkQXq7BRZeIigSEWk6M5T9myJME3yEXdLAijw8C7A==" algorithmName="SHA-512" password="CC35"/>
  <autoFilter ref="C122:K22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8" r:id="rId1" display="https://podminky.urs.cz/item/CS_URS_2024_01/131151103"/>
    <hyperlink ref="F132" r:id="rId2" display="https://podminky.urs.cz/item/CS_URS_2024_01/162351103"/>
    <hyperlink ref="F136" r:id="rId3" display="https://podminky.urs.cz/item/CS_URS_2024_01/162751117"/>
    <hyperlink ref="F140" r:id="rId4" display="https://podminky.urs.cz/item/CS_URS_2024_01/162751119"/>
    <hyperlink ref="F145" r:id="rId5" display="https://podminky.urs.cz/item/CS_URS_2024_01/167151111"/>
    <hyperlink ref="F149" r:id="rId6" display="https://podminky.urs.cz/item/CS_URS_2024_01/171201231"/>
    <hyperlink ref="F153" r:id="rId7" display="https://podminky.urs.cz/item/CS_URS_2024_01/174251101"/>
    <hyperlink ref="F160" r:id="rId8" display="https://podminky.urs.cz/item/CS_URS_2024_01/181351003"/>
    <hyperlink ref="F174" r:id="rId9" display="https://podminky.urs.cz/item/CS_URS_2024_01/181911101"/>
    <hyperlink ref="F178" r:id="rId10" display="https://podminky.urs.cz/item/CS_URS_2024_01/182111111"/>
    <hyperlink ref="F185" r:id="rId11" display="https://podminky.urs.cz/item/CS_URS_2024_01/182151111"/>
    <hyperlink ref="F189" r:id="rId12" display="https://podminky.urs.cz/item/CS_URS_2024_01/183111214"/>
    <hyperlink ref="F196" r:id="rId13" display="https://podminky.urs.cz/item/CS_URS_2024_01/184102211"/>
    <hyperlink ref="F205" r:id="rId14" display="https://podminky.urs.cz/item/CS_URS_2024_01/919726123"/>
    <hyperlink ref="F212" r:id="rId15" display="https://podminky.urs.cz/item/CS_URS_2024_01/935111211"/>
    <hyperlink ref="F219" r:id="rId16" display="https://podminky.urs.cz/item/CS_URS_2024_01/998223011"/>
    <hyperlink ref="F224" r:id="rId17" display="https://podminky.urs.cz/item/CS_URS_2024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979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ROUND((SUM(BE129:BE411)),  2)</f>
        <v>0</v>
      </c>
      <c r="G33" s="38"/>
      <c r="H33" s="38"/>
      <c r="I33" s="155">
        <v>0.20999999999999999</v>
      </c>
      <c r="J33" s="154">
        <f>ROUND(((SUM(BE129:BE411))*I33),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ROUND((SUM(BF129:BF411)),  2)</f>
        <v>0</v>
      </c>
      <c r="G34" s="38"/>
      <c r="H34" s="38"/>
      <c r="I34" s="155">
        <v>0.12</v>
      </c>
      <c r="J34" s="154">
        <f>ROUND(((SUM(BF129:BF411))*I34),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ROUND((SUM(BG129:BG411)),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ROUND((SUM(BH129:BH411)),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ROUND((SUM(BI129:BI411)),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SO502 - Splašková kanalizace a přípojky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698</v>
      </c>
      <c r="E99" s="188"/>
      <c r="F99" s="188"/>
      <c r="G99" s="188"/>
      <c r="H99" s="188"/>
      <c r="I99" s="188"/>
      <c r="J99" s="189">
        <f>J220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875</v>
      </c>
      <c r="E100" s="188"/>
      <c r="F100" s="188"/>
      <c r="G100" s="188"/>
      <c r="H100" s="188"/>
      <c r="I100" s="188"/>
      <c r="J100" s="189">
        <f>J224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460</v>
      </c>
      <c r="E101" s="188"/>
      <c r="F101" s="188"/>
      <c r="G101" s="188"/>
      <c r="H101" s="188"/>
      <c r="I101" s="188"/>
      <c r="J101" s="189">
        <f>J233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125</v>
      </c>
      <c r="E102" s="188"/>
      <c r="F102" s="188"/>
      <c r="G102" s="188"/>
      <c r="H102" s="188"/>
      <c r="I102" s="188"/>
      <c r="J102" s="189">
        <f>J361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126</v>
      </c>
      <c r="E103" s="188"/>
      <c r="F103" s="188"/>
      <c r="G103" s="188"/>
      <c r="H103" s="188"/>
      <c r="I103" s="188"/>
      <c r="J103" s="189">
        <f>J369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127</v>
      </c>
      <c r="E104" s="188"/>
      <c r="F104" s="188"/>
      <c r="G104" s="188"/>
      <c r="H104" s="188"/>
      <c r="I104" s="188"/>
      <c r="J104" s="189">
        <f>J384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700</v>
      </c>
      <c r="E105" s="182"/>
      <c r="F105" s="182"/>
      <c r="G105" s="182"/>
      <c r="H105" s="182"/>
      <c r="I105" s="182"/>
      <c r="J105" s="183">
        <f>J388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980</v>
      </c>
      <c r="E106" s="188"/>
      <c r="F106" s="188"/>
      <c r="G106" s="188"/>
      <c r="H106" s="188"/>
      <c r="I106" s="188"/>
      <c r="J106" s="189">
        <f>J389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461</v>
      </c>
      <c r="E107" s="182"/>
      <c r="F107" s="182"/>
      <c r="G107" s="182"/>
      <c r="H107" s="182"/>
      <c r="I107" s="182"/>
      <c r="J107" s="183">
        <f>J398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462</v>
      </c>
      <c r="E108" s="188"/>
      <c r="F108" s="188"/>
      <c r="G108" s="188"/>
      <c r="H108" s="188"/>
      <c r="I108" s="188"/>
      <c r="J108" s="189">
        <f>J399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463</v>
      </c>
      <c r="E109" s="188"/>
      <c r="F109" s="188"/>
      <c r="G109" s="188"/>
      <c r="H109" s="188"/>
      <c r="I109" s="188"/>
      <c r="J109" s="189">
        <f>J407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128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Ul.Vítězná, Sokolov. Výstavba technické a dopravní infrastruktury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115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SO502 - Splašková kanalizace a přípojky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Sokolov p.č. 3479, 3487</v>
      </c>
      <c r="G123" s="40"/>
      <c r="H123" s="40"/>
      <c r="I123" s="32" t="s">
        <v>22</v>
      </c>
      <c r="J123" s="79" t="str">
        <f>IF(J12="","",J12)</f>
        <v>16. 1. 2024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Město Sokolov</v>
      </c>
      <c r="G125" s="40"/>
      <c r="H125" s="40"/>
      <c r="I125" s="32" t="s">
        <v>31</v>
      </c>
      <c r="J125" s="36" t="str">
        <f>E21</f>
        <v>Ing. Ota Vettermann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29</v>
      </c>
      <c r="D126" s="40"/>
      <c r="E126" s="40"/>
      <c r="F126" s="27" t="str">
        <f>IF(E18="","",E18)</f>
        <v>Vyplň údaj</v>
      </c>
      <c r="G126" s="40"/>
      <c r="H126" s="40"/>
      <c r="I126" s="32" t="s">
        <v>34</v>
      </c>
      <c r="J126" s="36" t="str">
        <f>E24</f>
        <v>MESSOR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129</v>
      </c>
      <c r="D128" s="194" t="s">
        <v>64</v>
      </c>
      <c r="E128" s="194" t="s">
        <v>60</v>
      </c>
      <c r="F128" s="194" t="s">
        <v>61</v>
      </c>
      <c r="G128" s="194" t="s">
        <v>130</v>
      </c>
      <c r="H128" s="194" t="s">
        <v>131</v>
      </c>
      <c r="I128" s="194" t="s">
        <v>132</v>
      </c>
      <c r="J128" s="194" t="s">
        <v>119</v>
      </c>
      <c r="K128" s="195" t="s">
        <v>133</v>
      </c>
      <c r="L128" s="196"/>
      <c r="M128" s="100" t="s">
        <v>1</v>
      </c>
      <c r="N128" s="101" t="s">
        <v>43</v>
      </c>
      <c r="O128" s="101" t="s">
        <v>134</v>
      </c>
      <c r="P128" s="101" t="s">
        <v>135</v>
      </c>
      <c r="Q128" s="101" t="s">
        <v>136</v>
      </c>
      <c r="R128" s="101" t="s">
        <v>137</v>
      </c>
      <c r="S128" s="101" t="s">
        <v>138</v>
      </c>
      <c r="T128" s="102" t="s">
        <v>139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140</v>
      </c>
      <c r="D129" s="40"/>
      <c r="E129" s="40"/>
      <c r="F129" s="40"/>
      <c r="G129" s="40"/>
      <c r="H129" s="40"/>
      <c r="I129" s="40"/>
      <c r="J129" s="197">
        <f>BK129</f>
        <v>0</v>
      </c>
      <c r="K129" s="40"/>
      <c r="L129" s="44"/>
      <c r="M129" s="103"/>
      <c r="N129" s="198"/>
      <c r="O129" s="104"/>
      <c r="P129" s="199">
        <f>P130+P388+P398</f>
        <v>0</v>
      </c>
      <c r="Q129" s="104"/>
      <c r="R129" s="199">
        <f>R130+R388+R398</f>
        <v>47.379682199999991</v>
      </c>
      <c r="S129" s="104"/>
      <c r="T129" s="200">
        <f>T130+T388+T398</f>
        <v>0.60000000000000009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78</v>
      </c>
      <c r="AU129" s="17" t="s">
        <v>121</v>
      </c>
      <c r="BK129" s="201">
        <f>BK130+BK388+BK398</f>
        <v>0</v>
      </c>
    </row>
    <row r="130" s="12" customFormat="1" ht="25.92" customHeight="1">
      <c r="A130" s="12"/>
      <c r="B130" s="202"/>
      <c r="C130" s="203"/>
      <c r="D130" s="204" t="s">
        <v>78</v>
      </c>
      <c r="E130" s="205" t="s">
        <v>141</v>
      </c>
      <c r="F130" s="205" t="s">
        <v>142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P131+P220+P224+P233+P361+P369+P384</f>
        <v>0</v>
      </c>
      <c r="Q130" s="210"/>
      <c r="R130" s="211">
        <f>R131+R220+R224+R233+R361+R369+R384</f>
        <v>47.379682199999991</v>
      </c>
      <c r="S130" s="210"/>
      <c r="T130" s="212">
        <f>T131+T220+T224+T233+T361+T369+T384</f>
        <v>0.60000000000000009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87</v>
      </c>
      <c r="AT130" s="214" t="s">
        <v>78</v>
      </c>
      <c r="AU130" s="214" t="s">
        <v>79</v>
      </c>
      <c r="AY130" s="213" t="s">
        <v>143</v>
      </c>
      <c r="BK130" s="215">
        <f>BK131+BK220+BK224+BK233+BK361+BK369+BK384</f>
        <v>0</v>
      </c>
    </row>
    <row r="131" s="12" customFormat="1" ht="22.8" customHeight="1">
      <c r="A131" s="12"/>
      <c r="B131" s="202"/>
      <c r="C131" s="203"/>
      <c r="D131" s="204" t="s">
        <v>78</v>
      </c>
      <c r="E131" s="216" t="s">
        <v>87</v>
      </c>
      <c r="F131" s="216" t="s">
        <v>144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SUM(P132:P219)</f>
        <v>0</v>
      </c>
      <c r="Q131" s="210"/>
      <c r="R131" s="211">
        <f>SUM(R132:R219)</f>
        <v>0.0441</v>
      </c>
      <c r="S131" s="210"/>
      <c r="T131" s="212">
        <f>SUM(T132:T219)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87</v>
      </c>
      <c r="AT131" s="214" t="s">
        <v>78</v>
      </c>
      <c r="AU131" s="214" t="s">
        <v>87</v>
      </c>
      <c r="AY131" s="213" t="s">
        <v>143</v>
      </c>
      <c r="BK131" s="215">
        <f>SUM(BK132:BK219)</f>
        <v>0</v>
      </c>
    </row>
    <row r="132" s="2" customFormat="1" ht="24.15" customHeight="1">
      <c r="A132" s="38"/>
      <c r="B132" s="39"/>
      <c r="C132" s="218" t="s">
        <v>87</v>
      </c>
      <c r="D132" s="218" t="s">
        <v>145</v>
      </c>
      <c r="E132" s="219" t="s">
        <v>981</v>
      </c>
      <c r="F132" s="220" t="s">
        <v>982</v>
      </c>
      <c r="G132" s="221" t="s">
        <v>983</v>
      </c>
      <c r="H132" s="222">
        <v>240</v>
      </c>
      <c r="I132" s="223"/>
      <c r="J132" s="224">
        <f>ROUND(I132*H132,2)</f>
        <v>0</v>
      </c>
      <c r="K132" s="220" t="s">
        <v>149</v>
      </c>
      <c r="L132" s="44"/>
      <c r="M132" s="225" t="s">
        <v>1</v>
      </c>
      <c r="N132" s="226" t="s">
        <v>44</v>
      </c>
      <c r="O132" s="91"/>
      <c r="P132" s="227">
        <f>O132*H132</f>
        <v>0</v>
      </c>
      <c r="Q132" s="227">
        <v>3.0000000000000001E-05</v>
      </c>
      <c r="R132" s="227">
        <f>Q132*H132</f>
        <v>0.0071999999999999998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150</v>
      </c>
      <c r="AT132" s="229" t="s">
        <v>145</v>
      </c>
      <c r="AU132" s="229" t="s">
        <v>89</v>
      </c>
      <c r="AY132" s="17" t="s">
        <v>143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87</v>
      </c>
      <c r="BK132" s="230">
        <f>ROUND(I132*H132,2)</f>
        <v>0</v>
      </c>
      <c r="BL132" s="17" t="s">
        <v>150</v>
      </c>
      <c r="BM132" s="229" t="s">
        <v>984</v>
      </c>
    </row>
    <row r="133" s="2" customFormat="1">
      <c r="A133" s="38"/>
      <c r="B133" s="39"/>
      <c r="C133" s="40"/>
      <c r="D133" s="231" t="s">
        <v>152</v>
      </c>
      <c r="E133" s="40"/>
      <c r="F133" s="232" t="s">
        <v>985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89</v>
      </c>
    </row>
    <row r="134" s="2" customFormat="1">
      <c r="A134" s="38"/>
      <c r="B134" s="39"/>
      <c r="C134" s="40"/>
      <c r="D134" s="236" t="s">
        <v>154</v>
      </c>
      <c r="E134" s="40"/>
      <c r="F134" s="237" t="s">
        <v>986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154</v>
      </c>
      <c r="AU134" s="17" t="s">
        <v>89</v>
      </c>
    </row>
    <row r="135" s="13" customFormat="1">
      <c r="A135" s="13"/>
      <c r="B135" s="238"/>
      <c r="C135" s="239"/>
      <c r="D135" s="231" t="s">
        <v>156</v>
      </c>
      <c r="E135" s="240" t="s">
        <v>1</v>
      </c>
      <c r="F135" s="241" t="s">
        <v>987</v>
      </c>
      <c r="G135" s="239"/>
      <c r="H135" s="242">
        <v>240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156</v>
      </c>
      <c r="AU135" s="248" t="s">
        <v>89</v>
      </c>
      <c r="AV135" s="13" t="s">
        <v>89</v>
      </c>
      <c r="AW135" s="13" t="s">
        <v>33</v>
      </c>
      <c r="AX135" s="13" t="s">
        <v>87</v>
      </c>
      <c r="AY135" s="248" t="s">
        <v>143</v>
      </c>
    </row>
    <row r="136" s="2" customFormat="1" ht="24.15" customHeight="1">
      <c r="A136" s="38"/>
      <c r="B136" s="39"/>
      <c r="C136" s="218" t="s">
        <v>89</v>
      </c>
      <c r="D136" s="218" t="s">
        <v>145</v>
      </c>
      <c r="E136" s="219" t="s">
        <v>988</v>
      </c>
      <c r="F136" s="220" t="s">
        <v>989</v>
      </c>
      <c r="G136" s="221" t="s">
        <v>990</v>
      </c>
      <c r="H136" s="222">
        <v>30</v>
      </c>
      <c r="I136" s="223"/>
      <c r="J136" s="224">
        <f>ROUND(I136*H136,2)</f>
        <v>0</v>
      </c>
      <c r="K136" s="220" t="s">
        <v>149</v>
      </c>
      <c r="L136" s="44"/>
      <c r="M136" s="225" t="s">
        <v>1</v>
      </c>
      <c r="N136" s="226" t="s">
        <v>44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150</v>
      </c>
      <c r="AT136" s="229" t="s">
        <v>145</v>
      </c>
      <c r="AU136" s="229" t="s">
        <v>89</v>
      </c>
      <c r="AY136" s="17" t="s">
        <v>143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87</v>
      </c>
      <c r="BK136" s="230">
        <f>ROUND(I136*H136,2)</f>
        <v>0</v>
      </c>
      <c r="BL136" s="17" t="s">
        <v>150</v>
      </c>
      <c r="BM136" s="229" t="s">
        <v>991</v>
      </c>
    </row>
    <row r="137" s="2" customFormat="1">
      <c r="A137" s="38"/>
      <c r="B137" s="39"/>
      <c r="C137" s="40"/>
      <c r="D137" s="231" t="s">
        <v>152</v>
      </c>
      <c r="E137" s="40"/>
      <c r="F137" s="232" t="s">
        <v>992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152</v>
      </c>
      <c r="AU137" s="17" t="s">
        <v>89</v>
      </c>
    </row>
    <row r="138" s="2" customFormat="1">
      <c r="A138" s="38"/>
      <c r="B138" s="39"/>
      <c r="C138" s="40"/>
      <c r="D138" s="236" t="s">
        <v>154</v>
      </c>
      <c r="E138" s="40"/>
      <c r="F138" s="237" t="s">
        <v>993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154</v>
      </c>
      <c r="AU138" s="17" t="s">
        <v>89</v>
      </c>
    </row>
    <row r="139" s="13" customFormat="1">
      <c r="A139" s="13"/>
      <c r="B139" s="238"/>
      <c r="C139" s="239"/>
      <c r="D139" s="231" t="s">
        <v>156</v>
      </c>
      <c r="E139" s="240" t="s">
        <v>1</v>
      </c>
      <c r="F139" s="241" t="s">
        <v>994</v>
      </c>
      <c r="G139" s="239"/>
      <c r="H139" s="242">
        <v>30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156</v>
      </c>
      <c r="AU139" s="248" t="s">
        <v>89</v>
      </c>
      <c r="AV139" s="13" t="s">
        <v>89</v>
      </c>
      <c r="AW139" s="13" t="s">
        <v>33</v>
      </c>
      <c r="AX139" s="13" t="s">
        <v>87</v>
      </c>
      <c r="AY139" s="248" t="s">
        <v>143</v>
      </c>
    </row>
    <row r="140" s="2" customFormat="1" ht="24.15" customHeight="1">
      <c r="A140" s="38"/>
      <c r="B140" s="39"/>
      <c r="C140" s="218" t="s">
        <v>164</v>
      </c>
      <c r="D140" s="218" t="s">
        <v>145</v>
      </c>
      <c r="E140" s="219" t="s">
        <v>995</v>
      </c>
      <c r="F140" s="220" t="s">
        <v>996</v>
      </c>
      <c r="G140" s="221" t="s">
        <v>209</v>
      </c>
      <c r="H140" s="222">
        <v>1</v>
      </c>
      <c r="I140" s="223"/>
      <c r="J140" s="224">
        <f>ROUND(I140*H140,2)</f>
        <v>0</v>
      </c>
      <c r="K140" s="220" t="s">
        <v>149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0.036900000000000002</v>
      </c>
      <c r="R140" s="227">
        <f>Q140*H140</f>
        <v>0.036900000000000002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150</v>
      </c>
      <c r="AT140" s="229" t="s">
        <v>145</v>
      </c>
      <c r="AU140" s="229" t="s">
        <v>89</v>
      </c>
      <c r="AY140" s="17" t="s">
        <v>143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87</v>
      </c>
      <c r="BK140" s="230">
        <f>ROUND(I140*H140,2)</f>
        <v>0</v>
      </c>
      <c r="BL140" s="17" t="s">
        <v>150</v>
      </c>
      <c r="BM140" s="229" t="s">
        <v>997</v>
      </c>
    </row>
    <row r="141" s="2" customFormat="1">
      <c r="A141" s="38"/>
      <c r="B141" s="39"/>
      <c r="C141" s="40"/>
      <c r="D141" s="231" t="s">
        <v>152</v>
      </c>
      <c r="E141" s="40"/>
      <c r="F141" s="232" t="s">
        <v>998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89</v>
      </c>
    </row>
    <row r="142" s="2" customFormat="1">
      <c r="A142" s="38"/>
      <c r="B142" s="39"/>
      <c r="C142" s="40"/>
      <c r="D142" s="236" t="s">
        <v>154</v>
      </c>
      <c r="E142" s="40"/>
      <c r="F142" s="237" t="s">
        <v>999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154</v>
      </c>
      <c r="AU142" s="17" t="s">
        <v>89</v>
      </c>
    </row>
    <row r="143" s="13" customFormat="1">
      <c r="A143" s="13"/>
      <c r="B143" s="238"/>
      <c r="C143" s="239"/>
      <c r="D143" s="231" t="s">
        <v>156</v>
      </c>
      <c r="E143" s="240" t="s">
        <v>1</v>
      </c>
      <c r="F143" s="241" t="s">
        <v>1000</v>
      </c>
      <c r="G143" s="239"/>
      <c r="H143" s="242">
        <v>1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156</v>
      </c>
      <c r="AU143" s="248" t="s">
        <v>89</v>
      </c>
      <c r="AV143" s="13" t="s">
        <v>89</v>
      </c>
      <c r="AW143" s="13" t="s">
        <v>33</v>
      </c>
      <c r="AX143" s="13" t="s">
        <v>87</v>
      </c>
      <c r="AY143" s="248" t="s">
        <v>143</v>
      </c>
    </row>
    <row r="144" s="2" customFormat="1" ht="24.15" customHeight="1">
      <c r="A144" s="38"/>
      <c r="B144" s="39"/>
      <c r="C144" s="218" t="s">
        <v>150</v>
      </c>
      <c r="D144" s="218" t="s">
        <v>145</v>
      </c>
      <c r="E144" s="219" t="s">
        <v>1001</v>
      </c>
      <c r="F144" s="220" t="s">
        <v>1002</v>
      </c>
      <c r="G144" s="221" t="s">
        <v>241</v>
      </c>
      <c r="H144" s="222">
        <v>8</v>
      </c>
      <c r="I144" s="223"/>
      <c r="J144" s="224">
        <f>ROUND(I144*H144,2)</f>
        <v>0</v>
      </c>
      <c r="K144" s="220" t="s">
        <v>789</v>
      </c>
      <c r="L144" s="44"/>
      <c r="M144" s="225" t="s">
        <v>1</v>
      </c>
      <c r="N144" s="226" t="s">
        <v>44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150</v>
      </c>
      <c r="AT144" s="229" t="s">
        <v>145</v>
      </c>
      <c r="AU144" s="229" t="s">
        <v>89</v>
      </c>
      <c r="AY144" s="17" t="s">
        <v>143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87</v>
      </c>
      <c r="BK144" s="230">
        <f>ROUND(I144*H144,2)</f>
        <v>0</v>
      </c>
      <c r="BL144" s="17" t="s">
        <v>150</v>
      </c>
      <c r="BM144" s="229" t="s">
        <v>1003</v>
      </c>
    </row>
    <row r="145" s="2" customFormat="1">
      <c r="A145" s="38"/>
      <c r="B145" s="39"/>
      <c r="C145" s="40"/>
      <c r="D145" s="231" t="s">
        <v>152</v>
      </c>
      <c r="E145" s="40"/>
      <c r="F145" s="232" t="s">
        <v>1004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89</v>
      </c>
    </row>
    <row r="146" s="13" customFormat="1">
      <c r="A146" s="13"/>
      <c r="B146" s="238"/>
      <c r="C146" s="239"/>
      <c r="D146" s="231" t="s">
        <v>156</v>
      </c>
      <c r="E146" s="240" t="s">
        <v>1</v>
      </c>
      <c r="F146" s="241" t="s">
        <v>1005</v>
      </c>
      <c r="G146" s="239"/>
      <c r="H146" s="242">
        <v>8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156</v>
      </c>
      <c r="AU146" s="248" t="s">
        <v>89</v>
      </c>
      <c r="AV146" s="13" t="s">
        <v>89</v>
      </c>
      <c r="AW146" s="13" t="s">
        <v>33</v>
      </c>
      <c r="AX146" s="13" t="s">
        <v>87</v>
      </c>
      <c r="AY146" s="248" t="s">
        <v>143</v>
      </c>
    </row>
    <row r="147" s="2" customFormat="1" ht="33" customHeight="1">
      <c r="A147" s="38"/>
      <c r="B147" s="39"/>
      <c r="C147" s="218" t="s">
        <v>176</v>
      </c>
      <c r="D147" s="218" t="s">
        <v>145</v>
      </c>
      <c r="E147" s="219" t="s">
        <v>1006</v>
      </c>
      <c r="F147" s="220" t="s">
        <v>1007</v>
      </c>
      <c r="G147" s="221" t="s">
        <v>241</v>
      </c>
      <c r="H147" s="222">
        <v>220.16999999999999</v>
      </c>
      <c r="I147" s="223"/>
      <c r="J147" s="224">
        <f>ROUND(I147*H147,2)</f>
        <v>0</v>
      </c>
      <c r="K147" s="220" t="s">
        <v>149</v>
      </c>
      <c r="L147" s="44"/>
      <c r="M147" s="225" t="s">
        <v>1</v>
      </c>
      <c r="N147" s="226" t="s">
        <v>44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150</v>
      </c>
      <c r="AT147" s="229" t="s">
        <v>145</v>
      </c>
      <c r="AU147" s="229" t="s">
        <v>89</v>
      </c>
      <c r="AY147" s="17" t="s">
        <v>143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87</v>
      </c>
      <c r="BK147" s="230">
        <f>ROUND(I147*H147,2)</f>
        <v>0</v>
      </c>
      <c r="BL147" s="17" t="s">
        <v>150</v>
      </c>
      <c r="BM147" s="229" t="s">
        <v>1008</v>
      </c>
    </row>
    <row r="148" s="2" customFormat="1">
      <c r="A148" s="38"/>
      <c r="B148" s="39"/>
      <c r="C148" s="40"/>
      <c r="D148" s="231" t="s">
        <v>152</v>
      </c>
      <c r="E148" s="40"/>
      <c r="F148" s="232" t="s">
        <v>1009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89</v>
      </c>
    </row>
    <row r="149" s="2" customFormat="1">
      <c r="A149" s="38"/>
      <c r="B149" s="39"/>
      <c r="C149" s="40"/>
      <c r="D149" s="236" t="s">
        <v>154</v>
      </c>
      <c r="E149" s="40"/>
      <c r="F149" s="237" t="s">
        <v>1010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154</v>
      </c>
      <c r="AU149" s="17" t="s">
        <v>89</v>
      </c>
    </row>
    <row r="150" s="15" customFormat="1">
      <c r="A150" s="15"/>
      <c r="B150" s="277"/>
      <c r="C150" s="278"/>
      <c r="D150" s="231" t="s">
        <v>156</v>
      </c>
      <c r="E150" s="279" t="s">
        <v>1</v>
      </c>
      <c r="F150" s="280" t="s">
        <v>1011</v>
      </c>
      <c r="G150" s="278"/>
      <c r="H150" s="279" t="s">
        <v>1</v>
      </c>
      <c r="I150" s="281"/>
      <c r="J150" s="278"/>
      <c r="K150" s="278"/>
      <c r="L150" s="282"/>
      <c r="M150" s="283"/>
      <c r="N150" s="284"/>
      <c r="O150" s="284"/>
      <c r="P150" s="284"/>
      <c r="Q150" s="284"/>
      <c r="R150" s="284"/>
      <c r="S150" s="284"/>
      <c r="T150" s="28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6" t="s">
        <v>156</v>
      </c>
      <c r="AU150" s="286" t="s">
        <v>89</v>
      </c>
      <c r="AV150" s="15" t="s">
        <v>87</v>
      </c>
      <c r="AW150" s="15" t="s">
        <v>33</v>
      </c>
      <c r="AX150" s="15" t="s">
        <v>79</v>
      </c>
      <c r="AY150" s="286" t="s">
        <v>143</v>
      </c>
    </row>
    <row r="151" s="13" customFormat="1">
      <c r="A151" s="13"/>
      <c r="B151" s="238"/>
      <c r="C151" s="239"/>
      <c r="D151" s="231" t="s">
        <v>156</v>
      </c>
      <c r="E151" s="240" t="s">
        <v>1</v>
      </c>
      <c r="F151" s="241" t="s">
        <v>1012</v>
      </c>
      <c r="G151" s="239"/>
      <c r="H151" s="242">
        <v>164.63999999999999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156</v>
      </c>
      <c r="AU151" s="248" t="s">
        <v>89</v>
      </c>
      <c r="AV151" s="13" t="s">
        <v>89</v>
      </c>
      <c r="AW151" s="13" t="s">
        <v>33</v>
      </c>
      <c r="AX151" s="13" t="s">
        <v>79</v>
      </c>
      <c r="AY151" s="248" t="s">
        <v>143</v>
      </c>
    </row>
    <row r="152" s="13" customFormat="1">
      <c r="A152" s="13"/>
      <c r="B152" s="238"/>
      <c r="C152" s="239"/>
      <c r="D152" s="231" t="s">
        <v>156</v>
      </c>
      <c r="E152" s="240" t="s">
        <v>1</v>
      </c>
      <c r="F152" s="241" t="s">
        <v>1013</v>
      </c>
      <c r="G152" s="239"/>
      <c r="H152" s="242">
        <v>18.795000000000002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156</v>
      </c>
      <c r="AU152" s="248" t="s">
        <v>89</v>
      </c>
      <c r="AV152" s="13" t="s">
        <v>89</v>
      </c>
      <c r="AW152" s="13" t="s">
        <v>33</v>
      </c>
      <c r="AX152" s="13" t="s">
        <v>79</v>
      </c>
      <c r="AY152" s="248" t="s">
        <v>143</v>
      </c>
    </row>
    <row r="153" s="13" customFormat="1">
      <c r="A153" s="13"/>
      <c r="B153" s="238"/>
      <c r="C153" s="239"/>
      <c r="D153" s="231" t="s">
        <v>156</v>
      </c>
      <c r="E153" s="240" t="s">
        <v>1</v>
      </c>
      <c r="F153" s="241" t="s">
        <v>1014</v>
      </c>
      <c r="G153" s="239"/>
      <c r="H153" s="242">
        <v>3.8490000000000002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156</v>
      </c>
      <c r="AU153" s="248" t="s">
        <v>89</v>
      </c>
      <c r="AV153" s="13" t="s">
        <v>89</v>
      </c>
      <c r="AW153" s="13" t="s">
        <v>33</v>
      </c>
      <c r="AX153" s="13" t="s">
        <v>79</v>
      </c>
      <c r="AY153" s="248" t="s">
        <v>143</v>
      </c>
    </row>
    <row r="154" s="13" customFormat="1">
      <c r="A154" s="13"/>
      <c r="B154" s="238"/>
      <c r="C154" s="239"/>
      <c r="D154" s="231" t="s">
        <v>156</v>
      </c>
      <c r="E154" s="240" t="s">
        <v>1</v>
      </c>
      <c r="F154" s="241" t="s">
        <v>1015</v>
      </c>
      <c r="G154" s="239"/>
      <c r="H154" s="242">
        <v>32.886000000000003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156</v>
      </c>
      <c r="AU154" s="248" t="s">
        <v>89</v>
      </c>
      <c r="AV154" s="13" t="s">
        <v>89</v>
      </c>
      <c r="AW154" s="13" t="s">
        <v>33</v>
      </c>
      <c r="AX154" s="13" t="s">
        <v>79</v>
      </c>
      <c r="AY154" s="248" t="s">
        <v>143</v>
      </c>
    </row>
    <row r="155" s="14" customFormat="1">
      <c r="A155" s="14"/>
      <c r="B155" s="249"/>
      <c r="C155" s="250"/>
      <c r="D155" s="231" t="s">
        <v>156</v>
      </c>
      <c r="E155" s="251" t="s">
        <v>1</v>
      </c>
      <c r="F155" s="252" t="s">
        <v>184</v>
      </c>
      <c r="G155" s="250"/>
      <c r="H155" s="253">
        <v>220.16999999999999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156</v>
      </c>
      <c r="AU155" s="259" t="s">
        <v>89</v>
      </c>
      <c r="AV155" s="14" t="s">
        <v>150</v>
      </c>
      <c r="AW155" s="14" t="s">
        <v>33</v>
      </c>
      <c r="AX155" s="14" t="s">
        <v>87</v>
      </c>
      <c r="AY155" s="259" t="s">
        <v>143</v>
      </c>
    </row>
    <row r="156" s="2" customFormat="1" ht="33" customHeight="1">
      <c r="A156" s="38"/>
      <c r="B156" s="39"/>
      <c r="C156" s="218" t="s">
        <v>185</v>
      </c>
      <c r="D156" s="218" t="s">
        <v>145</v>
      </c>
      <c r="E156" s="219" t="s">
        <v>1016</v>
      </c>
      <c r="F156" s="220" t="s">
        <v>1017</v>
      </c>
      <c r="G156" s="221" t="s">
        <v>241</v>
      </c>
      <c r="H156" s="222">
        <v>94.358999999999995</v>
      </c>
      <c r="I156" s="223"/>
      <c r="J156" s="224">
        <f>ROUND(I156*H156,2)</f>
        <v>0</v>
      </c>
      <c r="K156" s="220" t="s">
        <v>149</v>
      </c>
      <c r="L156" s="44"/>
      <c r="M156" s="225" t="s">
        <v>1</v>
      </c>
      <c r="N156" s="226" t="s">
        <v>44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150</v>
      </c>
      <c r="AT156" s="229" t="s">
        <v>145</v>
      </c>
      <c r="AU156" s="229" t="s">
        <v>89</v>
      </c>
      <c r="AY156" s="17" t="s">
        <v>143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87</v>
      </c>
      <c r="BK156" s="230">
        <f>ROUND(I156*H156,2)</f>
        <v>0</v>
      </c>
      <c r="BL156" s="17" t="s">
        <v>150</v>
      </c>
      <c r="BM156" s="229" t="s">
        <v>1018</v>
      </c>
    </row>
    <row r="157" s="2" customFormat="1">
      <c r="A157" s="38"/>
      <c r="B157" s="39"/>
      <c r="C157" s="40"/>
      <c r="D157" s="231" t="s">
        <v>152</v>
      </c>
      <c r="E157" s="40"/>
      <c r="F157" s="232" t="s">
        <v>1019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89</v>
      </c>
    </row>
    <row r="158" s="2" customFormat="1">
      <c r="A158" s="38"/>
      <c r="B158" s="39"/>
      <c r="C158" s="40"/>
      <c r="D158" s="236" t="s">
        <v>154</v>
      </c>
      <c r="E158" s="40"/>
      <c r="F158" s="237" t="s">
        <v>1020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154</v>
      </c>
      <c r="AU158" s="17" t="s">
        <v>89</v>
      </c>
    </row>
    <row r="159" s="15" customFormat="1">
      <c r="A159" s="15"/>
      <c r="B159" s="277"/>
      <c r="C159" s="278"/>
      <c r="D159" s="231" t="s">
        <v>156</v>
      </c>
      <c r="E159" s="279" t="s">
        <v>1</v>
      </c>
      <c r="F159" s="280" t="s">
        <v>1021</v>
      </c>
      <c r="G159" s="278"/>
      <c r="H159" s="279" t="s">
        <v>1</v>
      </c>
      <c r="I159" s="281"/>
      <c r="J159" s="278"/>
      <c r="K159" s="278"/>
      <c r="L159" s="282"/>
      <c r="M159" s="283"/>
      <c r="N159" s="284"/>
      <c r="O159" s="284"/>
      <c r="P159" s="284"/>
      <c r="Q159" s="284"/>
      <c r="R159" s="284"/>
      <c r="S159" s="284"/>
      <c r="T159" s="28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6" t="s">
        <v>156</v>
      </c>
      <c r="AU159" s="286" t="s">
        <v>89</v>
      </c>
      <c r="AV159" s="15" t="s">
        <v>87</v>
      </c>
      <c r="AW159" s="15" t="s">
        <v>33</v>
      </c>
      <c r="AX159" s="15" t="s">
        <v>79</v>
      </c>
      <c r="AY159" s="286" t="s">
        <v>143</v>
      </c>
    </row>
    <row r="160" s="13" customFormat="1">
      <c r="A160" s="13"/>
      <c r="B160" s="238"/>
      <c r="C160" s="239"/>
      <c r="D160" s="231" t="s">
        <v>156</v>
      </c>
      <c r="E160" s="240" t="s">
        <v>1</v>
      </c>
      <c r="F160" s="241" t="s">
        <v>1022</v>
      </c>
      <c r="G160" s="239"/>
      <c r="H160" s="242">
        <v>70.560000000000002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156</v>
      </c>
      <c r="AU160" s="248" t="s">
        <v>89</v>
      </c>
      <c r="AV160" s="13" t="s">
        <v>89</v>
      </c>
      <c r="AW160" s="13" t="s">
        <v>33</v>
      </c>
      <c r="AX160" s="13" t="s">
        <v>79</v>
      </c>
      <c r="AY160" s="248" t="s">
        <v>143</v>
      </c>
    </row>
    <row r="161" s="13" customFormat="1">
      <c r="A161" s="13"/>
      <c r="B161" s="238"/>
      <c r="C161" s="239"/>
      <c r="D161" s="231" t="s">
        <v>156</v>
      </c>
      <c r="E161" s="240" t="s">
        <v>1</v>
      </c>
      <c r="F161" s="241" t="s">
        <v>1023</v>
      </c>
      <c r="G161" s="239"/>
      <c r="H161" s="242">
        <v>8.0549999999999997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156</v>
      </c>
      <c r="AU161" s="248" t="s">
        <v>89</v>
      </c>
      <c r="AV161" s="13" t="s">
        <v>89</v>
      </c>
      <c r="AW161" s="13" t="s">
        <v>33</v>
      </c>
      <c r="AX161" s="13" t="s">
        <v>79</v>
      </c>
      <c r="AY161" s="248" t="s">
        <v>143</v>
      </c>
    </row>
    <row r="162" s="13" customFormat="1">
      <c r="A162" s="13"/>
      <c r="B162" s="238"/>
      <c r="C162" s="239"/>
      <c r="D162" s="231" t="s">
        <v>156</v>
      </c>
      <c r="E162" s="240" t="s">
        <v>1</v>
      </c>
      <c r="F162" s="241" t="s">
        <v>1024</v>
      </c>
      <c r="G162" s="239"/>
      <c r="H162" s="242">
        <v>1.6499999999999999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156</v>
      </c>
      <c r="AU162" s="248" t="s">
        <v>89</v>
      </c>
      <c r="AV162" s="13" t="s">
        <v>89</v>
      </c>
      <c r="AW162" s="13" t="s">
        <v>33</v>
      </c>
      <c r="AX162" s="13" t="s">
        <v>79</v>
      </c>
      <c r="AY162" s="248" t="s">
        <v>143</v>
      </c>
    </row>
    <row r="163" s="13" customFormat="1">
      <c r="A163" s="13"/>
      <c r="B163" s="238"/>
      <c r="C163" s="239"/>
      <c r="D163" s="231" t="s">
        <v>156</v>
      </c>
      <c r="E163" s="240" t="s">
        <v>1</v>
      </c>
      <c r="F163" s="241" t="s">
        <v>1025</v>
      </c>
      <c r="G163" s="239"/>
      <c r="H163" s="242">
        <v>14.093999999999999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156</v>
      </c>
      <c r="AU163" s="248" t="s">
        <v>89</v>
      </c>
      <c r="AV163" s="13" t="s">
        <v>89</v>
      </c>
      <c r="AW163" s="13" t="s">
        <v>33</v>
      </c>
      <c r="AX163" s="13" t="s">
        <v>79</v>
      </c>
      <c r="AY163" s="248" t="s">
        <v>143</v>
      </c>
    </row>
    <row r="164" s="14" customFormat="1">
      <c r="A164" s="14"/>
      <c r="B164" s="249"/>
      <c r="C164" s="250"/>
      <c r="D164" s="231" t="s">
        <v>156</v>
      </c>
      <c r="E164" s="251" t="s">
        <v>1</v>
      </c>
      <c r="F164" s="252" t="s">
        <v>184</v>
      </c>
      <c r="G164" s="250"/>
      <c r="H164" s="253">
        <v>94.358999999999995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156</v>
      </c>
      <c r="AU164" s="259" t="s">
        <v>89</v>
      </c>
      <c r="AV164" s="14" t="s">
        <v>150</v>
      </c>
      <c r="AW164" s="14" t="s">
        <v>33</v>
      </c>
      <c r="AX164" s="14" t="s">
        <v>87</v>
      </c>
      <c r="AY164" s="259" t="s">
        <v>143</v>
      </c>
    </row>
    <row r="165" s="2" customFormat="1" ht="21.75" customHeight="1">
      <c r="A165" s="38"/>
      <c r="B165" s="39"/>
      <c r="C165" s="218" t="s">
        <v>192</v>
      </c>
      <c r="D165" s="218" t="s">
        <v>145</v>
      </c>
      <c r="E165" s="219" t="s">
        <v>1026</v>
      </c>
      <c r="F165" s="220" t="s">
        <v>1027</v>
      </c>
      <c r="G165" s="221" t="s">
        <v>148</v>
      </c>
      <c r="H165" s="222">
        <v>585.24000000000001</v>
      </c>
      <c r="I165" s="223"/>
      <c r="J165" s="224">
        <f>ROUND(I165*H165,2)</f>
        <v>0</v>
      </c>
      <c r="K165" s="220" t="s">
        <v>149</v>
      </c>
      <c r="L165" s="44"/>
      <c r="M165" s="225" t="s">
        <v>1</v>
      </c>
      <c r="N165" s="226" t="s">
        <v>44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150</v>
      </c>
      <c r="AT165" s="229" t="s">
        <v>145</v>
      </c>
      <c r="AU165" s="229" t="s">
        <v>89</v>
      </c>
      <c r="AY165" s="17" t="s">
        <v>143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87</v>
      </c>
      <c r="BK165" s="230">
        <f>ROUND(I165*H165,2)</f>
        <v>0</v>
      </c>
      <c r="BL165" s="17" t="s">
        <v>150</v>
      </c>
      <c r="BM165" s="229" t="s">
        <v>1028</v>
      </c>
    </row>
    <row r="166" s="2" customFormat="1">
      <c r="A166" s="38"/>
      <c r="B166" s="39"/>
      <c r="C166" s="40"/>
      <c r="D166" s="231" t="s">
        <v>152</v>
      </c>
      <c r="E166" s="40"/>
      <c r="F166" s="232" t="s">
        <v>1029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89</v>
      </c>
    </row>
    <row r="167" s="2" customFormat="1">
      <c r="A167" s="38"/>
      <c r="B167" s="39"/>
      <c r="C167" s="40"/>
      <c r="D167" s="236" t="s">
        <v>154</v>
      </c>
      <c r="E167" s="40"/>
      <c r="F167" s="237" t="s">
        <v>1030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154</v>
      </c>
      <c r="AU167" s="17" t="s">
        <v>89</v>
      </c>
    </row>
    <row r="168" s="13" customFormat="1">
      <c r="A168" s="13"/>
      <c r="B168" s="238"/>
      <c r="C168" s="239"/>
      <c r="D168" s="231" t="s">
        <v>156</v>
      </c>
      <c r="E168" s="240" t="s">
        <v>1</v>
      </c>
      <c r="F168" s="241" t="s">
        <v>1031</v>
      </c>
      <c r="G168" s="239"/>
      <c r="H168" s="242">
        <v>376.31999999999999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156</v>
      </c>
      <c r="AU168" s="248" t="s">
        <v>89</v>
      </c>
      <c r="AV168" s="13" t="s">
        <v>89</v>
      </c>
      <c r="AW168" s="13" t="s">
        <v>33</v>
      </c>
      <c r="AX168" s="13" t="s">
        <v>79</v>
      </c>
      <c r="AY168" s="248" t="s">
        <v>143</v>
      </c>
    </row>
    <row r="169" s="13" customFormat="1">
      <c r="A169" s="13"/>
      <c r="B169" s="238"/>
      <c r="C169" s="239"/>
      <c r="D169" s="231" t="s">
        <v>156</v>
      </c>
      <c r="E169" s="240" t="s">
        <v>1</v>
      </c>
      <c r="F169" s="241" t="s">
        <v>1032</v>
      </c>
      <c r="G169" s="239"/>
      <c r="H169" s="242">
        <v>42.960000000000001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156</v>
      </c>
      <c r="AU169" s="248" t="s">
        <v>89</v>
      </c>
      <c r="AV169" s="13" t="s">
        <v>89</v>
      </c>
      <c r="AW169" s="13" t="s">
        <v>33</v>
      </c>
      <c r="AX169" s="13" t="s">
        <v>79</v>
      </c>
      <c r="AY169" s="248" t="s">
        <v>143</v>
      </c>
    </row>
    <row r="170" s="13" customFormat="1">
      <c r="A170" s="13"/>
      <c r="B170" s="238"/>
      <c r="C170" s="239"/>
      <c r="D170" s="231" t="s">
        <v>156</v>
      </c>
      <c r="E170" s="240" t="s">
        <v>1</v>
      </c>
      <c r="F170" s="241" t="s">
        <v>1033</v>
      </c>
      <c r="G170" s="239"/>
      <c r="H170" s="242">
        <v>93.959999999999994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156</v>
      </c>
      <c r="AU170" s="248" t="s">
        <v>89</v>
      </c>
      <c r="AV170" s="13" t="s">
        <v>89</v>
      </c>
      <c r="AW170" s="13" t="s">
        <v>33</v>
      </c>
      <c r="AX170" s="13" t="s">
        <v>79</v>
      </c>
      <c r="AY170" s="248" t="s">
        <v>143</v>
      </c>
    </row>
    <row r="171" s="13" customFormat="1">
      <c r="A171" s="13"/>
      <c r="B171" s="238"/>
      <c r="C171" s="239"/>
      <c r="D171" s="231" t="s">
        <v>156</v>
      </c>
      <c r="E171" s="240" t="s">
        <v>1</v>
      </c>
      <c r="F171" s="241" t="s">
        <v>1034</v>
      </c>
      <c r="G171" s="239"/>
      <c r="H171" s="242">
        <v>72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156</v>
      </c>
      <c r="AU171" s="248" t="s">
        <v>89</v>
      </c>
      <c r="AV171" s="13" t="s">
        <v>89</v>
      </c>
      <c r="AW171" s="13" t="s">
        <v>33</v>
      </c>
      <c r="AX171" s="13" t="s">
        <v>79</v>
      </c>
      <c r="AY171" s="248" t="s">
        <v>143</v>
      </c>
    </row>
    <row r="172" s="14" customFormat="1">
      <c r="A172" s="14"/>
      <c r="B172" s="249"/>
      <c r="C172" s="250"/>
      <c r="D172" s="231" t="s">
        <v>156</v>
      </c>
      <c r="E172" s="251" t="s">
        <v>1</v>
      </c>
      <c r="F172" s="252" t="s">
        <v>184</v>
      </c>
      <c r="G172" s="250"/>
      <c r="H172" s="253">
        <v>585.24000000000001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156</v>
      </c>
      <c r="AU172" s="259" t="s">
        <v>89</v>
      </c>
      <c r="AV172" s="14" t="s">
        <v>150</v>
      </c>
      <c r="AW172" s="14" t="s">
        <v>33</v>
      </c>
      <c r="AX172" s="14" t="s">
        <v>87</v>
      </c>
      <c r="AY172" s="259" t="s">
        <v>143</v>
      </c>
    </row>
    <row r="173" s="2" customFormat="1" ht="24.15" customHeight="1">
      <c r="A173" s="38"/>
      <c r="B173" s="39"/>
      <c r="C173" s="218" t="s">
        <v>199</v>
      </c>
      <c r="D173" s="218" t="s">
        <v>145</v>
      </c>
      <c r="E173" s="219" t="s">
        <v>1035</v>
      </c>
      <c r="F173" s="220" t="s">
        <v>1036</v>
      </c>
      <c r="G173" s="221" t="s">
        <v>148</v>
      </c>
      <c r="H173" s="222">
        <v>585.24000000000001</v>
      </c>
      <c r="I173" s="223"/>
      <c r="J173" s="224">
        <f>ROUND(I173*H173,2)</f>
        <v>0</v>
      </c>
      <c r="K173" s="220" t="s">
        <v>149</v>
      </c>
      <c r="L173" s="44"/>
      <c r="M173" s="225" t="s">
        <v>1</v>
      </c>
      <c r="N173" s="226" t="s">
        <v>44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150</v>
      </c>
      <c r="AT173" s="229" t="s">
        <v>145</v>
      </c>
      <c r="AU173" s="229" t="s">
        <v>89</v>
      </c>
      <c r="AY173" s="17" t="s">
        <v>143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87</v>
      </c>
      <c r="BK173" s="230">
        <f>ROUND(I173*H173,2)</f>
        <v>0</v>
      </c>
      <c r="BL173" s="17" t="s">
        <v>150</v>
      </c>
      <c r="BM173" s="229" t="s">
        <v>1037</v>
      </c>
    </row>
    <row r="174" s="2" customFormat="1">
      <c r="A174" s="38"/>
      <c r="B174" s="39"/>
      <c r="C174" s="40"/>
      <c r="D174" s="231" t="s">
        <v>152</v>
      </c>
      <c r="E174" s="40"/>
      <c r="F174" s="232" t="s">
        <v>1038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89</v>
      </c>
    </row>
    <row r="175" s="2" customFormat="1">
      <c r="A175" s="38"/>
      <c r="B175" s="39"/>
      <c r="C175" s="40"/>
      <c r="D175" s="236" t="s">
        <v>154</v>
      </c>
      <c r="E175" s="40"/>
      <c r="F175" s="237" t="s">
        <v>1039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154</v>
      </c>
      <c r="AU175" s="17" t="s">
        <v>89</v>
      </c>
    </row>
    <row r="176" s="13" customFormat="1">
      <c r="A176" s="13"/>
      <c r="B176" s="238"/>
      <c r="C176" s="239"/>
      <c r="D176" s="231" t="s">
        <v>156</v>
      </c>
      <c r="E176" s="240" t="s">
        <v>1</v>
      </c>
      <c r="F176" s="241" t="s">
        <v>1040</v>
      </c>
      <c r="G176" s="239"/>
      <c r="H176" s="242">
        <v>585.24000000000001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156</v>
      </c>
      <c r="AU176" s="248" t="s">
        <v>89</v>
      </c>
      <c r="AV176" s="13" t="s">
        <v>89</v>
      </c>
      <c r="AW176" s="13" t="s">
        <v>33</v>
      </c>
      <c r="AX176" s="13" t="s">
        <v>87</v>
      </c>
      <c r="AY176" s="248" t="s">
        <v>143</v>
      </c>
    </row>
    <row r="177" s="2" customFormat="1" ht="37.8" customHeight="1">
      <c r="A177" s="38"/>
      <c r="B177" s="39"/>
      <c r="C177" s="218" t="s">
        <v>206</v>
      </c>
      <c r="D177" s="218" t="s">
        <v>145</v>
      </c>
      <c r="E177" s="219" t="s">
        <v>715</v>
      </c>
      <c r="F177" s="220" t="s">
        <v>716</v>
      </c>
      <c r="G177" s="221" t="s">
        <v>241</v>
      </c>
      <c r="H177" s="222">
        <v>314.60000000000002</v>
      </c>
      <c r="I177" s="223"/>
      <c r="J177" s="224">
        <f>ROUND(I177*H177,2)</f>
        <v>0</v>
      </c>
      <c r="K177" s="220" t="s">
        <v>149</v>
      </c>
      <c r="L177" s="44"/>
      <c r="M177" s="225" t="s">
        <v>1</v>
      </c>
      <c r="N177" s="226" t="s">
        <v>44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150</v>
      </c>
      <c r="AT177" s="229" t="s">
        <v>145</v>
      </c>
      <c r="AU177" s="229" t="s">
        <v>89</v>
      </c>
      <c r="AY177" s="17" t="s">
        <v>143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87</v>
      </c>
      <c r="BK177" s="230">
        <f>ROUND(I177*H177,2)</f>
        <v>0</v>
      </c>
      <c r="BL177" s="17" t="s">
        <v>150</v>
      </c>
      <c r="BM177" s="229" t="s">
        <v>1041</v>
      </c>
    </row>
    <row r="178" s="2" customFormat="1">
      <c r="A178" s="38"/>
      <c r="B178" s="39"/>
      <c r="C178" s="40"/>
      <c r="D178" s="231" t="s">
        <v>152</v>
      </c>
      <c r="E178" s="40"/>
      <c r="F178" s="232" t="s">
        <v>718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89</v>
      </c>
    </row>
    <row r="179" s="2" customFormat="1">
      <c r="A179" s="38"/>
      <c r="B179" s="39"/>
      <c r="C179" s="40"/>
      <c r="D179" s="236" t="s">
        <v>154</v>
      </c>
      <c r="E179" s="40"/>
      <c r="F179" s="237" t="s">
        <v>719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154</v>
      </c>
      <c r="AU179" s="17" t="s">
        <v>89</v>
      </c>
    </row>
    <row r="180" s="13" customFormat="1">
      <c r="A180" s="13"/>
      <c r="B180" s="238"/>
      <c r="C180" s="239"/>
      <c r="D180" s="231" t="s">
        <v>156</v>
      </c>
      <c r="E180" s="240" t="s">
        <v>1</v>
      </c>
      <c r="F180" s="241" t="s">
        <v>1042</v>
      </c>
      <c r="G180" s="239"/>
      <c r="H180" s="242">
        <v>314.60000000000002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156</v>
      </c>
      <c r="AU180" s="248" t="s">
        <v>89</v>
      </c>
      <c r="AV180" s="13" t="s">
        <v>89</v>
      </c>
      <c r="AW180" s="13" t="s">
        <v>33</v>
      </c>
      <c r="AX180" s="13" t="s">
        <v>87</v>
      </c>
      <c r="AY180" s="248" t="s">
        <v>143</v>
      </c>
    </row>
    <row r="181" s="2" customFormat="1" ht="37.8" customHeight="1">
      <c r="A181" s="38"/>
      <c r="B181" s="39"/>
      <c r="C181" s="218" t="s">
        <v>214</v>
      </c>
      <c r="D181" s="218" t="s">
        <v>145</v>
      </c>
      <c r="E181" s="219" t="s">
        <v>474</v>
      </c>
      <c r="F181" s="220" t="s">
        <v>475</v>
      </c>
      <c r="G181" s="221" t="s">
        <v>241</v>
      </c>
      <c r="H181" s="222">
        <v>314.60000000000002</v>
      </c>
      <c r="I181" s="223"/>
      <c r="J181" s="224">
        <f>ROUND(I181*H181,2)</f>
        <v>0</v>
      </c>
      <c r="K181" s="220" t="s">
        <v>149</v>
      </c>
      <c r="L181" s="44"/>
      <c r="M181" s="225" t="s">
        <v>1</v>
      </c>
      <c r="N181" s="226" t="s">
        <v>44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150</v>
      </c>
      <c r="AT181" s="229" t="s">
        <v>145</v>
      </c>
      <c r="AU181" s="229" t="s">
        <v>89</v>
      </c>
      <c r="AY181" s="17" t="s">
        <v>143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87</v>
      </c>
      <c r="BK181" s="230">
        <f>ROUND(I181*H181,2)</f>
        <v>0</v>
      </c>
      <c r="BL181" s="17" t="s">
        <v>150</v>
      </c>
      <c r="BM181" s="229" t="s">
        <v>1043</v>
      </c>
    </row>
    <row r="182" s="2" customFormat="1">
      <c r="A182" s="38"/>
      <c r="B182" s="39"/>
      <c r="C182" s="40"/>
      <c r="D182" s="231" t="s">
        <v>152</v>
      </c>
      <c r="E182" s="40"/>
      <c r="F182" s="232" t="s">
        <v>477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89</v>
      </c>
    </row>
    <row r="183" s="2" customFormat="1">
      <c r="A183" s="38"/>
      <c r="B183" s="39"/>
      <c r="C183" s="40"/>
      <c r="D183" s="236" t="s">
        <v>154</v>
      </c>
      <c r="E183" s="40"/>
      <c r="F183" s="237" t="s">
        <v>478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154</v>
      </c>
      <c r="AU183" s="17" t="s">
        <v>89</v>
      </c>
    </row>
    <row r="184" s="13" customFormat="1">
      <c r="A184" s="13"/>
      <c r="B184" s="238"/>
      <c r="C184" s="239"/>
      <c r="D184" s="231" t="s">
        <v>156</v>
      </c>
      <c r="E184" s="240" t="s">
        <v>1</v>
      </c>
      <c r="F184" s="241" t="s">
        <v>1044</v>
      </c>
      <c r="G184" s="239"/>
      <c r="H184" s="242">
        <v>314.60000000000002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156</v>
      </c>
      <c r="AU184" s="248" t="s">
        <v>89</v>
      </c>
      <c r="AV184" s="13" t="s">
        <v>89</v>
      </c>
      <c r="AW184" s="13" t="s">
        <v>33</v>
      </c>
      <c r="AX184" s="13" t="s">
        <v>87</v>
      </c>
      <c r="AY184" s="248" t="s">
        <v>143</v>
      </c>
    </row>
    <row r="185" s="2" customFormat="1" ht="37.8" customHeight="1">
      <c r="A185" s="38"/>
      <c r="B185" s="39"/>
      <c r="C185" s="218" t="s">
        <v>221</v>
      </c>
      <c r="D185" s="218" t="s">
        <v>145</v>
      </c>
      <c r="E185" s="219" t="s">
        <v>480</v>
      </c>
      <c r="F185" s="220" t="s">
        <v>481</v>
      </c>
      <c r="G185" s="221" t="s">
        <v>241</v>
      </c>
      <c r="H185" s="222">
        <v>3146</v>
      </c>
      <c r="I185" s="223"/>
      <c r="J185" s="224">
        <f>ROUND(I185*H185,2)</f>
        <v>0</v>
      </c>
      <c r="K185" s="220" t="s">
        <v>149</v>
      </c>
      <c r="L185" s="44"/>
      <c r="M185" s="225" t="s">
        <v>1</v>
      </c>
      <c r="N185" s="226" t="s">
        <v>44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150</v>
      </c>
      <c r="AT185" s="229" t="s">
        <v>145</v>
      </c>
      <c r="AU185" s="229" t="s">
        <v>89</v>
      </c>
      <c r="AY185" s="17" t="s">
        <v>143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87</v>
      </c>
      <c r="BK185" s="230">
        <f>ROUND(I185*H185,2)</f>
        <v>0</v>
      </c>
      <c r="BL185" s="17" t="s">
        <v>150</v>
      </c>
      <c r="BM185" s="229" t="s">
        <v>1045</v>
      </c>
    </row>
    <row r="186" s="2" customFormat="1">
      <c r="A186" s="38"/>
      <c r="B186" s="39"/>
      <c r="C186" s="40"/>
      <c r="D186" s="231" t="s">
        <v>152</v>
      </c>
      <c r="E186" s="40"/>
      <c r="F186" s="232" t="s">
        <v>483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152</v>
      </c>
      <c r="AU186" s="17" t="s">
        <v>89</v>
      </c>
    </row>
    <row r="187" s="2" customFormat="1">
      <c r="A187" s="38"/>
      <c r="B187" s="39"/>
      <c r="C187" s="40"/>
      <c r="D187" s="236" t="s">
        <v>154</v>
      </c>
      <c r="E187" s="40"/>
      <c r="F187" s="237" t="s">
        <v>484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154</v>
      </c>
      <c r="AU187" s="17" t="s">
        <v>89</v>
      </c>
    </row>
    <row r="188" s="13" customFormat="1">
      <c r="A188" s="13"/>
      <c r="B188" s="238"/>
      <c r="C188" s="239"/>
      <c r="D188" s="231" t="s">
        <v>156</v>
      </c>
      <c r="E188" s="240" t="s">
        <v>1</v>
      </c>
      <c r="F188" s="241" t="s">
        <v>1044</v>
      </c>
      <c r="G188" s="239"/>
      <c r="H188" s="242">
        <v>314.60000000000002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156</v>
      </c>
      <c r="AU188" s="248" t="s">
        <v>89</v>
      </c>
      <c r="AV188" s="13" t="s">
        <v>89</v>
      </c>
      <c r="AW188" s="13" t="s">
        <v>33</v>
      </c>
      <c r="AX188" s="13" t="s">
        <v>87</v>
      </c>
      <c r="AY188" s="248" t="s">
        <v>143</v>
      </c>
    </row>
    <row r="189" s="13" customFormat="1">
      <c r="A189" s="13"/>
      <c r="B189" s="238"/>
      <c r="C189" s="239"/>
      <c r="D189" s="231" t="s">
        <v>156</v>
      </c>
      <c r="E189" s="239"/>
      <c r="F189" s="241" t="s">
        <v>1046</v>
      </c>
      <c r="G189" s="239"/>
      <c r="H189" s="242">
        <v>3146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156</v>
      </c>
      <c r="AU189" s="248" t="s">
        <v>89</v>
      </c>
      <c r="AV189" s="13" t="s">
        <v>89</v>
      </c>
      <c r="AW189" s="13" t="s">
        <v>4</v>
      </c>
      <c r="AX189" s="13" t="s">
        <v>87</v>
      </c>
      <c r="AY189" s="248" t="s">
        <v>143</v>
      </c>
    </row>
    <row r="190" s="2" customFormat="1" ht="24.15" customHeight="1">
      <c r="A190" s="38"/>
      <c r="B190" s="39"/>
      <c r="C190" s="218" t="s">
        <v>8</v>
      </c>
      <c r="D190" s="218" t="s">
        <v>145</v>
      </c>
      <c r="E190" s="219" t="s">
        <v>486</v>
      </c>
      <c r="F190" s="220" t="s">
        <v>487</v>
      </c>
      <c r="G190" s="221" t="s">
        <v>241</v>
      </c>
      <c r="H190" s="222">
        <v>314.60000000000002</v>
      </c>
      <c r="I190" s="223"/>
      <c r="J190" s="224">
        <f>ROUND(I190*H190,2)</f>
        <v>0</v>
      </c>
      <c r="K190" s="220" t="s">
        <v>149</v>
      </c>
      <c r="L190" s="44"/>
      <c r="M190" s="225" t="s">
        <v>1</v>
      </c>
      <c r="N190" s="226" t="s">
        <v>44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150</v>
      </c>
      <c r="AT190" s="229" t="s">
        <v>145</v>
      </c>
      <c r="AU190" s="229" t="s">
        <v>89</v>
      </c>
      <c r="AY190" s="17" t="s">
        <v>143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87</v>
      </c>
      <c r="BK190" s="230">
        <f>ROUND(I190*H190,2)</f>
        <v>0</v>
      </c>
      <c r="BL190" s="17" t="s">
        <v>150</v>
      </c>
      <c r="BM190" s="229" t="s">
        <v>1047</v>
      </c>
    </row>
    <row r="191" s="2" customFormat="1">
      <c r="A191" s="38"/>
      <c r="B191" s="39"/>
      <c r="C191" s="40"/>
      <c r="D191" s="231" t="s">
        <v>152</v>
      </c>
      <c r="E191" s="40"/>
      <c r="F191" s="232" t="s">
        <v>888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152</v>
      </c>
      <c r="AU191" s="17" t="s">
        <v>89</v>
      </c>
    </row>
    <row r="192" s="2" customFormat="1">
      <c r="A192" s="38"/>
      <c r="B192" s="39"/>
      <c r="C192" s="40"/>
      <c r="D192" s="236" t="s">
        <v>154</v>
      </c>
      <c r="E192" s="40"/>
      <c r="F192" s="237" t="s">
        <v>490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154</v>
      </c>
      <c r="AU192" s="17" t="s">
        <v>89</v>
      </c>
    </row>
    <row r="193" s="13" customFormat="1">
      <c r="A193" s="13"/>
      <c r="B193" s="238"/>
      <c r="C193" s="239"/>
      <c r="D193" s="231" t="s">
        <v>156</v>
      </c>
      <c r="E193" s="240" t="s">
        <v>1</v>
      </c>
      <c r="F193" s="241" t="s">
        <v>1044</v>
      </c>
      <c r="G193" s="239"/>
      <c r="H193" s="242">
        <v>314.60000000000002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156</v>
      </c>
      <c r="AU193" s="248" t="s">
        <v>89</v>
      </c>
      <c r="AV193" s="13" t="s">
        <v>89</v>
      </c>
      <c r="AW193" s="13" t="s">
        <v>33</v>
      </c>
      <c r="AX193" s="13" t="s">
        <v>87</v>
      </c>
      <c r="AY193" s="248" t="s">
        <v>143</v>
      </c>
    </row>
    <row r="194" s="2" customFormat="1" ht="33" customHeight="1">
      <c r="A194" s="38"/>
      <c r="B194" s="39"/>
      <c r="C194" s="218" t="s">
        <v>232</v>
      </c>
      <c r="D194" s="218" t="s">
        <v>145</v>
      </c>
      <c r="E194" s="219" t="s">
        <v>491</v>
      </c>
      <c r="F194" s="220" t="s">
        <v>492</v>
      </c>
      <c r="G194" s="221" t="s">
        <v>409</v>
      </c>
      <c r="H194" s="222">
        <v>503.36000000000001</v>
      </c>
      <c r="I194" s="223"/>
      <c r="J194" s="224">
        <f>ROUND(I194*H194,2)</f>
        <v>0</v>
      </c>
      <c r="K194" s="220" t="s">
        <v>149</v>
      </c>
      <c r="L194" s="44"/>
      <c r="M194" s="225" t="s">
        <v>1</v>
      </c>
      <c r="N194" s="226" t="s">
        <v>44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150</v>
      </c>
      <c r="AT194" s="229" t="s">
        <v>145</v>
      </c>
      <c r="AU194" s="229" t="s">
        <v>89</v>
      </c>
      <c r="AY194" s="17" t="s">
        <v>143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87</v>
      </c>
      <c r="BK194" s="230">
        <f>ROUND(I194*H194,2)</f>
        <v>0</v>
      </c>
      <c r="BL194" s="17" t="s">
        <v>150</v>
      </c>
      <c r="BM194" s="229" t="s">
        <v>1048</v>
      </c>
    </row>
    <row r="195" s="2" customFormat="1">
      <c r="A195" s="38"/>
      <c r="B195" s="39"/>
      <c r="C195" s="40"/>
      <c r="D195" s="231" t="s">
        <v>152</v>
      </c>
      <c r="E195" s="40"/>
      <c r="F195" s="232" t="s">
        <v>441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152</v>
      </c>
      <c r="AU195" s="17" t="s">
        <v>89</v>
      </c>
    </row>
    <row r="196" s="2" customFormat="1">
      <c r="A196" s="38"/>
      <c r="B196" s="39"/>
      <c r="C196" s="40"/>
      <c r="D196" s="236" t="s">
        <v>154</v>
      </c>
      <c r="E196" s="40"/>
      <c r="F196" s="237" t="s">
        <v>494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154</v>
      </c>
      <c r="AU196" s="17" t="s">
        <v>89</v>
      </c>
    </row>
    <row r="197" s="13" customFormat="1">
      <c r="A197" s="13"/>
      <c r="B197" s="238"/>
      <c r="C197" s="239"/>
      <c r="D197" s="231" t="s">
        <v>156</v>
      </c>
      <c r="E197" s="240" t="s">
        <v>1</v>
      </c>
      <c r="F197" s="241" t="s">
        <v>1049</v>
      </c>
      <c r="G197" s="239"/>
      <c r="H197" s="242">
        <v>503.36000000000001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156</v>
      </c>
      <c r="AU197" s="248" t="s">
        <v>89</v>
      </c>
      <c r="AV197" s="13" t="s">
        <v>89</v>
      </c>
      <c r="AW197" s="13" t="s">
        <v>33</v>
      </c>
      <c r="AX197" s="13" t="s">
        <v>87</v>
      </c>
      <c r="AY197" s="248" t="s">
        <v>143</v>
      </c>
    </row>
    <row r="198" s="2" customFormat="1" ht="24.15" customHeight="1">
      <c r="A198" s="38"/>
      <c r="B198" s="39"/>
      <c r="C198" s="218" t="s">
        <v>238</v>
      </c>
      <c r="D198" s="218" t="s">
        <v>145</v>
      </c>
      <c r="E198" s="219" t="s">
        <v>728</v>
      </c>
      <c r="F198" s="220" t="s">
        <v>729</v>
      </c>
      <c r="G198" s="221" t="s">
        <v>241</v>
      </c>
      <c r="H198" s="222">
        <v>170.202</v>
      </c>
      <c r="I198" s="223"/>
      <c r="J198" s="224">
        <f>ROUND(I198*H198,2)</f>
        <v>0</v>
      </c>
      <c r="K198" s="220" t="s">
        <v>149</v>
      </c>
      <c r="L198" s="44"/>
      <c r="M198" s="225" t="s">
        <v>1</v>
      </c>
      <c r="N198" s="226" t="s">
        <v>44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150</v>
      </c>
      <c r="AT198" s="229" t="s">
        <v>145</v>
      </c>
      <c r="AU198" s="229" t="s">
        <v>89</v>
      </c>
      <c r="AY198" s="17" t="s">
        <v>143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87</v>
      </c>
      <c r="BK198" s="230">
        <f>ROUND(I198*H198,2)</f>
        <v>0</v>
      </c>
      <c r="BL198" s="17" t="s">
        <v>150</v>
      </c>
      <c r="BM198" s="229" t="s">
        <v>1050</v>
      </c>
    </row>
    <row r="199" s="2" customFormat="1">
      <c r="A199" s="38"/>
      <c r="B199" s="39"/>
      <c r="C199" s="40"/>
      <c r="D199" s="231" t="s">
        <v>152</v>
      </c>
      <c r="E199" s="40"/>
      <c r="F199" s="232" t="s">
        <v>1051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152</v>
      </c>
      <c r="AU199" s="17" t="s">
        <v>89</v>
      </c>
    </row>
    <row r="200" s="2" customFormat="1">
      <c r="A200" s="38"/>
      <c r="B200" s="39"/>
      <c r="C200" s="40"/>
      <c r="D200" s="236" t="s">
        <v>154</v>
      </c>
      <c r="E200" s="40"/>
      <c r="F200" s="237" t="s">
        <v>732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154</v>
      </c>
      <c r="AU200" s="17" t="s">
        <v>89</v>
      </c>
    </row>
    <row r="201" s="13" customFormat="1">
      <c r="A201" s="13"/>
      <c r="B201" s="238"/>
      <c r="C201" s="239"/>
      <c r="D201" s="231" t="s">
        <v>156</v>
      </c>
      <c r="E201" s="240" t="s">
        <v>1</v>
      </c>
      <c r="F201" s="241" t="s">
        <v>1052</v>
      </c>
      <c r="G201" s="239"/>
      <c r="H201" s="242">
        <v>133.44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156</v>
      </c>
      <c r="AU201" s="248" t="s">
        <v>89</v>
      </c>
      <c r="AV201" s="13" t="s">
        <v>89</v>
      </c>
      <c r="AW201" s="13" t="s">
        <v>33</v>
      </c>
      <c r="AX201" s="13" t="s">
        <v>79</v>
      </c>
      <c r="AY201" s="248" t="s">
        <v>143</v>
      </c>
    </row>
    <row r="202" s="13" customFormat="1">
      <c r="A202" s="13"/>
      <c r="B202" s="238"/>
      <c r="C202" s="239"/>
      <c r="D202" s="231" t="s">
        <v>156</v>
      </c>
      <c r="E202" s="240" t="s">
        <v>1</v>
      </c>
      <c r="F202" s="241" t="s">
        <v>1053</v>
      </c>
      <c r="G202" s="239"/>
      <c r="H202" s="242">
        <v>13.35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156</v>
      </c>
      <c r="AU202" s="248" t="s">
        <v>89</v>
      </c>
      <c r="AV202" s="13" t="s">
        <v>89</v>
      </c>
      <c r="AW202" s="13" t="s">
        <v>33</v>
      </c>
      <c r="AX202" s="13" t="s">
        <v>79</v>
      </c>
      <c r="AY202" s="248" t="s">
        <v>143</v>
      </c>
    </row>
    <row r="203" s="13" customFormat="1">
      <c r="A203" s="13"/>
      <c r="B203" s="238"/>
      <c r="C203" s="239"/>
      <c r="D203" s="231" t="s">
        <v>156</v>
      </c>
      <c r="E203" s="240" t="s">
        <v>1</v>
      </c>
      <c r="F203" s="241" t="s">
        <v>1054</v>
      </c>
      <c r="G203" s="239"/>
      <c r="H203" s="242">
        <v>2.7930000000000001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156</v>
      </c>
      <c r="AU203" s="248" t="s">
        <v>89</v>
      </c>
      <c r="AV203" s="13" t="s">
        <v>89</v>
      </c>
      <c r="AW203" s="13" t="s">
        <v>33</v>
      </c>
      <c r="AX203" s="13" t="s">
        <v>79</v>
      </c>
      <c r="AY203" s="248" t="s">
        <v>143</v>
      </c>
    </row>
    <row r="204" s="13" customFormat="1">
      <c r="A204" s="13"/>
      <c r="B204" s="238"/>
      <c r="C204" s="239"/>
      <c r="D204" s="231" t="s">
        <v>156</v>
      </c>
      <c r="E204" s="240" t="s">
        <v>1</v>
      </c>
      <c r="F204" s="241" t="s">
        <v>1055</v>
      </c>
      <c r="G204" s="239"/>
      <c r="H204" s="242">
        <v>20.619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156</v>
      </c>
      <c r="AU204" s="248" t="s">
        <v>89</v>
      </c>
      <c r="AV204" s="13" t="s">
        <v>89</v>
      </c>
      <c r="AW204" s="13" t="s">
        <v>33</v>
      </c>
      <c r="AX204" s="13" t="s">
        <v>79</v>
      </c>
      <c r="AY204" s="248" t="s">
        <v>143</v>
      </c>
    </row>
    <row r="205" s="14" customFormat="1">
      <c r="A205" s="14"/>
      <c r="B205" s="249"/>
      <c r="C205" s="250"/>
      <c r="D205" s="231" t="s">
        <v>156</v>
      </c>
      <c r="E205" s="251" t="s">
        <v>1</v>
      </c>
      <c r="F205" s="252" t="s">
        <v>184</v>
      </c>
      <c r="G205" s="250"/>
      <c r="H205" s="253">
        <v>170.202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9" t="s">
        <v>156</v>
      </c>
      <c r="AU205" s="259" t="s">
        <v>89</v>
      </c>
      <c r="AV205" s="14" t="s">
        <v>150</v>
      </c>
      <c r="AW205" s="14" t="s">
        <v>33</v>
      </c>
      <c r="AX205" s="14" t="s">
        <v>87</v>
      </c>
      <c r="AY205" s="259" t="s">
        <v>143</v>
      </c>
    </row>
    <row r="206" s="2" customFormat="1" ht="16.5" customHeight="1">
      <c r="A206" s="38"/>
      <c r="B206" s="39"/>
      <c r="C206" s="260" t="s">
        <v>247</v>
      </c>
      <c r="D206" s="260" t="s">
        <v>292</v>
      </c>
      <c r="E206" s="261" t="s">
        <v>734</v>
      </c>
      <c r="F206" s="262" t="s">
        <v>735</v>
      </c>
      <c r="G206" s="263" t="s">
        <v>409</v>
      </c>
      <c r="H206" s="264">
        <v>306.36000000000001</v>
      </c>
      <c r="I206" s="265"/>
      <c r="J206" s="266">
        <f>ROUND(I206*H206,2)</f>
        <v>0</v>
      </c>
      <c r="K206" s="262" t="s">
        <v>1</v>
      </c>
      <c r="L206" s="267"/>
      <c r="M206" s="268" t="s">
        <v>1</v>
      </c>
      <c r="N206" s="269" t="s">
        <v>44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199</v>
      </c>
      <c r="AT206" s="229" t="s">
        <v>292</v>
      </c>
      <c r="AU206" s="229" t="s">
        <v>89</v>
      </c>
      <c r="AY206" s="17" t="s">
        <v>143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87</v>
      </c>
      <c r="BK206" s="230">
        <f>ROUND(I206*H206,2)</f>
        <v>0</v>
      </c>
      <c r="BL206" s="17" t="s">
        <v>150</v>
      </c>
      <c r="BM206" s="229" t="s">
        <v>1056</v>
      </c>
    </row>
    <row r="207" s="13" customFormat="1">
      <c r="A207" s="13"/>
      <c r="B207" s="238"/>
      <c r="C207" s="239"/>
      <c r="D207" s="231" t="s">
        <v>156</v>
      </c>
      <c r="E207" s="240" t="s">
        <v>1</v>
      </c>
      <c r="F207" s="241" t="s">
        <v>1057</v>
      </c>
      <c r="G207" s="239"/>
      <c r="H207" s="242">
        <v>170.19999999999999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156</v>
      </c>
      <c r="AU207" s="248" t="s">
        <v>89</v>
      </c>
      <c r="AV207" s="13" t="s">
        <v>89</v>
      </c>
      <c r="AW207" s="13" t="s">
        <v>33</v>
      </c>
      <c r="AX207" s="13" t="s">
        <v>87</v>
      </c>
      <c r="AY207" s="248" t="s">
        <v>143</v>
      </c>
    </row>
    <row r="208" s="13" customFormat="1">
      <c r="A208" s="13"/>
      <c r="B208" s="238"/>
      <c r="C208" s="239"/>
      <c r="D208" s="231" t="s">
        <v>156</v>
      </c>
      <c r="E208" s="239"/>
      <c r="F208" s="241" t="s">
        <v>1058</v>
      </c>
      <c r="G208" s="239"/>
      <c r="H208" s="242">
        <v>306.36000000000001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156</v>
      </c>
      <c r="AU208" s="248" t="s">
        <v>89</v>
      </c>
      <c r="AV208" s="13" t="s">
        <v>89</v>
      </c>
      <c r="AW208" s="13" t="s">
        <v>4</v>
      </c>
      <c r="AX208" s="13" t="s">
        <v>87</v>
      </c>
      <c r="AY208" s="248" t="s">
        <v>143</v>
      </c>
    </row>
    <row r="209" s="2" customFormat="1" ht="24.15" customHeight="1">
      <c r="A209" s="38"/>
      <c r="B209" s="39"/>
      <c r="C209" s="218" t="s">
        <v>253</v>
      </c>
      <c r="D209" s="218" t="s">
        <v>145</v>
      </c>
      <c r="E209" s="219" t="s">
        <v>738</v>
      </c>
      <c r="F209" s="220" t="s">
        <v>739</v>
      </c>
      <c r="G209" s="221" t="s">
        <v>241</v>
      </c>
      <c r="H209" s="222">
        <v>72.795000000000002</v>
      </c>
      <c r="I209" s="223"/>
      <c r="J209" s="224">
        <f>ROUND(I209*H209,2)</f>
        <v>0</v>
      </c>
      <c r="K209" s="220" t="s">
        <v>149</v>
      </c>
      <c r="L209" s="44"/>
      <c r="M209" s="225" t="s">
        <v>1</v>
      </c>
      <c r="N209" s="226" t="s">
        <v>44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150</v>
      </c>
      <c r="AT209" s="229" t="s">
        <v>145</v>
      </c>
      <c r="AU209" s="229" t="s">
        <v>89</v>
      </c>
      <c r="AY209" s="17" t="s">
        <v>143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87</v>
      </c>
      <c r="BK209" s="230">
        <f>ROUND(I209*H209,2)</f>
        <v>0</v>
      </c>
      <c r="BL209" s="17" t="s">
        <v>150</v>
      </c>
      <c r="BM209" s="229" t="s">
        <v>1059</v>
      </c>
    </row>
    <row r="210" s="2" customFormat="1">
      <c r="A210" s="38"/>
      <c r="B210" s="39"/>
      <c r="C210" s="40"/>
      <c r="D210" s="231" t="s">
        <v>152</v>
      </c>
      <c r="E210" s="40"/>
      <c r="F210" s="232" t="s">
        <v>1060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152</v>
      </c>
      <c r="AU210" s="17" t="s">
        <v>89</v>
      </c>
    </row>
    <row r="211" s="2" customFormat="1">
      <c r="A211" s="38"/>
      <c r="B211" s="39"/>
      <c r="C211" s="40"/>
      <c r="D211" s="236" t="s">
        <v>154</v>
      </c>
      <c r="E211" s="40"/>
      <c r="F211" s="237" t="s">
        <v>742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154</v>
      </c>
      <c r="AU211" s="17" t="s">
        <v>89</v>
      </c>
    </row>
    <row r="212" s="13" customFormat="1">
      <c r="A212" s="13"/>
      <c r="B212" s="238"/>
      <c r="C212" s="239"/>
      <c r="D212" s="231" t="s">
        <v>156</v>
      </c>
      <c r="E212" s="240" t="s">
        <v>1</v>
      </c>
      <c r="F212" s="241" t="s">
        <v>1061</v>
      </c>
      <c r="G212" s="239"/>
      <c r="H212" s="242">
        <v>52.799999999999997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156</v>
      </c>
      <c r="AU212" s="248" t="s">
        <v>89</v>
      </c>
      <c r="AV212" s="13" t="s">
        <v>89</v>
      </c>
      <c r="AW212" s="13" t="s">
        <v>33</v>
      </c>
      <c r="AX212" s="13" t="s">
        <v>79</v>
      </c>
      <c r="AY212" s="248" t="s">
        <v>143</v>
      </c>
    </row>
    <row r="213" s="13" customFormat="1">
      <c r="A213" s="13"/>
      <c r="B213" s="238"/>
      <c r="C213" s="239"/>
      <c r="D213" s="231" t="s">
        <v>156</v>
      </c>
      <c r="E213" s="240" t="s">
        <v>1</v>
      </c>
      <c r="F213" s="241" t="s">
        <v>1062</v>
      </c>
      <c r="G213" s="239"/>
      <c r="H213" s="242">
        <v>8.25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156</v>
      </c>
      <c r="AU213" s="248" t="s">
        <v>89</v>
      </c>
      <c r="AV213" s="13" t="s">
        <v>89</v>
      </c>
      <c r="AW213" s="13" t="s">
        <v>33</v>
      </c>
      <c r="AX213" s="13" t="s">
        <v>79</v>
      </c>
      <c r="AY213" s="248" t="s">
        <v>143</v>
      </c>
    </row>
    <row r="214" s="13" customFormat="1">
      <c r="A214" s="13"/>
      <c r="B214" s="238"/>
      <c r="C214" s="239"/>
      <c r="D214" s="231" t="s">
        <v>156</v>
      </c>
      <c r="E214" s="240" t="s">
        <v>1</v>
      </c>
      <c r="F214" s="241" t="s">
        <v>1063</v>
      </c>
      <c r="G214" s="239"/>
      <c r="H214" s="242">
        <v>11.744999999999999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156</v>
      </c>
      <c r="AU214" s="248" t="s">
        <v>89</v>
      </c>
      <c r="AV214" s="13" t="s">
        <v>89</v>
      </c>
      <c r="AW214" s="13" t="s">
        <v>33</v>
      </c>
      <c r="AX214" s="13" t="s">
        <v>79</v>
      </c>
      <c r="AY214" s="248" t="s">
        <v>143</v>
      </c>
    </row>
    <row r="215" s="14" customFormat="1">
      <c r="A215" s="14"/>
      <c r="B215" s="249"/>
      <c r="C215" s="250"/>
      <c r="D215" s="231" t="s">
        <v>156</v>
      </c>
      <c r="E215" s="251" t="s">
        <v>1</v>
      </c>
      <c r="F215" s="252" t="s">
        <v>184</v>
      </c>
      <c r="G215" s="250"/>
      <c r="H215" s="253">
        <v>72.795000000000002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156</v>
      </c>
      <c r="AU215" s="259" t="s">
        <v>89</v>
      </c>
      <c r="AV215" s="14" t="s">
        <v>150</v>
      </c>
      <c r="AW215" s="14" t="s">
        <v>33</v>
      </c>
      <c r="AX215" s="14" t="s">
        <v>87</v>
      </c>
      <c r="AY215" s="259" t="s">
        <v>143</v>
      </c>
    </row>
    <row r="216" s="2" customFormat="1" ht="16.5" customHeight="1">
      <c r="A216" s="38"/>
      <c r="B216" s="39"/>
      <c r="C216" s="260" t="s">
        <v>259</v>
      </c>
      <c r="D216" s="260" t="s">
        <v>292</v>
      </c>
      <c r="E216" s="261" t="s">
        <v>744</v>
      </c>
      <c r="F216" s="262" t="s">
        <v>745</v>
      </c>
      <c r="G216" s="263" t="s">
        <v>409</v>
      </c>
      <c r="H216" s="264">
        <v>131.03999999999999</v>
      </c>
      <c r="I216" s="265"/>
      <c r="J216" s="266">
        <f>ROUND(I216*H216,2)</f>
        <v>0</v>
      </c>
      <c r="K216" s="262" t="s">
        <v>149</v>
      </c>
      <c r="L216" s="267"/>
      <c r="M216" s="268" t="s">
        <v>1</v>
      </c>
      <c r="N216" s="269" t="s">
        <v>44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199</v>
      </c>
      <c r="AT216" s="229" t="s">
        <v>292</v>
      </c>
      <c r="AU216" s="229" t="s">
        <v>89</v>
      </c>
      <c r="AY216" s="17" t="s">
        <v>143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87</v>
      </c>
      <c r="BK216" s="230">
        <f>ROUND(I216*H216,2)</f>
        <v>0</v>
      </c>
      <c r="BL216" s="17" t="s">
        <v>150</v>
      </c>
      <c r="BM216" s="229" t="s">
        <v>1064</v>
      </c>
    </row>
    <row r="217" s="2" customFormat="1">
      <c r="A217" s="38"/>
      <c r="B217" s="39"/>
      <c r="C217" s="40"/>
      <c r="D217" s="231" t="s">
        <v>152</v>
      </c>
      <c r="E217" s="40"/>
      <c r="F217" s="232" t="s">
        <v>745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152</v>
      </c>
      <c r="AU217" s="17" t="s">
        <v>89</v>
      </c>
    </row>
    <row r="218" s="13" customFormat="1">
      <c r="A218" s="13"/>
      <c r="B218" s="238"/>
      <c r="C218" s="239"/>
      <c r="D218" s="231" t="s">
        <v>156</v>
      </c>
      <c r="E218" s="240" t="s">
        <v>1</v>
      </c>
      <c r="F218" s="241" t="s">
        <v>1065</v>
      </c>
      <c r="G218" s="239"/>
      <c r="H218" s="242">
        <v>72.799999999999997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156</v>
      </c>
      <c r="AU218" s="248" t="s">
        <v>89</v>
      </c>
      <c r="AV218" s="13" t="s">
        <v>89</v>
      </c>
      <c r="AW218" s="13" t="s">
        <v>33</v>
      </c>
      <c r="AX218" s="13" t="s">
        <v>87</v>
      </c>
      <c r="AY218" s="248" t="s">
        <v>143</v>
      </c>
    </row>
    <row r="219" s="13" customFormat="1">
      <c r="A219" s="13"/>
      <c r="B219" s="238"/>
      <c r="C219" s="239"/>
      <c r="D219" s="231" t="s">
        <v>156</v>
      </c>
      <c r="E219" s="239"/>
      <c r="F219" s="241" t="s">
        <v>1066</v>
      </c>
      <c r="G219" s="239"/>
      <c r="H219" s="242">
        <v>131.03999999999999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156</v>
      </c>
      <c r="AU219" s="248" t="s">
        <v>89</v>
      </c>
      <c r="AV219" s="13" t="s">
        <v>89</v>
      </c>
      <c r="AW219" s="13" t="s">
        <v>4</v>
      </c>
      <c r="AX219" s="13" t="s">
        <v>87</v>
      </c>
      <c r="AY219" s="248" t="s">
        <v>143</v>
      </c>
    </row>
    <row r="220" s="12" customFormat="1" ht="22.8" customHeight="1">
      <c r="A220" s="12"/>
      <c r="B220" s="202"/>
      <c r="C220" s="203"/>
      <c r="D220" s="204" t="s">
        <v>78</v>
      </c>
      <c r="E220" s="216" t="s">
        <v>89</v>
      </c>
      <c r="F220" s="216" t="s">
        <v>755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SUM(P221:P223)</f>
        <v>0</v>
      </c>
      <c r="Q220" s="210"/>
      <c r="R220" s="211">
        <f>SUM(R221:R223)</f>
        <v>0</v>
      </c>
      <c r="S220" s="210"/>
      <c r="T220" s="212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87</v>
      </c>
      <c r="AT220" s="214" t="s">
        <v>78</v>
      </c>
      <c r="AU220" s="214" t="s">
        <v>87</v>
      </c>
      <c r="AY220" s="213" t="s">
        <v>143</v>
      </c>
      <c r="BK220" s="215">
        <f>SUM(BK221:BK223)</f>
        <v>0</v>
      </c>
    </row>
    <row r="221" s="2" customFormat="1" ht="33" customHeight="1">
      <c r="A221" s="38"/>
      <c r="B221" s="39"/>
      <c r="C221" s="218" t="s">
        <v>265</v>
      </c>
      <c r="D221" s="218" t="s">
        <v>145</v>
      </c>
      <c r="E221" s="219" t="s">
        <v>1067</v>
      </c>
      <c r="F221" s="220" t="s">
        <v>1068</v>
      </c>
      <c r="G221" s="221" t="s">
        <v>209</v>
      </c>
      <c r="H221" s="222">
        <v>88.799999999999997</v>
      </c>
      <c r="I221" s="223"/>
      <c r="J221" s="224">
        <f>ROUND(I221*H221,2)</f>
        <v>0</v>
      </c>
      <c r="K221" s="220" t="s">
        <v>789</v>
      </c>
      <c r="L221" s="44"/>
      <c r="M221" s="225" t="s">
        <v>1</v>
      </c>
      <c r="N221" s="226" t="s">
        <v>44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150</v>
      </c>
      <c r="AT221" s="229" t="s">
        <v>145</v>
      </c>
      <c r="AU221" s="229" t="s">
        <v>89</v>
      </c>
      <c r="AY221" s="17" t="s">
        <v>143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87</v>
      </c>
      <c r="BK221" s="230">
        <f>ROUND(I221*H221,2)</f>
        <v>0</v>
      </c>
      <c r="BL221" s="17" t="s">
        <v>150</v>
      </c>
      <c r="BM221" s="229" t="s">
        <v>1069</v>
      </c>
    </row>
    <row r="222" s="2" customFormat="1">
      <c r="A222" s="38"/>
      <c r="B222" s="39"/>
      <c r="C222" s="40"/>
      <c r="D222" s="231" t="s">
        <v>152</v>
      </c>
      <c r="E222" s="40"/>
      <c r="F222" s="232" t="s">
        <v>1070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152</v>
      </c>
      <c r="AU222" s="17" t="s">
        <v>89</v>
      </c>
    </row>
    <row r="223" s="13" customFormat="1">
      <c r="A223" s="13"/>
      <c r="B223" s="238"/>
      <c r="C223" s="239"/>
      <c r="D223" s="231" t="s">
        <v>156</v>
      </c>
      <c r="E223" s="240" t="s">
        <v>1</v>
      </c>
      <c r="F223" s="241" t="s">
        <v>1071</v>
      </c>
      <c r="G223" s="239"/>
      <c r="H223" s="242">
        <v>88.799999999999997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156</v>
      </c>
      <c r="AU223" s="248" t="s">
        <v>89</v>
      </c>
      <c r="AV223" s="13" t="s">
        <v>89</v>
      </c>
      <c r="AW223" s="13" t="s">
        <v>33</v>
      </c>
      <c r="AX223" s="13" t="s">
        <v>87</v>
      </c>
      <c r="AY223" s="248" t="s">
        <v>143</v>
      </c>
    </row>
    <row r="224" s="12" customFormat="1" ht="22.8" customHeight="1">
      <c r="A224" s="12"/>
      <c r="B224" s="202"/>
      <c r="C224" s="203"/>
      <c r="D224" s="204" t="s">
        <v>78</v>
      </c>
      <c r="E224" s="216" t="s">
        <v>150</v>
      </c>
      <c r="F224" s="216" t="s">
        <v>951</v>
      </c>
      <c r="G224" s="203"/>
      <c r="H224" s="203"/>
      <c r="I224" s="206"/>
      <c r="J224" s="217">
        <f>BK224</f>
        <v>0</v>
      </c>
      <c r="K224" s="203"/>
      <c r="L224" s="208"/>
      <c r="M224" s="209"/>
      <c r="N224" s="210"/>
      <c r="O224" s="210"/>
      <c r="P224" s="211">
        <f>SUM(P225:P232)</f>
        <v>0</v>
      </c>
      <c r="Q224" s="210"/>
      <c r="R224" s="211">
        <f>SUM(R225:R232)</f>
        <v>0</v>
      </c>
      <c r="S224" s="210"/>
      <c r="T224" s="212">
        <f>SUM(T225:T232)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87</v>
      </c>
      <c r="AT224" s="214" t="s">
        <v>78</v>
      </c>
      <c r="AU224" s="214" t="s">
        <v>87</v>
      </c>
      <c r="AY224" s="213" t="s">
        <v>143</v>
      </c>
      <c r="BK224" s="215">
        <f>SUM(BK225:BK232)</f>
        <v>0</v>
      </c>
    </row>
    <row r="225" s="2" customFormat="1" ht="24.15" customHeight="1">
      <c r="A225" s="38"/>
      <c r="B225" s="39"/>
      <c r="C225" s="218" t="s">
        <v>271</v>
      </c>
      <c r="D225" s="218" t="s">
        <v>145</v>
      </c>
      <c r="E225" s="219" t="s">
        <v>1072</v>
      </c>
      <c r="F225" s="220" t="s">
        <v>1073</v>
      </c>
      <c r="G225" s="221" t="s">
        <v>241</v>
      </c>
      <c r="H225" s="222">
        <v>23.565000000000001</v>
      </c>
      <c r="I225" s="223"/>
      <c r="J225" s="224">
        <f>ROUND(I225*H225,2)</f>
        <v>0</v>
      </c>
      <c r="K225" s="220" t="s">
        <v>149</v>
      </c>
      <c r="L225" s="44"/>
      <c r="M225" s="225" t="s">
        <v>1</v>
      </c>
      <c r="N225" s="226" t="s">
        <v>44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150</v>
      </c>
      <c r="AT225" s="229" t="s">
        <v>145</v>
      </c>
      <c r="AU225" s="229" t="s">
        <v>89</v>
      </c>
      <c r="AY225" s="17" t="s">
        <v>143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87</v>
      </c>
      <c r="BK225" s="230">
        <f>ROUND(I225*H225,2)</f>
        <v>0</v>
      </c>
      <c r="BL225" s="17" t="s">
        <v>150</v>
      </c>
      <c r="BM225" s="229" t="s">
        <v>1074</v>
      </c>
    </row>
    <row r="226" s="2" customFormat="1">
      <c r="A226" s="38"/>
      <c r="B226" s="39"/>
      <c r="C226" s="40"/>
      <c r="D226" s="231" t="s">
        <v>152</v>
      </c>
      <c r="E226" s="40"/>
      <c r="F226" s="232" t="s">
        <v>1075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152</v>
      </c>
      <c r="AU226" s="17" t="s">
        <v>89</v>
      </c>
    </row>
    <row r="227" s="2" customFormat="1">
      <c r="A227" s="38"/>
      <c r="B227" s="39"/>
      <c r="C227" s="40"/>
      <c r="D227" s="236" t="s">
        <v>154</v>
      </c>
      <c r="E227" s="40"/>
      <c r="F227" s="237" t="s">
        <v>1076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154</v>
      </c>
      <c r="AU227" s="17" t="s">
        <v>89</v>
      </c>
    </row>
    <row r="228" s="13" customFormat="1">
      <c r="A228" s="13"/>
      <c r="B228" s="238"/>
      <c r="C228" s="239"/>
      <c r="D228" s="231" t="s">
        <v>156</v>
      </c>
      <c r="E228" s="240" t="s">
        <v>1</v>
      </c>
      <c r="F228" s="241" t="s">
        <v>1077</v>
      </c>
      <c r="G228" s="239"/>
      <c r="H228" s="242">
        <v>14.4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156</v>
      </c>
      <c r="AU228" s="248" t="s">
        <v>89</v>
      </c>
      <c r="AV228" s="13" t="s">
        <v>89</v>
      </c>
      <c r="AW228" s="13" t="s">
        <v>33</v>
      </c>
      <c r="AX228" s="13" t="s">
        <v>79</v>
      </c>
      <c r="AY228" s="248" t="s">
        <v>143</v>
      </c>
    </row>
    <row r="229" s="13" customFormat="1">
      <c r="A229" s="13"/>
      <c r="B229" s="238"/>
      <c r="C229" s="239"/>
      <c r="D229" s="231" t="s">
        <v>156</v>
      </c>
      <c r="E229" s="240" t="s">
        <v>1</v>
      </c>
      <c r="F229" s="241" t="s">
        <v>1078</v>
      </c>
      <c r="G229" s="239"/>
      <c r="H229" s="242">
        <v>2.25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156</v>
      </c>
      <c r="AU229" s="248" t="s">
        <v>89</v>
      </c>
      <c r="AV229" s="13" t="s">
        <v>89</v>
      </c>
      <c r="AW229" s="13" t="s">
        <v>33</v>
      </c>
      <c r="AX229" s="13" t="s">
        <v>79</v>
      </c>
      <c r="AY229" s="248" t="s">
        <v>143</v>
      </c>
    </row>
    <row r="230" s="13" customFormat="1">
      <c r="A230" s="13"/>
      <c r="B230" s="238"/>
      <c r="C230" s="239"/>
      <c r="D230" s="231" t="s">
        <v>156</v>
      </c>
      <c r="E230" s="240" t="s">
        <v>1</v>
      </c>
      <c r="F230" s="241" t="s">
        <v>1079</v>
      </c>
      <c r="G230" s="239"/>
      <c r="H230" s="242">
        <v>3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156</v>
      </c>
      <c r="AU230" s="248" t="s">
        <v>89</v>
      </c>
      <c r="AV230" s="13" t="s">
        <v>89</v>
      </c>
      <c r="AW230" s="13" t="s">
        <v>33</v>
      </c>
      <c r="AX230" s="13" t="s">
        <v>79</v>
      </c>
      <c r="AY230" s="248" t="s">
        <v>143</v>
      </c>
    </row>
    <row r="231" s="13" customFormat="1">
      <c r="A231" s="13"/>
      <c r="B231" s="238"/>
      <c r="C231" s="239"/>
      <c r="D231" s="231" t="s">
        <v>156</v>
      </c>
      <c r="E231" s="240" t="s">
        <v>1</v>
      </c>
      <c r="F231" s="241" t="s">
        <v>1080</v>
      </c>
      <c r="G231" s="239"/>
      <c r="H231" s="242">
        <v>3.915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156</v>
      </c>
      <c r="AU231" s="248" t="s">
        <v>89</v>
      </c>
      <c r="AV231" s="13" t="s">
        <v>89</v>
      </c>
      <c r="AW231" s="13" t="s">
        <v>33</v>
      </c>
      <c r="AX231" s="13" t="s">
        <v>79</v>
      </c>
      <c r="AY231" s="248" t="s">
        <v>143</v>
      </c>
    </row>
    <row r="232" s="14" customFormat="1">
      <c r="A232" s="14"/>
      <c r="B232" s="249"/>
      <c r="C232" s="250"/>
      <c r="D232" s="231" t="s">
        <v>156</v>
      </c>
      <c r="E232" s="251" t="s">
        <v>1</v>
      </c>
      <c r="F232" s="252" t="s">
        <v>184</v>
      </c>
      <c r="G232" s="250"/>
      <c r="H232" s="253">
        <v>23.565000000000001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9" t="s">
        <v>156</v>
      </c>
      <c r="AU232" s="259" t="s">
        <v>89</v>
      </c>
      <c r="AV232" s="14" t="s">
        <v>150</v>
      </c>
      <c r="AW232" s="14" t="s">
        <v>33</v>
      </c>
      <c r="AX232" s="14" t="s">
        <v>87</v>
      </c>
      <c r="AY232" s="259" t="s">
        <v>143</v>
      </c>
    </row>
    <row r="233" s="12" customFormat="1" ht="22.8" customHeight="1">
      <c r="A233" s="12"/>
      <c r="B233" s="202"/>
      <c r="C233" s="203"/>
      <c r="D233" s="204" t="s">
        <v>78</v>
      </c>
      <c r="E233" s="216" t="s">
        <v>199</v>
      </c>
      <c r="F233" s="216" t="s">
        <v>596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SUM(P234:P360)</f>
        <v>0</v>
      </c>
      <c r="Q233" s="210"/>
      <c r="R233" s="211">
        <f>SUM(R234:R360)</f>
        <v>46.896182199999991</v>
      </c>
      <c r="S233" s="210"/>
      <c r="T233" s="212">
        <f>SUM(T234:T360)</f>
        <v>0.60000000000000009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87</v>
      </c>
      <c r="AT233" s="214" t="s">
        <v>78</v>
      </c>
      <c r="AU233" s="214" t="s">
        <v>87</v>
      </c>
      <c r="AY233" s="213" t="s">
        <v>143</v>
      </c>
      <c r="BK233" s="215">
        <f>SUM(BK234:BK360)</f>
        <v>0</v>
      </c>
    </row>
    <row r="234" s="2" customFormat="1" ht="21.75" customHeight="1">
      <c r="A234" s="38"/>
      <c r="B234" s="39"/>
      <c r="C234" s="218" t="s">
        <v>278</v>
      </c>
      <c r="D234" s="218" t="s">
        <v>145</v>
      </c>
      <c r="E234" s="219" t="s">
        <v>1081</v>
      </c>
      <c r="F234" s="220" t="s">
        <v>1082</v>
      </c>
      <c r="G234" s="221" t="s">
        <v>209</v>
      </c>
      <c r="H234" s="222">
        <v>88.799999999999997</v>
      </c>
      <c r="I234" s="223"/>
      <c r="J234" s="224">
        <f>ROUND(I234*H234,2)</f>
        <v>0</v>
      </c>
      <c r="K234" s="220" t="s">
        <v>149</v>
      </c>
      <c r="L234" s="44"/>
      <c r="M234" s="225" t="s">
        <v>1</v>
      </c>
      <c r="N234" s="226" t="s">
        <v>44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150</v>
      </c>
      <c r="AT234" s="229" t="s">
        <v>145</v>
      </c>
      <c r="AU234" s="229" t="s">
        <v>89</v>
      </c>
      <c r="AY234" s="17" t="s">
        <v>143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87</v>
      </c>
      <c r="BK234" s="230">
        <f>ROUND(I234*H234,2)</f>
        <v>0</v>
      </c>
      <c r="BL234" s="17" t="s">
        <v>150</v>
      </c>
      <c r="BM234" s="229" t="s">
        <v>1083</v>
      </c>
    </row>
    <row r="235" s="2" customFormat="1">
      <c r="A235" s="38"/>
      <c r="B235" s="39"/>
      <c r="C235" s="40"/>
      <c r="D235" s="231" t="s">
        <v>152</v>
      </c>
      <c r="E235" s="40"/>
      <c r="F235" s="232" t="s">
        <v>1084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152</v>
      </c>
      <c r="AU235" s="17" t="s">
        <v>89</v>
      </c>
    </row>
    <row r="236" s="2" customFormat="1">
      <c r="A236" s="38"/>
      <c r="B236" s="39"/>
      <c r="C236" s="40"/>
      <c r="D236" s="236" t="s">
        <v>154</v>
      </c>
      <c r="E236" s="40"/>
      <c r="F236" s="237" t="s">
        <v>1085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154</v>
      </c>
      <c r="AU236" s="17" t="s">
        <v>89</v>
      </c>
    </row>
    <row r="237" s="13" customFormat="1">
      <c r="A237" s="13"/>
      <c r="B237" s="238"/>
      <c r="C237" s="239"/>
      <c r="D237" s="231" t="s">
        <v>156</v>
      </c>
      <c r="E237" s="240" t="s">
        <v>1</v>
      </c>
      <c r="F237" s="241" t="s">
        <v>1086</v>
      </c>
      <c r="G237" s="239"/>
      <c r="H237" s="242">
        <v>88.799999999999997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156</v>
      </c>
      <c r="AU237" s="248" t="s">
        <v>89</v>
      </c>
      <c r="AV237" s="13" t="s">
        <v>89</v>
      </c>
      <c r="AW237" s="13" t="s">
        <v>33</v>
      </c>
      <c r="AX237" s="13" t="s">
        <v>87</v>
      </c>
      <c r="AY237" s="248" t="s">
        <v>143</v>
      </c>
    </row>
    <row r="238" s="2" customFormat="1" ht="33" customHeight="1">
      <c r="A238" s="38"/>
      <c r="B238" s="39"/>
      <c r="C238" s="218" t="s">
        <v>7</v>
      </c>
      <c r="D238" s="218" t="s">
        <v>145</v>
      </c>
      <c r="E238" s="219" t="s">
        <v>1087</v>
      </c>
      <c r="F238" s="220" t="s">
        <v>1088</v>
      </c>
      <c r="G238" s="221" t="s">
        <v>160</v>
      </c>
      <c r="H238" s="222">
        <v>2</v>
      </c>
      <c r="I238" s="223"/>
      <c r="J238" s="224">
        <f>ROUND(I238*H238,2)</f>
        <v>0</v>
      </c>
      <c r="K238" s="220" t="s">
        <v>149</v>
      </c>
      <c r="L238" s="44"/>
      <c r="M238" s="225" t="s">
        <v>1</v>
      </c>
      <c r="N238" s="226" t="s">
        <v>44</v>
      </c>
      <c r="O238" s="91"/>
      <c r="P238" s="227">
        <f>O238*H238</f>
        <v>0</v>
      </c>
      <c r="Q238" s="227">
        <v>0.0016999999999999999</v>
      </c>
      <c r="R238" s="227">
        <f>Q238*H238</f>
        <v>0.0033999999999999998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150</v>
      </c>
      <c r="AT238" s="229" t="s">
        <v>145</v>
      </c>
      <c r="AU238" s="229" t="s">
        <v>89</v>
      </c>
      <c r="AY238" s="17" t="s">
        <v>143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87</v>
      </c>
      <c r="BK238" s="230">
        <f>ROUND(I238*H238,2)</f>
        <v>0</v>
      </c>
      <c r="BL238" s="17" t="s">
        <v>150</v>
      </c>
      <c r="BM238" s="229" t="s">
        <v>1089</v>
      </c>
    </row>
    <row r="239" s="2" customFormat="1">
      <c r="A239" s="38"/>
      <c r="B239" s="39"/>
      <c r="C239" s="40"/>
      <c r="D239" s="231" t="s">
        <v>152</v>
      </c>
      <c r="E239" s="40"/>
      <c r="F239" s="232" t="s">
        <v>1090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152</v>
      </c>
      <c r="AU239" s="17" t="s">
        <v>89</v>
      </c>
    </row>
    <row r="240" s="2" customFormat="1">
      <c r="A240" s="38"/>
      <c r="B240" s="39"/>
      <c r="C240" s="40"/>
      <c r="D240" s="236" t="s">
        <v>154</v>
      </c>
      <c r="E240" s="40"/>
      <c r="F240" s="237" t="s">
        <v>1091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154</v>
      </c>
      <c r="AU240" s="17" t="s">
        <v>89</v>
      </c>
    </row>
    <row r="241" s="2" customFormat="1" ht="33" customHeight="1">
      <c r="A241" s="38"/>
      <c r="B241" s="39"/>
      <c r="C241" s="218" t="s">
        <v>291</v>
      </c>
      <c r="D241" s="218" t="s">
        <v>145</v>
      </c>
      <c r="E241" s="219" t="s">
        <v>1092</v>
      </c>
      <c r="F241" s="220" t="s">
        <v>1093</v>
      </c>
      <c r="G241" s="221" t="s">
        <v>160</v>
      </c>
      <c r="H241" s="222">
        <v>1</v>
      </c>
      <c r="I241" s="223"/>
      <c r="J241" s="224">
        <f>ROUND(I241*H241,2)</f>
        <v>0</v>
      </c>
      <c r="K241" s="220" t="s">
        <v>149</v>
      </c>
      <c r="L241" s="44"/>
      <c r="M241" s="225" t="s">
        <v>1</v>
      </c>
      <c r="N241" s="226" t="s">
        <v>44</v>
      </c>
      <c r="O241" s="91"/>
      <c r="P241" s="227">
        <f>O241*H241</f>
        <v>0</v>
      </c>
      <c r="Q241" s="227">
        <v>0.001</v>
      </c>
      <c r="R241" s="227">
        <f>Q241*H241</f>
        <v>0.001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150</v>
      </c>
      <c r="AT241" s="229" t="s">
        <v>145</v>
      </c>
      <c r="AU241" s="229" t="s">
        <v>89</v>
      </c>
      <c r="AY241" s="17" t="s">
        <v>143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87</v>
      </c>
      <c r="BK241" s="230">
        <f>ROUND(I241*H241,2)</f>
        <v>0</v>
      </c>
      <c r="BL241" s="17" t="s">
        <v>150</v>
      </c>
      <c r="BM241" s="229" t="s">
        <v>1094</v>
      </c>
    </row>
    <row r="242" s="2" customFormat="1">
      <c r="A242" s="38"/>
      <c r="B242" s="39"/>
      <c r="C242" s="40"/>
      <c r="D242" s="231" t="s">
        <v>152</v>
      </c>
      <c r="E242" s="40"/>
      <c r="F242" s="232" t="s">
        <v>1095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89</v>
      </c>
    </row>
    <row r="243" s="2" customFormat="1">
      <c r="A243" s="38"/>
      <c r="B243" s="39"/>
      <c r="C243" s="40"/>
      <c r="D243" s="236" t="s">
        <v>154</v>
      </c>
      <c r="E243" s="40"/>
      <c r="F243" s="237" t="s">
        <v>1096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154</v>
      </c>
      <c r="AU243" s="17" t="s">
        <v>89</v>
      </c>
    </row>
    <row r="244" s="2" customFormat="1" ht="21.75" customHeight="1">
      <c r="A244" s="38"/>
      <c r="B244" s="39"/>
      <c r="C244" s="260" t="s">
        <v>298</v>
      </c>
      <c r="D244" s="260" t="s">
        <v>292</v>
      </c>
      <c r="E244" s="261" t="s">
        <v>1097</v>
      </c>
      <c r="F244" s="262" t="s">
        <v>1098</v>
      </c>
      <c r="G244" s="263" t="s">
        <v>160</v>
      </c>
      <c r="H244" s="264">
        <v>2</v>
      </c>
      <c r="I244" s="265"/>
      <c r="J244" s="266">
        <f>ROUND(I244*H244,2)</f>
        <v>0</v>
      </c>
      <c r="K244" s="262" t="s">
        <v>149</v>
      </c>
      <c r="L244" s="267"/>
      <c r="M244" s="268" t="s">
        <v>1</v>
      </c>
      <c r="N244" s="269" t="s">
        <v>44</v>
      </c>
      <c r="O244" s="91"/>
      <c r="P244" s="227">
        <f>O244*H244</f>
        <v>0</v>
      </c>
      <c r="Q244" s="227">
        <v>0.0016999999999999999</v>
      </c>
      <c r="R244" s="227">
        <f>Q244*H244</f>
        <v>0.0033999999999999998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199</v>
      </c>
      <c r="AT244" s="229" t="s">
        <v>292</v>
      </c>
      <c r="AU244" s="229" t="s">
        <v>89</v>
      </c>
      <c r="AY244" s="17" t="s">
        <v>143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87</v>
      </c>
      <c r="BK244" s="230">
        <f>ROUND(I244*H244,2)</f>
        <v>0</v>
      </c>
      <c r="BL244" s="17" t="s">
        <v>150</v>
      </c>
      <c r="BM244" s="229" t="s">
        <v>1099</v>
      </c>
    </row>
    <row r="245" s="2" customFormat="1">
      <c r="A245" s="38"/>
      <c r="B245" s="39"/>
      <c r="C245" s="40"/>
      <c r="D245" s="231" t="s">
        <v>152</v>
      </c>
      <c r="E245" s="40"/>
      <c r="F245" s="232" t="s">
        <v>1098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152</v>
      </c>
      <c r="AU245" s="17" t="s">
        <v>89</v>
      </c>
    </row>
    <row r="246" s="2" customFormat="1" ht="21.75" customHeight="1">
      <c r="A246" s="38"/>
      <c r="B246" s="39"/>
      <c r="C246" s="260" t="s">
        <v>305</v>
      </c>
      <c r="D246" s="260" t="s">
        <v>292</v>
      </c>
      <c r="E246" s="261" t="s">
        <v>1100</v>
      </c>
      <c r="F246" s="262" t="s">
        <v>1101</v>
      </c>
      <c r="G246" s="263" t="s">
        <v>160</v>
      </c>
      <c r="H246" s="264">
        <v>1</v>
      </c>
      <c r="I246" s="265"/>
      <c r="J246" s="266">
        <f>ROUND(I246*H246,2)</f>
        <v>0</v>
      </c>
      <c r="K246" s="262" t="s">
        <v>149</v>
      </c>
      <c r="L246" s="267"/>
      <c r="M246" s="268" t="s">
        <v>1</v>
      </c>
      <c r="N246" s="269" t="s">
        <v>44</v>
      </c>
      <c r="O246" s="91"/>
      <c r="P246" s="227">
        <f>O246*H246</f>
        <v>0</v>
      </c>
      <c r="Q246" s="227">
        <v>0.00089999999999999998</v>
      </c>
      <c r="R246" s="227">
        <f>Q246*H246</f>
        <v>0.00089999999999999998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199</v>
      </c>
      <c r="AT246" s="229" t="s">
        <v>292</v>
      </c>
      <c r="AU246" s="229" t="s">
        <v>89</v>
      </c>
      <c r="AY246" s="17" t="s">
        <v>143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87</v>
      </c>
      <c r="BK246" s="230">
        <f>ROUND(I246*H246,2)</f>
        <v>0</v>
      </c>
      <c r="BL246" s="17" t="s">
        <v>150</v>
      </c>
      <c r="BM246" s="229" t="s">
        <v>1102</v>
      </c>
    </row>
    <row r="247" s="2" customFormat="1">
      <c r="A247" s="38"/>
      <c r="B247" s="39"/>
      <c r="C247" s="40"/>
      <c r="D247" s="231" t="s">
        <v>152</v>
      </c>
      <c r="E247" s="40"/>
      <c r="F247" s="232" t="s">
        <v>1101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152</v>
      </c>
      <c r="AU247" s="17" t="s">
        <v>89</v>
      </c>
    </row>
    <row r="248" s="2" customFormat="1" ht="33" customHeight="1">
      <c r="A248" s="38"/>
      <c r="B248" s="39"/>
      <c r="C248" s="218" t="s">
        <v>310</v>
      </c>
      <c r="D248" s="218" t="s">
        <v>145</v>
      </c>
      <c r="E248" s="219" t="s">
        <v>1103</v>
      </c>
      <c r="F248" s="220" t="s">
        <v>1104</v>
      </c>
      <c r="G248" s="221" t="s">
        <v>209</v>
      </c>
      <c r="H248" s="222">
        <v>88.799999999999997</v>
      </c>
      <c r="I248" s="223"/>
      <c r="J248" s="224">
        <f>ROUND(I248*H248,2)</f>
        <v>0</v>
      </c>
      <c r="K248" s="220" t="s">
        <v>149</v>
      </c>
      <c r="L248" s="44"/>
      <c r="M248" s="225" t="s">
        <v>1</v>
      </c>
      <c r="N248" s="226" t="s">
        <v>44</v>
      </c>
      <c r="O248" s="91"/>
      <c r="P248" s="227">
        <f>O248*H248</f>
        <v>0</v>
      </c>
      <c r="Q248" s="227">
        <v>5.0000000000000002E-05</v>
      </c>
      <c r="R248" s="227">
        <f>Q248*H248</f>
        <v>0.0044400000000000004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150</v>
      </c>
      <c r="AT248" s="229" t="s">
        <v>145</v>
      </c>
      <c r="AU248" s="229" t="s">
        <v>89</v>
      </c>
      <c r="AY248" s="17" t="s">
        <v>143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87</v>
      </c>
      <c r="BK248" s="230">
        <f>ROUND(I248*H248,2)</f>
        <v>0</v>
      </c>
      <c r="BL248" s="17" t="s">
        <v>150</v>
      </c>
      <c r="BM248" s="229" t="s">
        <v>1105</v>
      </c>
    </row>
    <row r="249" s="2" customFormat="1">
      <c r="A249" s="38"/>
      <c r="B249" s="39"/>
      <c r="C249" s="40"/>
      <c r="D249" s="231" t="s">
        <v>152</v>
      </c>
      <c r="E249" s="40"/>
      <c r="F249" s="232" t="s">
        <v>1106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152</v>
      </c>
      <c r="AU249" s="17" t="s">
        <v>89</v>
      </c>
    </row>
    <row r="250" s="2" customFormat="1">
      <c r="A250" s="38"/>
      <c r="B250" s="39"/>
      <c r="C250" s="40"/>
      <c r="D250" s="236" t="s">
        <v>154</v>
      </c>
      <c r="E250" s="40"/>
      <c r="F250" s="237" t="s">
        <v>1107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154</v>
      </c>
      <c r="AU250" s="17" t="s">
        <v>89</v>
      </c>
    </row>
    <row r="251" s="13" customFormat="1">
      <c r="A251" s="13"/>
      <c r="B251" s="238"/>
      <c r="C251" s="239"/>
      <c r="D251" s="231" t="s">
        <v>156</v>
      </c>
      <c r="E251" s="240" t="s">
        <v>1</v>
      </c>
      <c r="F251" s="241" t="s">
        <v>1086</v>
      </c>
      <c r="G251" s="239"/>
      <c r="H251" s="242">
        <v>88.799999999999997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156</v>
      </c>
      <c r="AU251" s="248" t="s">
        <v>89</v>
      </c>
      <c r="AV251" s="13" t="s">
        <v>89</v>
      </c>
      <c r="AW251" s="13" t="s">
        <v>33</v>
      </c>
      <c r="AX251" s="13" t="s">
        <v>87</v>
      </c>
      <c r="AY251" s="248" t="s">
        <v>143</v>
      </c>
    </row>
    <row r="252" s="2" customFormat="1" ht="24.15" customHeight="1">
      <c r="A252" s="38"/>
      <c r="B252" s="39"/>
      <c r="C252" s="260" t="s">
        <v>315</v>
      </c>
      <c r="D252" s="260" t="s">
        <v>292</v>
      </c>
      <c r="E252" s="261" t="s">
        <v>1108</v>
      </c>
      <c r="F252" s="262" t="s">
        <v>1109</v>
      </c>
      <c r="G252" s="263" t="s">
        <v>209</v>
      </c>
      <c r="H252" s="264">
        <v>81.200000000000003</v>
      </c>
      <c r="I252" s="265"/>
      <c r="J252" s="266">
        <f>ROUND(I252*H252,2)</f>
        <v>0</v>
      </c>
      <c r="K252" s="262" t="s">
        <v>149</v>
      </c>
      <c r="L252" s="267"/>
      <c r="M252" s="268" t="s">
        <v>1</v>
      </c>
      <c r="N252" s="269" t="s">
        <v>44</v>
      </c>
      <c r="O252" s="91"/>
      <c r="P252" s="227">
        <f>O252*H252</f>
        <v>0</v>
      </c>
      <c r="Q252" s="227">
        <v>0.074999999999999997</v>
      </c>
      <c r="R252" s="227">
        <f>Q252*H252</f>
        <v>6.0899999999999999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199</v>
      </c>
      <c r="AT252" s="229" t="s">
        <v>292</v>
      </c>
      <c r="AU252" s="229" t="s">
        <v>89</v>
      </c>
      <c r="AY252" s="17" t="s">
        <v>143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87</v>
      </c>
      <c r="BK252" s="230">
        <f>ROUND(I252*H252,2)</f>
        <v>0</v>
      </c>
      <c r="BL252" s="17" t="s">
        <v>150</v>
      </c>
      <c r="BM252" s="229" t="s">
        <v>1110</v>
      </c>
    </row>
    <row r="253" s="2" customFormat="1">
      <c r="A253" s="38"/>
      <c r="B253" s="39"/>
      <c r="C253" s="40"/>
      <c r="D253" s="231" t="s">
        <v>152</v>
      </c>
      <c r="E253" s="40"/>
      <c r="F253" s="232" t="s">
        <v>1109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152</v>
      </c>
      <c r="AU253" s="17" t="s">
        <v>89</v>
      </c>
    </row>
    <row r="254" s="13" customFormat="1">
      <c r="A254" s="13"/>
      <c r="B254" s="238"/>
      <c r="C254" s="239"/>
      <c r="D254" s="231" t="s">
        <v>156</v>
      </c>
      <c r="E254" s="240" t="s">
        <v>1</v>
      </c>
      <c r="F254" s="241" t="s">
        <v>1111</v>
      </c>
      <c r="G254" s="239"/>
      <c r="H254" s="242">
        <v>-4.7999999999999998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156</v>
      </c>
      <c r="AU254" s="248" t="s">
        <v>89</v>
      </c>
      <c r="AV254" s="13" t="s">
        <v>89</v>
      </c>
      <c r="AW254" s="13" t="s">
        <v>33</v>
      </c>
      <c r="AX254" s="13" t="s">
        <v>79</v>
      </c>
      <c r="AY254" s="248" t="s">
        <v>143</v>
      </c>
    </row>
    <row r="255" s="13" customFormat="1">
      <c r="A255" s="13"/>
      <c r="B255" s="238"/>
      <c r="C255" s="239"/>
      <c r="D255" s="231" t="s">
        <v>156</v>
      </c>
      <c r="E255" s="240" t="s">
        <v>1</v>
      </c>
      <c r="F255" s="241" t="s">
        <v>1112</v>
      </c>
      <c r="G255" s="239"/>
      <c r="H255" s="242">
        <v>-4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156</v>
      </c>
      <c r="AU255" s="248" t="s">
        <v>89</v>
      </c>
      <c r="AV255" s="13" t="s">
        <v>89</v>
      </c>
      <c r="AW255" s="13" t="s">
        <v>33</v>
      </c>
      <c r="AX255" s="13" t="s">
        <v>79</v>
      </c>
      <c r="AY255" s="248" t="s">
        <v>143</v>
      </c>
    </row>
    <row r="256" s="13" customFormat="1">
      <c r="A256" s="13"/>
      <c r="B256" s="238"/>
      <c r="C256" s="239"/>
      <c r="D256" s="231" t="s">
        <v>156</v>
      </c>
      <c r="E256" s="240" t="s">
        <v>1</v>
      </c>
      <c r="F256" s="241" t="s">
        <v>1086</v>
      </c>
      <c r="G256" s="239"/>
      <c r="H256" s="242">
        <v>88.799999999999997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156</v>
      </c>
      <c r="AU256" s="248" t="s">
        <v>89</v>
      </c>
      <c r="AV256" s="13" t="s">
        <v>89</v>
      </c>
      <c r="AW256" s="13" t="s">
        <v>33</v>
      </c>
      <c r="AX256" s="13" t="s">
        <v>79</v>
      </c>
      <c r="AY256" s="248" t="s">
        <v>143</v>
      </c>
    </row>
    <row r="257" s="14" customFormat="1">
      <c r="A257" s="14"/>
      <c r="B257" s="249"/>
      <c r="C257" s="250"/>
      <c r="D257" s="231" t="s">
        <v>156</v>
      </c>
      <c r="E257" s="251" t="s">
        <v>1</v>
      </c>
      <c r="F257" s="252" t="s">
        <v>184</v>
      </c>
      <c r="G257" s="250"/>
      <c r="H257" s="253">
        <v>80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9" t="s">
        <v>156</v>
      </c>
      <c r="AU257" s="259" t="s">
        <v>89</v>
      </c>
      <c r="AV257" s="14" t="s">
        <v>150</v>
      </c>
      <c r="AW257" s="14" t="s">
        <v>33</v>
      </c>
      <c r="AX257" s="14" t="s">
        <v>87</v>
      </c>
      <c r="AY257" s="259" t="s">
        <v>143</v>
      </c>
    </row>
    <row r="258" s="13" customFormat="1">
      <c r="A258" s="13"/>
      <c r="B258" s="238"/>
      <c r="C258" s="239"/>
      <c r="D258" s="231" t="s">
        <v>156</v>
      </c>
      <c r="E258" s="239"/>
      <c r="F258" s="241" t="s">
        <v>1113</v>
      </c>
      <c r="G258" s="239"/>
      <c r="H258" s="242">
        <v>81.200000000000003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156</v>
      </c>
      <c r="AU258" s="248" t="s">
        <v>89</v>
      </c>
      <c r="AV258" s="13" t="s">
        <v>89</v>
      </c>
      <c r="AW258" s="13" t="s">
        <v>4</v>
      </c>
      <c r="AX258" s="13" t="s">
        <v>87</v>
      </c>
      <c r="AY258" s="248" t="s">
        <v>143</v>
      </c>
    </row>
    <row r="259" s="2" customFormat="1" ht="24.15" customHeight="1">
      <c r="A259" s="38"/>
      <c r="B259" s="39"/>
      <c r="C259" s="260" t="s">
        <v>322</v>
      </c>
      <c r="D259" s="260" t="s">
        <v>292</v>
      </c>
      <c r="E259" s="261" t="s">
        <v>1114</v>
      </c>
      <c r="F259" s="262" t="s">
        <v>1115</v>
      </c>
      <c r="G259" s="263" t="s">
        <v>160</v>
      </c>
      <c r="H259" s="264">
        <v>8.1199999999999992</v>
      </c>
      <c r="I259" s="265"/>
      <c r="J259" s="266">
        <f>ROUND(I259*H259,2)</f>
        <v>0</v>
      </c>
      <c r="K259" s="262" t="s">
        <v>149</v>
      </c>
      <c r="L259" s="267"/>
      <c r="M259" s="268" t="s">
        <v>1</v>
      </c>
      <c r="N259" s="269" t="s">
        <v>44</v>
      </c>
      <c r="O259" s="91"/>
      <c r="P259" s="227">
        <f>O259*H259</f>
        <v>0</v>
      </c>
      <c r="Q259" s="227">
        <v>0.041000000000000002</v>
      </c>
      <c r="R259" s="227">
        <f>Q259*H259</f>
        <v>0.33291999999999999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199</v>
      </c>
      <c r="AT259" s="229" t="s">
        <v>292</v>
      </c>
      <c r="AU259" s="229" t="s">
        <v>89</v>
      </c>
      <c r="AY259" s="17" t="s">
        <v>143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87</v>
      </c>
      <c r="BK259" s="230">
        <f>ROUND(I259*H259,2)</f>
        <v>0</v>
      </c>
      <c r="BL259" s="17" t="s">
        <v>150</v>
      </c>
      <c r="BM259" s="229" t="s">
        <v>1116</v>
      </c>
    </row>
    <row r="260" s="2" customFormat="1">
      <c r="A260" s="38"/>
      <c r="B260" s="39"/>
      <c r="C260" s="40"/>
      <c r="D260" s="231" t="s">
        <v>152</v>
      </c>
      <c r="E260" s="40"/>
      <c r="F260" s="232" t="s">
        <v>1115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152</v>
      </c>
      <c r="AU260" s="17" t="s">
        <v>89</v>
      </c>
    </row>
    <row r="261" s="13" customFormat="1">
      <c r="A261" s="13"/>
      <c r="B261" s="238"/>
      <c r="C261" s="239"/>
      <c r="D261" s="231" t="s">
        <v>156</v>
      </c>
      <c r="E261" s="240" t="s">
        <v>1</v>
      </c>
      <c r="F261" s="241" t="s">
        <v>1117</v>
      </c>
      <c r="G261" s="239"/>
      <c r="H261" s="242">
        <v>8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156</v>
      </c>
      <c r="AU261" s="248" t="s">
        <v>89</v>
      </c>
      <c r="AV261" s="13" t="s">
        <v>89</v>
      </c>
      <c r="AW261" s="13" t="s">
        <v>33</v>
      </c>
      <c r="AX261" s="13" t="s">
        <v>87</v>
      </c>
      <c r="AY261" s="248" t="s">
        <v>143</v>
      </c>
    </row>
    <row r="262" s="13" customFormat="1">
      <c r="A262" s="13"/>
      <c r="B262" s="238"/>
      <c r="C262" s="239"/>
      <c r="D262" s="231" t="s">
        <v>156</v>
      </c>
      <c r="E262" s="239"/>
      <c r="F262" s="241" t="s">
        <v>1118</v>
      </c>
      <c r="G262" s="239"/>
      <c r="H262" s="242">
        <v>8.1199999999999992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156</v>
      </c>
      <c r="AU262" s="248" t="s">
        <v>89</v>
      </c>
      <c r="AV262" s="13" t="s">
        <v>89</v>
      </c>
      <c r="AW262" s="13" t="s">
        <v>4</v>
      </c>
      <c r="AX262" s="13" t="s">
        <v>87</v>
      </c>
      <c r="AY262" s="248" t="s">
        <v>143</v>
      </c>
    </row>
    <row r="263" s="2" customFormat="1" ht="24.15" customHeight="1">
      <c r="A263" s="38"/>
      <c r="B263" s="39"/>
      <c r="C263" s="218" t="s">
        <v>328</v>
      </c>
      <c r="D263" s="218" t="s">
        <v>145</v>
      </c>
      <c r="E263" s="219" t="s">
        <v>1119</v>
      </c>
      <c r="F263" s="220" t="s">
        <v>1120</v>
      </c>
      <c r="G263" s="221" t="s">
        <v>160</v>
      </c>
      <c r="H263" s="222">
        <v>1</v>
      </c>
      <c r="I263" s="223"/>
      <c r="J263" s="224">
        <f>ROUND(I263*H263,2)</f>
        <v>0</v>
      </c>
      <c r="K263" s="220" t="s">
        <v>149</v>
      </c>
      <c r="L263" s="44"/>
      <c r="M263" s="225" t="s">
        <v>1</v>
      </c>
      <c r="N263" s="226" t="s">
        <v>44</v>
      </c>
      <c r="O263" s="91"/>
      <c r="P263" s="227">
        <f>O263*H263</f>
        <v>0</v>
      </c>
      <c r="Q263" s="227">
        <v>6.9999999999999994E-05</v>
      </c>
      <c r="R263" s="227">
        <f>Q263*H263</f>
        <v>6.9999999999999994E-05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150</v>
      </c>
      <c r="AT263" s="229" t="s">
        <v>145</v>
      </c>
      <c r="AU263" s="229" t="s">
        <v>89</v>
      </c>
      <c r="AY263" s="17" t="s">
        <v>143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87</v>
      </c>
      <c r="BK263" s="230">
        <f>ROUND(I263*H263,2)</f>
        <v>0</v>
      </c>
      <c r="BL263" s="17" t="s">
        <v>150</v>
      </c>
      <c r="BM263" s="229" t="s">
        <v>1121</v>
      </c>
    </row>
    <row r="264" s="2" customFormat="1">
      <c r="A264" s="38"/>
      <c r="B264" s="39"/>
      <c r="C264" s="40"/>
      <c r="D264" s="231" t="s">
        <v>152</v>
      </c>
      <c r="E264" s="40"/>
      <c r="F264" s="232" t="s">
        <v>1122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152</v>
      </c>
      <c r="AU264" s="17" t="s">
        <v>89</v>
      </c>
    </row>
    <row r="265" s="2" customFormat="1">
      <c r="A265" s="38"/>
      <c r="B265" s="39"/>
      <c r="C265" s="40"/>
      <c r="D265" s="236" t="s">
        <v>154</v>
      </c>
      <c r="E265" s="40"/>
      <c r="F265" s="237" t="s">
        <v>1123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154</v>
      </c>
      <c r="AU265" s="17" t="s">
        <v>89</v>
      </c>
    </row>
    <row r="266" s="13" customFormat="1">
      <c r="A266" s="13"/>
      <c r="B266" s="238"/>
      <c r="C266" s="239"/>
      <c r="D266" s="231" t="s">
        <v>156</v>
      </c>
      <c r="E266" s="240" t="s">
        <v>1</v>
      </c>
      <c r="F266" s="241" t="s">
        <v>1124</v>
      </c>
      <c r="G266" s="239"/>
      <c r="H266" s="242">
        <v>1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156</v>
      </c>
      <c r="AU266" s="248" t="s">
        <v>89</v>
      </c>
      <c r="AV266" s="13" t="s">
        <v>89</v>
      </c>
      <c r="AW266" s="13" t="s">
        <v>33</v>
      </c>
      <c r="AX266" s="13" t="s">
        <v>87</v>
      </c>
      <c r="AY266" s="248" t="s">
        <v>143</v>
      </c>
    </row>
    <row r="267" s="2" customFormat="1" ht="16.5" customHeight="1">
      <c r="A267" s="38"/>
      <c r="B267" s="39"/>
      <c r="C267" s="260" t="s">
        <v>334</v>
      </c>
      <c r="D267" s="260" t="s">
        <v>292</v>
      </c>
      <c r="E267" s="261" t="s">
        <v>1125</v>
      </c>
      <c r="F267" s="262" t="s">
        <v>1126</v>
      </c>
      <c r="G267" s="263" t="s">
        <v>160</v>
      </c>
      <c r="H267" s="264">
        <v>1.0149999999999999</v>
      </c>
      <c r="I267" s="265"/>
      <c r="J267" s="266">
        <f>ROUND(I267*H267,2)</f>
        <v>0</v>
      </c>
      <c r="K267" s="262" t="s">
        <v>149</v>
      </c>
      <c r="L267" s="267"/>
      <c r="M267" s="268" t="s">
        <v>1</v>
      </c>
      <c r="N267" s="269" t="s">
        <v>44</v>
      </c>
      <c r="O267" s="91"/>
      <c r="P267" s="227">
        <f>O267*H267</f>
        <v>0</v>
      </c>
      <c r="Q267" s="227">
        <v>0.032000000000000001</v>
      </c>
      <c r="R267" s="227">
        <f>Q267*H267</f>
        <v>0.032479999999999995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199</v>
      </c>
      <c r="AT267" s="229" t="s">
        <v>292</v>
      </c>
      <c r="AU267" s="229" t="s">
        <v>89</v>
      </c>
      <c r="AY267" s="17" t="s">
        <v>143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87</v>
      </c>
      <c r="BK267" s="230">
        <f>ROUND(I267*H267,2)</f>
        <v>0</v>
      </c>
      <c r="BL267" s="17" t="s">
        <v>150</v>
      </c>
      <c r="BM267" s="229" t="s">
        <v>1127</v>
      </c>
    </row>
    <row r="268" s="2" customFormat="1">
      <c r="A268" s="38"/>
      <c r="B268" s="39"/>
      <c r="C268" s="40"/>
      <c r="D268" s="231" t="s">
        <v>152</v>
      </c>
      <c r="E268" s="40"/>
      <c r="F268" s="232" t="s">
        <v>1126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152</v>
      </c>
      <c r="AU268" s="17" t="s">
        <v>89</v>
      </c>
    </row>
    <row r="269" s="13" customFormat="1">
      <c r="A269" s="13"/>
      <c r="B269" s="238"/>
      <c r="C269" s="239"/>
      <c r="D269" s="231" t="s">
        <v>156</v>
      </c>
      <c r="E269" s="240" t="s">
        <v>1</v>
      </c>
      <c r="F269" s="241" t="s">
        <v>1124</v>
      </c>
      <c r="G269" s="239"/>
      <c r="H269" s="242">
        <v>1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156</v>
      </c>
      <c r="AU269" s="248" t="s">
        <v>89</v>
      </c>
      <c r="AV269" s="13" t="s">
        <v>89</v>
      </c>
      <c r="AW269" s="13" t="s">
        <v>33</v>
      </c>
      <c r="AX269" s="13" t="s">
        <v>87</v>
      </c>
      <c r="AY269" s="248" t="s">
        <v>143</v>
      </c>
    </row>
    <row r="270" s="13" customFormat="1">
      <c r="A270" s="13"/>
      <c r="B270" s="238"/>
      <c r="C270" s="239"/>
      <c r="D270" s="231" t="s">
        <v>156</v>
      </c>
      <c r="E270" s="239"/>
      <c r="F270" s="241" t="s">
        <v>1128</v>
      </c>
      <c r="G270" s="239"/>
      <c r="H270" s="242">
        <v>1.0149999999999999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156</v>
      </c>
      <c r="AU270" s="248" t="s">
        <v>89</v>
      </c>
      <c r="AV270" s="13" t="s">
        <v>89</v>
      </c>
      <c r="AW270" s="13" t="s">
        <v>4</v>
      </c>
      <c r="AX270" s="13" t="s">
        <v>87</v>
      </c>
      <c r="AY270" s="248" t="s">
        <v>143</v>
      </c>
    </row>
    <row r="271" s="2" customFormat="1" ht="21.75" customHeight="1">
      <c r="A271" s="38"/>
      <c r="B271" s="39"/>
      <c r="C271" s="218" t="s">
        <v>339</v>
      </c>
      <c r="D271" s="218" t="s">
        <v>145</v>
      </c>
      <c r="E271" s="219" t="s">
        <v>1129</v>
      </c>
      <c r="F271" s="220" t="s">
        <v>1130</v>
      </c>
      <c r="G271" s="221" t="s">
        <v>160</v>
      </c>
      <c r="H271" s="222">
        <v>1</v>
      </c>
      <c r="I271" s="223"/>
      <c r="J271" s="224">
        <f>ROUND(I271*H271,2)</f>
        <v>0</v>
      </c>
      <c r="K271" s="220" t="s">
        <v>149</v>
      </c>
      <c r="L271" s="44"/>
      <c r="M271" s="225" t="s">
        <v>1</v>
      </c>
      <c r="N271" s="226" t="s">
        <v>44</v>
      </c>
      <c r="O271" s="91"/>
      <c r="P271" s="227">
        <f>O271*H271</f>
        <v>0</v>
      </c>
      <c r="Q271" s="227">
        <v>1.12181</v>
      </c>
      <c r="R271" s="227">
        <f>Q271*H271</f>
        <v>1.12181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150</v>
      </c>
      <c r="AT271" s="229" t="s">
        <v>145</v>
      </c>
      <c r="AU271" s="229" t="s">
        <v>89</v>
      </c>
      <c r="AY271" s="17" t="s">
        <v>143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87</v>
      </c>
      <c r="BK271" s="230">
        <f>ROUND(I271*H271,2)</f>
        <v>0</v>
      </c>
      <c r="BL271" s="17" t="s">
        <v>150</v>
      </c>
      <c r="BM271" s="229" t="s">
        <v>1131</v>
      </c>
    </row>
    <row r="272" s="2" customFormat="1">
      <c r="A272" s="38"/>
      <c r="B272" s="39"/>
      <c r="C272" s="40"/>
      <c r="D272" s="231" t="s">
        <v>152</v>
      </c>
      <c r="E272" s="40"/>
      <c r="F272" s="232" t="s">
        <v>1132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152</v>
      </c>
      <c r="AU272" s="17" t="s">
        <v>89</v>
      </c>
    </row>
    <row r="273" s="2" customFormat="1">
      <c r="A273" s="38"/>
      <c r="B273" s="39"/>
      <c r="C273" s="40"/>
      <c r="D273" s="236" t="s">
        <v>154</v>
      </c>
      <c r="E273" s="40"/>
      <c r="F273" s="237" t="s">
        <v>1133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154</v>
      </c>
      <c r="AU273" s="17" t="s">
        <v>89</v>
      </c>
    </row>
    <row r="274" s="13" customFormat="1">
      <c r="A274" s="13"/>
      <c r="B274" s="238"/>
      <c r="C274" s="239"/>
      <c r="D274" s="231" t="s">
        <v>156</v>
      </c>
      <c r="E274" s="240" t="s">
        <v>1</v>
      </c>
      <c r="F274" s="241" t="s">
        <v>1124</v>
      </c>
      <c r="G274" s="239"/>
      <c r="H274" s="242">
        <v>1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156</v>
      </c>
      <c r="AU274" s="248" t="s">
        <v>89</v>
      </c>
      <c r="AV274" s="13" t="s">
        <v>89</v>
      </c>
      <c r="AW274" s="13" t="s">
        <v>33</v>
      </c>
      <c r="AX274" s="13" t="s">
        <v>87</v>
      </c>
      <c r="AY274" s="248" t="s">
        <v>143</v>
      </c>
    </row>
    <row r="275" s="2" customFormat="1" ht="24.15" customHeight="1">
      <c r="A275" s="38"/>
      <c r="B275" s="39"/>
      <c r="C275" s="218" t="s">
        <v>345</v>
      </c>
      <c r="D275" s="218" t="s">
        <v>145</v>
      </c>
      <c r="E275" s="219" t="s">
        <v>1134</v>
      </c>
      <c r="F275" s="220" t="s">
        <v>1135</v>
      </c>
      <c r="G275" s="221" t="s">
        <v>160</v>
      </c>
      <c r="H275" s="222">
        <v>1</v>
      </c>
      <c r="I275" s="223"/>
      <c r="J275" s="224">
        <f>ROUND(I275*H275,2)</f>
        <v>0</v>
      </c>
      <c r="K275" s="220" t="s">
        <v>149</v>
      </c>
      <c r="L275" s="44"/>
      <c r="M275" s="225" t="s">
        <v>1</v>
      </c>
      <c r="N275" s="226" t="s">
        <v>44</v>
      </c>
      <c r="O275" s="91"/>
      <c r="P275" s="227">
        <f>O275*H275</f>
        <v>0</v>
      </c>
      <c r="Q275" s="227">
        <v>0.00014999999999999999</v>
      </c>
      <c r="R275" s="227">
        <f>Q275*H275</f>
        <v>0.00014999999999999999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150</v>
      </c>
      <c r="AT275" s="229" t="s">
        <v>145</v>
      </c>
      <c r="AU275" s="229" t="s">
        <v>89</v>
      </c>
      <c r="AY275" s="17" t="s">
        <v>143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87</v>
      </c>
      <c r="BK275" s="230">
        <f>ROUND(I275*H275,2)</f>
        <v>0</v>
      </c>
      <c r="BL275" s="17" t="s">
        <v>150</v>
      </c>
      <c r="BM275" s="229" t="s">
        <v>1136</v>
      </c>
    </row>
    <row r="276" s="2" customFormat="1">
      <c r="A276" s="38"/>
      <c r="B276" s="39"/>
      <c r="C276" s="40"/>
      <c r="D276" s="231" t="s">
        <v>152</v>
      </c>
      <c r="E276" s="40"/>
      <c r="F276" s="232" t="s">
        <v>1137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152</v>
      </c>
      <c r="AU276" s="17" t="s">
        <v>89</v>
      </c>
    </row>
    <row r="277" s="2" customFormat="1">
      <c r="A277" s="38"/>
      <c r="B277" s="39"/>
      <c r="C277" s="40"/>
      <c r="D277" s="236" t="s">
        <v>154</v>
      </c>
      <c r="E277" s="40"/>
      <c r="F277" s="237" t="s">
        <v>1138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154</v>
      </c>
      <c r="AU277" s="17" t="s">
        <v>89</v>
      </c>
    </row>
    <row r="278" s="13" customFormat="1">
      <c r="A278" s="13"/>
      <c r="B278" s="238"/>
      <c r="C278" s="239"/>
      <c r="D278" s="231" t="s">
        <v>156</v>
      </c>
      <c r="E278" s="240" t="s">
        <v>1</v>
      </c>
      <c r="F278" s="241" t="s">
        <v>1139</v>
      </c>
      <c r="G278" s="239"/>
      <c r="H278" s="242">
        <v>1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156</v>
      </c>
      <c r="AU278" s="248" t="s">
        <v>89</v>
      </c>
      <c r="AV278" s="13" t="s">
        <v>89</v>
      </c>
      <c r="AW278" s="13" t="s">
        <v>33</v>
      </c>
      <c r="AX278" s="13" t="s">
        <v>87</v>
      </c>
      <c r="AY278" s="248" t="s">
        <v>143</v>
      </c>
    </row>
    <row r="279" s="2" customFormat="1" ht="33" customHeight="1">
      <c r="A279" s="38"/>
      <c r="B279" s="39"/>
      <c r="C279" s="260" t="s">
        <v>349</v>
      </c>
      <c r="D279" s="260" t="s">
        <v>292</v>
      </c>
      <c r="E279" s="261" t="s">
        <v>1140</v>
      </c>
      <c r="F279" s="262" t="s">
        <v>1141</v>
      </c>
      <c r="G279" s="263" t="s">
        <v>160</v>
      </c>
      <c r="H279" s="264">
        <v>1</v>
      </c>
      <c r="I279" s="265"/>
      <c r="J279" s="266">
        <f>ROUND(I279*H279,2)</f>
        <v>0</v>
      </c>
      <c r="K279" s="262" t="s">
        <v>149</v>
      </c>
      <c r="L279" s="267"/>
      <c r="M279" s="268" t="s">
        <v>1</v>
      </c>
      <c r="N279" s="269" t="s">
        <v>44</v>
      </c>
      <c r="O279" s="91"/>
      <c r="P279" s="227">
        <f>O279*H279</f>
        <v>0</v>
      </c>
      <c r="Q279" s="227">
        <v>0.042000000000000003</v>
      </c>
      <c r="R279" s="227">
        <f>Q279*H279</f>
        <v>0.042000000000000003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199</v>
      </c>
      <c r="AT279" s="229" t="s">
        <v>292</v>
      </c>
      <c r="AU279" s="229" t="s">
        <v>89</v>
      </c>
      <c r="AY279" s="17" t="s">
        <v>143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87</v>
      </c>
      <c r="BK279" s="230">
        <f>ROUND(I279*H279,2)</f>
        <v>0</v>
      </c>
      <c r="BL279" s="17" t="s">
        <v>150</v>
      </c>
      <c r="BM279" s="229" t="s">
        <v>1142</v>
      </c>
    </row>
    <row r="280" s="2" customFormat="1">
      <c r="A280" s="38"/>
      <c r="B280" s="39"/>
      <c r="C280" s="40"/>
      <c r="D280" s="231" t="s">
        <v>152</v>
      </c>
      <c r="E280" s="40"/>
      <c r="F280" s="232" t="s">
        <v>1141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152</v>
      </c>
      <c r="AU280" s="17" t="s">
        <v>89</v>
      </c>
    </row>
    <row r="281" s="2" customFormat="1" ht="24.15" customHeight="1">
      <c r="A281" s="38"/>
      <c r="B281" s="39"/>
      <c r="C281" s="218" t="s">
        <v>356</v>
      </c>
      <c r="D281" s="218" t="s">
        <v>145</v>
      </c>
      <c r="E281" s="219" t="s">
        <v>1143</v>
      </c>
      <c r="F281" s="220" t="s">
        <v>1144</v>
      </c>
      <c r="G281" s="221" t="s">
        <v>209</v>
      </c>
      <c r="H281" s="222">
        <v>26.100000000000001</v>
      </c>
      <c r="I281" s="223"/>
      <c r="J281" s="224">
        <f>ROUND(I281*H281,2)</f>
        <v>0</v>
      </c>
      <c r="K281" s="220" t="s">
        <v>149</v>
      </c>
      <c r="L281" s="44"/>
      <c r="M281" s="225" t="s">
        <v>1</v>
      </c>
      <c r="N281" s="226" t="s">
        <v>44</v>
      </c>
      <c r="O281" s="91"/>
      <c r="P281" s="227">
        <f>O281*H281</f>
        <v>0</v>
      </c>
      <c r="Q281" s="227">
        <v>1.0000000000000001E-05</v>
      </c>
      <c r="R281" s="227">
        <f>Q281*H281</f>
        <v>0.00026100000000000006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150</v>
      </c>
      <c r="AT281" s="229" t="s">
        <v>145</v>
      </c>
      <c r="AU281" s="229" t="s">
        <v>89</v>
      </c>
      <c r="AY281" s="17" t="s">
        <v>143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87</v>
      </c>
      <c r="BK281" s="230">
        <f>ROUND(I281*H281,2)</f>
        <v>0</v>
      </c>
      <c r="BL281" s="17" t="s">
        <v>150</v>
      </c>
      <c r="BM281" s="229" t="s">
        <v>1145</v>
      </c>
    </row>
    <row r="282" s="2" customFormat="1">
      <c r="A282" s="38"/>
      <c r="B282" s="39"/>
      <c r="C282" s="40"/>
      <c r="D282" s="231" t="s">
        <v>152</v>
      </c>
      <c r="E282" s="40"/>
      <c r="F282" s="232" t="s">
        <v>1146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152</v>
      </c>
      <c r="AU282" s="17" t="s">
        <v>89</v>
      </c>
    </row>
    <row r="283" s="2" customFormat="1">
      <c r="A283" s="38"/>
      <c r="B283" s="39"/>
      <c r="C283" s="40"/>
      <c r="D283" s="236" t="s">
        <v>154</v>
      </c>
      <c r="E283" s="40"/>
      <c r="F283" s="237" t="s">
        <v>1147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154</v>
      </c>
      <c r="AU283" s="17" t="s">
        <v>89</v>
      </c>
    </row>
    <row r="284" s="13" customFormat="1">
      <c r="A284" s="13"/>
      <c r="B284" s="238"/>
      <c r="C284" s="239"/>
      <c r="D284" s="231" t="s">
        <v>156</v>
      </c>
      <c r="E284" s="240" t="s">
        <v>1</v>
      </c>
      <c r="F284" s="241" t="s">
        <v>1148</v>
      </c>
      <c r="G284" s="239"/>
      <c r="H284" s="242">
        <v>26.100000000000001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156</v>
      </c>
      <c r="AU284" s="248" t="s">
        <v>89</v>
      </c>
      <c r="AV284" s="13" t="s">
        <v>89</v>
      </c>
      <c r="AW284" s="13" t="s">
        <v>33</v>
      </c>
      <c r="AX284" s="13" t="s">
        <v>87</v>
      </c>
      <c r="AY284" s="248" t="s">
        <v>143</v>
      </c>
    </row>
    <row r="285" s="2" customFormat="1" ht="24.15" customHeight="1">
      <c r="A285" s="38"/>
      <c r="B285" s="39"/>
      <c r="C285" s="260" t="s">
        <v>362</v>
      </c>
      <c r="D285" s="260" t="s">
        <v>292</v>
      </c>
      <c r="E285" s="261" t="s">
        <v>1149</v>
      </c>
      <c r="F285" s="262" t="s">
        <v>1150</v>
      </c>
      <c r="G285" s="263" t="s">
        <v>209</v>
      </c>
      <c r="H285" s="264">
        <v>26.492000000000001</v>
      </c>
      <c r="I285" s="265"/>
      <c r="J285" s="266">
        <f>ROUND(I285*H285,2)</f>
        <v>0</v>
      </c>
      <c r="K285" s="262" t="s">
        <v>149</v>
      </c>
      <c r="L285" s="267"/>
      <c r="M285" s="268" t="s">
        <v>1</v>
      </c>
      <c r="N285" s="269" t="s">
        <v>44</v>
      </c>
      <c r="O285" s="91"/>
      <c r="P285" s="227">
        <f>O285*H285</f>
        <v>0</v>
      </c>
      <c r="Q285" s="227">
        <v>0.0035999999999999999</v>
      </c>
      <c r="R285" s="227">
        <f>Q285*H285</f>
        <v>0.095371200000000003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199</v>
      </c>
      <c r="AT285" s="229" t="s">
        <v>292</v>
      </c>
      <c r="AU285" s="229" t="s">
        <v>89</v>
      </c>
      <c r="AY285" s="17" t="s">
        <v>143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87</v>
      </c>
      <c r="BK285" s="230">
        <f>ROUND(I285*H285,2)</f>
        <v>0</v>
      </c>
      <c r="BL285" s="17" t="s">
        <v>150</v>
      </c>
      <c r="BM285" s="229" t="s">
        <v>1151</v>
      </c>
    </row>
    <row r="286" s="2" customFormat="1">
      <c r="A286" s="38"/>
      <c r="B286" s="39"/>
      <c r="C286" s="40"/>
      <c r="D286" s="231" t="s">
        <v>152</v>
      </c>
      <c r="E286" s="40"/>
      <c r="F286" s="232" t="s">
        <v>1150</v>
      </c>
      <c r="G286" s="40"/>
      <c r="H286" s="40"/>
      <c r="I286" s="233"/>
      <c r="J286" s="40"/>
      <c r="K286" s="40"/>
      <c r="L286" s="44"/>
      <c r="M286" s="234"/>
      <c r="N286" s="235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152</v>
      </c>
      <c r="AU286" s="17" t="s">
        <v>89</v>
      </c>
    </row>
    <row r="287" s="13" customFormat="1">
      <c r="A287" s="13"/>
      <c r="B287" s="238"/>
      <c r="C287" s="239"/>
      <c r="D287" s="231" t="s">
        <v>156</v>
      </c>
      <c r="E287" s="239"/>
      <c r="F287" s="241" t="s">
        <v>1152</v>
      </c>
      <c r="G287" s="239"/>
      <c r="H287" s="242">
        <v>26.492000000000001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156</v>
      </c>
      <c r="AU287" s="248" t="s">
        <v>89</v>
      </c>
      <c r="AV287" s="13" t="s">
        <v>89</v>
      </c>
      <c r="AW287" s="13" t="s">
        <v>4</v>
      </c>
      <c r="AX287" s="13" t="s">
        <v>87</v>
      </c>
      <c r="AY287" s="248" t="s">
        <v>143</v>
      </c>
    </row>
    <row r="288" s="2" customFormat="1" ht="16.5" customHeight="1">
      <c r="A288" s="38"/>
      <c r="B288" s="39"/>
      <c r="C288" s="218" t="s">
        <v>371</v>
      </c>
      <c r="D288" s="218" t="s">
        <v>145</v>
      </c>
      <c r="E288" s="219" t="s">
        <v>1153</v>
      </c>
      <c r="F288" s="220" t="s">
        <v>1154</v>
      </c>
      <c r="G288" s="221" t="s">
        <v>160</v>
      </c>
      <c r="H288" s="222">
        <v>5</v>
      </c>
      <c r="I288" s="223"/>
      <c r="J288" s="224">
        <f>ROUND(I288*H288,2)</f>
        <v>0</v>
      </c>
      <c r="K288" s="220" t="s">
        <v>789</v>
      </c>
      <c r="L288" s="44"/>
      <c r="M288" s="225" t="s">
        <v>1</v>
      </c>
      <c r="N288" s="226" t="s">
        <v>44</v>
      </c>
      <c r="O288" s="9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150</v>
      </c>
      <c r="AT288" s="229" t="s">
        <v>145</v>
      </c>
      <c r="AU288" s="229" t="s">
        <v>89</v>
      </c>
      <c r="AY288" s="17" t="s">
        <v>143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87</v>
      </c>
      <c r="BK288" s="230">
        <f>ROUND(I288*H288,2)</f>
        <v>0</v>
      </c>
      <c r="BL288" s="17" t="s">
        <v>150</v>
      </c>
      <c r="BM288" s="229" t="s">
        <v>1155</v>
      </c>
    </row>
    <row r="289" s="2" customFormat="1">
      <c r="A289" s="38"/>
      <c r="B289" s="39"/>
      <c r="C289" s="40"/>
      <c r="D289" s="231" t="s">
        <v>152</v>
      </c>
      <c r="E289" s="40"/>
      <c r="F289" s="232" t="s">
        <v>1156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152</v>
      </c>
      <c r="AU289" s="17" t="s">
        <v>89</v>
      </c>
    </row>
    <row r="290" s="2" customFormat="1">
      <c r="A290" s="38"/>
      <c r="B290" s="39"/>
      <c r="C290" s="40"/>
      <c r="D290" s="231" t="s">
        <v>1157</v>
      </c>
      <c r="E290" s="40"/>
      <c r="F290" s="287" t="s">
        <v>1158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1157</v>
      </c>
      <c r="AU290" s="17" t="s">
        <v>89</v>
      </c>
    </row>
    <row r="291" s="2" customFormat="1" ht="16.5" customHeight="1">
      <c r="A291" s="38"/>
      <c r="B291" s="39"/>
      <c r="C291" s="260" t="s">
        <v>378</v>
      </c>
      <c r="D291" s="260" t="s">
        <v>292</v>
      </c>
      <c r="E291" s="261" t="s">
        <v>1159</v>
      </c>
      <c r="F291" s="262" t="s">
        <v>1160</v>
      </c>
      <c r="G291" s="263" t="s">
        <v>160</v>
      </c>
      <c r="H291" s="264">
        <v>5</v>
      </c>
      <c r="I291" s="265"/>
      <c r="J291" s="266">
        <f>ROUND(I291*H291,2)</f>
        <v>0</v>
      </c>
      <c r="K291" s="262" t="s">
        <v>1</v>
      </c>
      <c r="L291" s="267"/>
      <c r="M291" s="268" t="s">
        <v>1</v>
      </c>
      <c r="N291" s="269" t="s">
        <v>44</v>
      </c>
      <c r="O291" s="91"/>
      <c r="P291" s="227">
        <f>O291*H291</f>
        <v>0</v>
      </c>
      <c r="Q291" s="227">
        <v>0.00029</v>
      </c>
      <c r="R291" s="227">
        <f>Q291*H291</f>
        <v>0.0014499999999999999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199</v>
      </c>
      <c r="AT291" s="229" t="s">
        <v>292</v>
      </c>
      <c r="AU291" s="229" t="s">
        <v>89</v>
      </c>
      <c r="AY291" s="17" t="s">
        <v>143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87</v>
      </c>
      <c r="BK291" s="230">
        <f>ROUND(I291*H291,2)</f>
        <v>0</v>
      </c>
      <c r="BL291" s="17" t="s">
        <v>150</v>
      </c>
      <c r="BM291" s="229" t="s">
        <v>1161</v>
      </c>
    </row>
    <row r="292" s="2" customFormat="1">
      <c r="A292" s="38"/>
      <c r="B292" s="39"/>
      <c r="C292" s="40"/>
      <c r="D292" s="231" t="s">
        <v>152</v>
      </c>
      <c r="E292" s="40"/>
      <c r="F292" s="232" t="s">
        <v>1160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152</v>
      </c>
      <c r="AU292" s="17" t="s">
        <v>89</v>
      </c>
    </row>
    <row r="293" s="2" customFormat="1" ht="24.15" customHeight="1">
      <c r="A293" s="38"/>
      <c r="B293" s="39"/>
      <c r="C293" s="218" t="s">
        <v>384</v>
      </c>
      <c r="D293" s="218" t="s">
        <v>145</v>
      </c>
      <c r="E293" s="219" t="s">
        <v>1162</v>
      </c>
      <c r="F293" s="220" t="s">
        <v>1163</v>
      </c>
      <c r="G293" s="221" t="s">
        <v>241</v>
      </c>
      <c r="H293" s="222">
        <v>1</v>
      </c>
      <c r="I293" s="223"/>
      <c r="J293" s="224">
        <f>ROUND(I293*H293,2)</f>
        <v>0</v>
      </c>
      <c r="K293" s="220" t="s">
        <v>149</v>
      </c>
      <c r="L293" s="44"/>
      <c r="M293" s="225" t="s">
        <v>1</v>
      </c>
      <c r="N293" s="226" t="s">
        <v>44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0.55000000000000004</v>
      </c>
      <c r="T293" s="228">
        <f>S293*H293</f>
        <v>0.55000000000000004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150</v>
      </c>
      <c r="AT293" s="229" t="s">
        <v>145</v>
      </c>
      <c r="AU293" s="229" t="s">
        <v>89</v>
      </c>
      <c r="AY293" s="17" t="s">
        <v>143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87</v>
      </c>
      <c r="BK293" s="230">
        <f>ROUND(I293*H293,2)</f>
        <v>0</v>
      </c>
      <c r="BL293" s="17" t="s">
        <v>150</v>
      </c>
      <c r="BM293" s="229" t="s">
        <v>1164</v>
      </c>
    </row>
    <row r="294" s="2" customFormat="1">
      <c r="A294" s="38"/>
      <c r="B294" s="39"/>
      <c r="C294" s="40"/>
      <c r="D294" s="231" t="s">
        <v>152</v>
      </c>
      <c r="E294" s="40"/>
      <c r="F294" s="232" t="s">
        <v>1165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152</v>
      </c>
      <c r="AU294" s="17" t="s">
        <v>89</v>
      </c>
    </row>
    <row r="295" s="2" customFormat="1">
      <c r="A295" s="38"/>
      <c r="B295" s="39"/>
      <c r="C295" s="40"/>
      <c r="D295" s="236" t="s">
        <v>154</v>
      </c>
      <c r="E295" s="40"/>
      <c r="F295" s="237" t="s">
        <v>1166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154</v>
      </c>
      <c r="AU295" s="17" t="s">
        <v>89</v>
      </c>
    </row>
    <row r="296" s="2" customFormat="1" ht="24.15" customHeight="1">
      <c r="A296" s="38"/>
      <c r="B296" s="39"/>
      <c r="C296" s="218" t="s">
        <v>390</v>
      </c>
      <c r="D296" s="218" t="s">
        <v>145</v>
      </c>
      <c r="E296" s="219" t="s">
        <v>1167</v>
      </c>
      <c r="F296" s="220" t="s">
        <v>1168</v>
      </c>
      <c r="G296" s="221" t="s">
        <v>1169</v>
      </c>
      <c r="H296" s="222">
        <v>4</v>
      </c>
      <c r="I296" s="223"/>
      <c r="J296" s="224">
        <f>ROUND(I296*H296,2)</f>
        <v>0</v>
      </c>
      <c r="K296" s="220" t="s">
        <v>149</v>
      </c>
      <c r="L296" s="44"/>
      <c r="M296" s="225" t="s">
        <v>1</v>
      </c>
      <c r="N296" s="226" t="s">
        <v>44</v>
      </c>
      <c r="O296" s="91"/>
      <c r="P296" s="227">
        <f>O296*H296</f>
        <v>0</v>
      </c>
      <c r="Q296" s="227">
        <v>0.00031</v>
      </c>
      <c r="R296" s="227">
        <f>Q296*H296</f>
        <v>0.00124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150</v>
      </c>
      <c r="AT296" s="229" t="s">
        <v>145</v>
      </c>
      <c r="AU296" s="229" t="s">
        <v>89</v>
      </c>
      <c r="AY296" s="17" t="s">
        <v>143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87</v>
      </c>
      <c r="BK296" s="230">
        <f>ROUND(I296*H296,2)</f>
        <v>0</v>
      </c>
      <c r="BL296" s="17" t="s">
        <v>150</v>
      </c>
      <c r="BM296" s="229" t="s">
        <v>1170</v>
      </c>
    </row>
    <row r="297" s="2" customFormat="1">
      <c r="A297" s="38"/>
      <c r="B297" s="39"/>
      <c r="C297" s="40"/>
      <c r="D297" s="231" t="s">
        <v>152</v>
      </c>
      <c r="E297" s="40"/>
      <c r="F297" s="232" t="s">
        <v>1171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152</v>
      </c>
      <c r="AU297" s="17" t="s">
        <v>89</v>
      </c>
    </row>
    <row r="298" s="2" customFormat="1">
      <c r="A298" s="38"/>
      <c r="B298" s="39"/>
      <c r="C298" s="40"/>
      <c r="D298" s="236" t="s">
        <v>154</v>
      </c>
      <c r="E298" s="40"/>
      <c r="F298" s="237" t="s">
        <v>1172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154</v>
      </c>
      <c r="AU298" s="17" t="s">
        <v>89</v>
      </c>
    </row>
    <row r="299" s="2" customFormat="1" ht="33" customHeight="1">
      <c r="A299" s="38"/>
      <c r="B299" s="39"/>
      <c r="C299" s="218" t="s">
        <v>397</v>
      </c>
      <c r="D299" s="218" t="s">
        <v>145</v>
      </c>
      <c r="E299" s="219" t="s">
        <v>1173</v>
      </c>
      <c r="F299" s="220" t="s">
        <v>1174</v>
      </c>
      <c r="G299" s="221" t="s">
        <v>160</v>
      </c>
      <c r="H299" s="222">
        <v>5</v>
      </c>
      <c r="I299" s="223"/>
      <c r="J299" s="224">
        <f>ROUND(I299*H299,2)</f>
        <v>0</v>
      </c>
      <c r="K299" s="220" t="s">
        <v>149</v>
      </c>
      <c r="L299" s="44"/>
      <c r="M299" s="225" t="s">
        <v>1</v>
      </c>
      <c r="N299" s="226" t="s">
        <v>44</v>
      </c>
      <c r="O299" s="91"/>
      <c r="P299" s="227">
        <f>O299*H299</f>
        <v>0</v>
      </c>
      <c r="Q299" s="227">
        <v>2.1158700000000001</v>
      </c>
      <c r="R299" s="227">
        <f>Q299*H299</f>
        <v>10.579350000000002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150</v>
      </c>
      <c r="AT299" s="229" t="s">
        <v>145</v>
      </c>
      <c r="AU299" s="229" t="s">
        <v>89</v>
      </c>
      <c r="AY299" s="17" t="s">
        <v>143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87</v>
      </c>
      <c r="BK299" s="230">
        <f>ROUND(I299*H299,2)</f>
        <v>0</v>
      </c>
      <c r="BL299" s="17" t="s">
        <v>150</v>
      </c>
      <c r="BM299" s="229" t="s">
        <v>1175</v>
      </c>
    </row>
    <row r="300" s="2" customFormat="1">
      <c r="A300" s="38"/>
      <c r="B300" s="39"/>
      <c r="C300" s="40"/>
      <c r="D300" s="231" t="s">
        <v>152</v>
      </c>
      <c r="E300" s="40"/>
      <c r="F300" s="232" t="s">
        <v>1176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152</v>
      </c>
      <c r="AU300" s="17" t="s">
        <v>89</v>
      </c>
    </row>
    <row r="301" s="2" customFormat="1">
      <c r="A301" s="38"/>
      <c r="B301" s="39"/>
      <c r="C301" s="40"/>
      <c r="D301" s="236" t="s">
        <v>154</v>
      </c>
      <c r="E301" s="40"/>
      <c r="F301" s="237" t="s">
        <v>1177</v>
      </c>
      <c r="G301" s="40"/>
      <c r="H301" s="40"/>
      <c r="I301" s="233"/>
      <c r="J301" s="40"/>
      <c r="K301" s="40"/>
      <c r="L301" s="44"/>
      <c r="M301" s="234"/>
      <c r="N301" s="235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154</v>
      </c>
      <c r="AU301" s="17" t="s">
        <v>89</v>
      </c>
    </row>
    <row r="302" s="13" customFormat="1">
      <c r="A302" s="13"/>
      <c r="B302" s="238"/>
      <c r="C302" s="239"/>
      <c r="D302" s="231" t="s">
        <v>156</v>
      </c>
      <c r="E302" s="240" t="s">
        <v>1</v>
      </c>
      <c r="F302" s="241" t="s">
        <v>176</v>
      </c>
      <c r="G302" s="239"/>
      <c r="H302" s="242">
        <v>5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156</v>
      </c>
      <c r="AU302" s="248" t="s">
        <v>89</v>
      </c>
      <c r="AV302" s="13" t="s">
        <v>89</v>
      </c>
      <c r="AW302" s="13" t="s">
        <v>33</v>
      </c>
      <c r="AX302" s="13" t="s">
        <v>87</v>
      </c>
      <c r="AY302" s="248" t="s">
        <v>143</v>
      </c>
    </row>
    <row r="303" s="2" customFormat="1" ht="24.15" customHeight="1">
      <c r="A303" s="38"/>
      <c r="B303" s="39"/>
      <c r="C303" s="260" t="s">
        <v>406</v>
      </c>
      <c r="D303" s="260" t="s">
        <v>292</v>
      </c>
      <c r="E303" s="261" t="s">
        <v>1178</v>
      </c>
      <c r="F303" s="262" t="s">
        <v>1179</v>
      </c>
      <c r="G303" s="263" t="s">
        <v>160</v>
      </c>
      <c r="H303" s="264">
        <v>15</v>
      </c>
      <c r="I303" s="265"/>
      <c r="J303" s="266">
        <f>ROUND(I303*H303,2)</f>
        <v>0</v>
      </c>
      <c r="K303" s="262" t="s">
        <v>149</v>
      </c>
      <c r="L303" s="267"/>
      <c r="M303" s="268" t="s">
        <v>1</v>
      </c>
      <c r="N303" s="269" t="s">
        <v>44</v>
      </c>
      <c r="O303" s="91"/>
      <c r="P303" s="227">
        <f>O303*H303</f>
        <v>0</v>
      </c>
      <c r="Q303" s="227">
        <v>0.002</v>
      </c>
      <c r="R303" s="227">
        <f>Q303*H303</f>
        <v>0.029999999999999999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199</v>
      </c>
      <c r="AT303" s="229" t="s">
        <v>292</v>
      </c>
      <c r="AU303" s="229" t="s">
        <v>89</v>
      </c>
      <c r="AY303" s="17" t="s">
        <v>143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87</v>
      </c>
      <c r="BK303" s="230">
        <f>ROUND(I303*H303,2)</f>
        <v>0</v>
      </c>
      <c r="BL303" s="17" t="s">
        <v>150</v>
      </c>
      <c r="BM303" s="229" t="s">
        <v>1180</v>
      </c>
    </row>
    <row r="304" s="2" customFormat="1">
      <c r="A304" s="38"/>
      <c r="B304" s="39"/>
      <c r="C304" s="40"/>
      <c r="D304" s="231" t="s">
        <v>152</v>
      </c>
      <c r="E304" s="40"/>
      <c r="F304" s="232" t="s">
        <v>1179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152</v>
      </c>
      <c r="AU304" s="17" t="s">
        <v>89</v>
      </c>
    </row>
    <row r="305" s="13" customFormat="1">
      <c r="A305" s="13"/>
      <c r="B305" s="238"/>
      <c r="C305" s="239"/>
      <c r="D305" s="231" t="s">
        <v>156</v>
      </c>
      <c r="E305" s="240" t="s">
        <v>1</v>
      </c>
      <c r="F305" s="241" t="s">
        <v>1181</v>
      </c>
      <c r="G305" s="239"/>
      <c r="H305" s="242">
        <v>15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156</v>
      </c>
      <c r="AU305" s="248" t="s">
        <v>89</v>
      </c>
      <c r="AV305" s="13" t="s">
        <v>89</v>
      </c>
      <c r="AW305" s="13" t="s">
        <v>33</v>
      </c>
      <c r="AX305" s="13" t="s">
        <v>87</v>
      </c>
      <c r="AY305" s="248" t="s">
        <v>143</v>
      </c>
    </row>
    <row r="306" s="2" customFormat="1" ht="33" customHeight="1">
      <c r="A306" s="38"/>
      <c r="B306" s="39"/>
      <c r="C306" s="260" t="s">
        <v>413</v>
      </c>
      <c r="D306" s="260" t="s">
        <v>292</v>
      </c>
      <c r="E306" s="261" t="s">
        <v>1182</v>
      </c>
      <c r="F306" s="262" t="s">
        <v>1183</v>
      </c>
      <c r="G306" s="263" t="s">
        <v>160</v>
      </c>
      <c r="H306" s="264">
        <v>4</v>
      </c>
      <c r="I306" s="265"/>
      <c r="J306" s="266">
        <f>ROUND(I306*H306,2)</f>
        <v>0</v>
      </c>
      <c r="K306" s="262" t="s">
        <v>149</v>
      </c>
      <c r="L306" s="267"/>
      <c r="M306" s="268" t="s">
        <v>1</v>
      </c>
      <c r="N306" s="269" t="s">
        <v>44</v>
      </c>
      <c r="O306" s="91"/>
      <c r="P306" s="227">
        <f>O306*H306</f>
        <v>0</v>
      </c>
      <c r="Q306" s="227">
        <v>3.2999999999999998</v>
      </c>
      <c r="R306" s="227">
        <f>Q306*H306</f>
        <v>13.199999999999999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199</v>
      </c>
      <c r="AT306" s="229" t="s">
        <v>292</v>
      </c>
      <c r="AU306" s="229" t="s">
        <v>89</v>
      </c>
      <c r="AY306" s="17" t="s">
        <v>143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87</v>
      </c>
      <c r="BK306" s="230">
        <f>ROUND(I306*H306,2)</f>
        <v>0</v>
      </c>
      <c r="BL306" s="17" t="s">
        <v>150</v>
      </c>
      <c r="BM306" s="229" t="s">
        <v>1184</v>
      </c>
    </row>
    <row r="307" s="2" customFormat="1">
      <c r="A307" s="38"/>
      <c r="B307" s="39"/>
      <c r="C307" s="40"/>
      <c r="D307" s="231" t="s">
        <v>152</v>
      </c>
      <c r="E307" s="40"/>
      <c r="F307" s="232" t="s">
        <v>1183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152</v>
      </c>
      <c r="AU307" s="17" t="s">
        <v>89</v>
      </c>
    </row>
    <row r="308" s="2" customFormat="1" ht="37.8" customHeight="1">
      <c r="A308" s="38"/>
      <c r="B308" s="39"/>
      <c r="C308" s="260" t="s">
        <v>420</v>
      </c>
      <c r="D308" s="260" t="s">
        <v>292</v>
      </c>
      <c r="E308" s="261" t="s">
        <v>1185</v>
      </c>
      <c r="F308" s="262" t="s">
        <v>1186</v>
      </c>
      <c r="G308" s="263" t="s">
        <v>160</v>
      </c>
      <c r="H308" s="264">
        <v>1</v>
      </c>
      <c r="I308" s="265"/>
      <c r="J308" s="266">
        <f>ROUND(I308*H308,2)</f>
        <v>0</v>
      </c>
      <c r="K308" s="262" t="s">
        <v>149</v>
      </c>
      <c r="L308" s="267"/>
      <c r="M308" s="268" t="s">
        <v>1</v>
      </c>
      <c r="N308" s="269" t="s">
        <v>44</v>
      </c>
      <c r="O308" s="91"/>
      <c r="P308" s="227">
        <f>O308*H308</f>
        <v>0</v>
      </c>
      <c r="Q308" s="227">
        <v>3.5099999999999998</v>
      </c>
      <c r="R308" s="227">
        <f>Q308*H308</f>
        <v>3.5099999999999998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199</v>
      </c>
      <c r="AT308" s="229" t="s">
        <v>292</v>
      </c>
      <c r="AU308" s="229" t="s">
        <v>89</v>
      </c>
      <c r="AY308" s="17" t="s">
        <v>143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87</v>
      </c>
      <c r="BK308" s="230">
        <f>ROUND(I308*H308,2)</f>
        <v>0</v>
      </c>
      <c r="BL308" s="17" t="s">
        <v>150</v>
      </c>
      <c r="BM308" s="229" t="s">
        <v>1187</v>
      </c>
    </row>
    <row r="309" s="2" customFormat="1">
      <c r="A309" s="38"/>
      <c r="B309" s="39"/>
      <c r="C309" s="40"/>
      <c r="D309" s="231" t="s">
        <v>152</v>
      </c>
      <c r="E309" s="40"/>
      <c r="F309" s="232" t="s">
        <v>1186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152</v>
      </c>
      <c r="AU309" s="17" t="s">
        <v>89</v>
      </c>
    </row>
    <row r="310" s="2" customFormat="1" ht="33" customHeight="1">
      <c r="A310" s="38"/>
      <c r="B310" s="39"/>
      <c r="C310" s="260" t="s">
        <v>396</v>
      </c>
      <c r="D310" s="260" t="s">
        <v>292</v>
      </c>
      <c r="E310" s="261" t="s">
        <v>1188</v>
      </c>
      <c r="F310" s="262" t="s">
        <v>1189</v>
      </c>
      <c r="G310" s="263" t="s">
        <v>160</v>
      </c>
      <c r="H310" s="264">
        <v>4</v>
      </c>
      <c r="I310" s="265"/>
      <c r="J310" s="266">
        <f>ROUND(I310*H310,2)</f>
        <v>0</v>
      </c>
      <c r="K310" s="262" t="s">
        <v>1</v>
      </c>
      <c r="L310" s="267"/>
      <c r="M310" s="268" t="s">
        <v>1</v>
      </c>
      <c r="N310" s="269" t="s">
        <v>44</v>
      </c>
      <c r="O310" s="91"/>
      <c r="P310" s="227">
        <f>O310*H310</f>
        <v>0</v>
      </c>
      <c r="Q310" s="227">
        <v>1.0129999999999999</v>
      </c>
      <c r="R310" s="227">
        <f>Q310*H310</f>
        <v>4.0519999999999996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199</v>
      </c>
      <c r="AT310" s="229" t="s">
        <v>292</v>
      </c>
      <c r="AU310" s="229" t="s">
        <v>89</v>
      </c>
      <c r="AY310" s="17" t="s">
        <v>143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87</v>
      </c>
      <c r="BK310" s="230">
        <f>ROUND(I310*H310,2)</f>
        <v>0</v>
      </c>
      <c r="BL310" s="17" t="s">
        <v>150</v>
      </c>
      <c r="BM310" s="229" t="s">
        <v>1190</v>
      </c>
    </row>
    <row r="311" s="2" customFormat="1">
      <c r="A311" s="38"/>
      <c r="B311" s="39"/>
      <c r="C311" s="40"/>
      <c r="D311" s="231" t="s">
        <v>152</v>
      </c>
      <c r="E311" s="40"/>
      <c r="F311" s="232" t="s">
        <v>1189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152</v>
      </c>
      <c r="AU311" s="17" t="s">
        <v>89</v>
      </c>
    </row>
    <row r="312" s="13" customFormat="1">
      <c r="A312" s="13"/>
      <c r="B312" s="238"/>
      <c r="C312" s="239"/>
      <c r="D312" s="231" t="s">
        <v>156</v>
      </c>
      <c r="E312" s="240" t="s">
        <v>1</v>
      </c>
      <c r="F312" s="241" t="s">
        <v>150</v>
      </c>
      <c r="G312" s="239"/>
      <c r="H312" s="242">
        <v>4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8" t="s">
        <v>156</v>
      </c>
      <c r="AU312" s="248" t="s">
        <v>89</v>
      </c>
      <c r="AV312" s="13" t="s">
        <v>89</v>
      </c>
      <c r="AW312" s="13" t="s">
        <v>33</v>
      </c>
      <c r="AX312" s="13" t="s">
        <v>87</v>
      </c>
      <c r="AY312" s="248" t="s">
        <v>143</v>
      </c>
    </row>
    <row r="313" s="2" customFormat="1" ht="33" customHeight="1">
      <c r="A313" s="38"/>
      <c r="B313" s="39"/>
      <c r="C313" s="260" t="s">
        <v>432</v>
      </c>
      <c r="D313" s="260" t="s">
        <v>292</v>
      </c>
      <c r="E313" s="261" t="s">
        <v>1191</v>
      </c>
      <c r="F313" s="262" t="s">
        <v>1192</v>
      </c>
      <c r="G313" s="263" t="s">
        <v>160</v>
      </c>
      <c r="H313" s="264">
        <v>2</v>
      </c>
      <c r="I313" s="265"/>
      <c r="J313" s="266">
        <f>ROUND(I313*H313,2)</f>
        <v>0</v>
      </c>
      <c r="K313" s="262" t="s">
        <v>1</v>
      </c>
      <c r="L313" s="267"/>
      <c r="M313" s="268" t="s">
        <v>1</v>
      </c>
      <c r="N313" s="269" t="s">
        <v>44</v>
      </c>
      <c r="O313" s="91"/>
      <c r="P313" s="227">
        <f>O313*H313</f>
        <v>0</v>
      </c>
      <c r="Q313" s="227">
        <v>0.50600000000000001</v>
      </c>
      <c r="R313" s="227">
        <f>Q313*H313</f>
        <v>1.012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199</v>
      </c>
      <c r="AT313" s="229" t="s">
        <v>292</v>
      </c>
      <c r="AU313" s="229" t="s">
        <v>89</v>
      </c>
      <c r="AY313" s="17" t="s">
        <v>143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87</v>
      </c>
      <c r="BK313" s="230">
        <f>ROUND(I313*H313,2)</f>
        <v>0</v>
      </c>
      <c r="BL313" s="17" t="s">
        <v>150</v>
      </c>
      <c r="BM313" s="229" t="s">
        <v>1193</v>
      </c>
    </row>
    <row r="314" s="2" customFormat="1">
      <c r="A314" s="38"/>
      <c r="B314" s="39"/>
      <c r="C314" s="40"/>
      <c r="D314" s="231" t="s">
        <v>152</v>
      </c>
      <c r="E314" s="40"/>
      <c r="F314" s="232" t="s">
        <v>1192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152</v>
      </c>
      <c r="AU314" s="17" t="s">
        <v>89</v>
      </c>
    </row>
    <row r="315" s="13" customFormat="1">
      <c r="A315" s="13"/>
      <c r="B315" s="238"/>
      <c r="C315" s="239"/>
      <c r="D315" s="231" t="s">
        <v>156</v>
      </c>
      <c r="E315" s="240" t="s">
        <v>1</v>
      </c>
      <c r="F315" s="241" t="s">
        <v>89</v>
      </c>
      <c r="G315" s="239"/>
      <c r="H315" s="242">
        <v>2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156</v>
      </c>
      <c r="AU315" s="248" t="s">
        <v>89</v>
      </c>
      <c r="AV315" s="13" t="s">
        <v>89</v>
      </c>
      <c r="AW315" s="13" t="s">
        <v>33</v>
      </c>
      <c r="AX315" s="13" t="s">
        <v>87</v>
      </c>
      <c r="AY315" s="248" t="s">
        <v>143</v>
      </c>
    </row>
    <row r="316" s="2" customFormat="1" ht="33" customHeight="1">
      <c r="A316" s="38"/>
      <c r="B316" s="39"/>
      <c r="C316" s="260" t="s">
        <v>439</v>
      </c>
      <c r="D316" s="260" t="s">
        <v>292</v>
      </c>
      <c r="E316" s="261" t="s">
        <v>1194</v>
      </c>
      <c r="F316" s="262" t="s">
        <v>1195</v>
      </c>
      <c r="G316" s="263" t="s">
        <v>160</v>
      </c>
      <c r="H316" s="264">
        <v>4</v>
      </c>
      <c r="I316" s="265"/>
      <c r="J316" s="266">
        <f>ROUND(I316*H316,2)</f>
        <v>0</v>
      </c>
      <c r="K316" s="262" t="s">
        <v>1</v>
      </c>
      <c r="L316" s="267"/>
      <c r="M316" s="268" t="s">
        <v>1</v>
      </c>
      <c r="N316" s="269" t="s">
        <v>44</v>
      </c>
      <c r="O316" s="91"/>
      <c r="P316" s="227">
        <f>O316*H316</f>
        <v>0</v>
      </c>
      <c r="Q316" s="227">
        <v>0.254</v>
      </c>
      <c r="R316" s="227">
        <f>Q316*H316</f>
        <v>1.016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199</v>
      </c>
      <c r="AT316" s="229" t="s">
        <v>292</v>
      </c>
      <c r="AU316" s="229" t="s">
        <v>89</v>
      </c>
      <c r="AY316" s="17" t="s">
        <v>143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87</v>
      </c>
      <c r="BK316" s="230">
        <f>ROUND(I316*H316,2)</f>
        <v>0</v>
      </c>
      <c r="BL316" s="17" t="s">
        <v>150</v>
      </c>
      <c r="BM316" s="229" t="s">
        <v>1196</v>
      </c>
    </row>
    <row r="317" s="2" customFormat="1">
      <c r="A317" s="38"/>
      <c r="B317" s="39"/>
      <c r="C317" s="40"/>
      <c r="D317" s="231" t="s">
        <v>152</v>
      </c>
      <c r="E317" s="40"/>
      <c r="F317" s="232" t="s">
        <v>1195</v>
      </c>
      <c r="G317" s="40"/>
      <c r="H317" s="40"/>
      <c r="I317" s="233"/>
      <c r="J317" s="40"/>
      <c r="K317" s="40"/>
      <c r="L317" s="44"/>
      <c r="M317" s="234"/>
      <c r="N317" s="235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152</v>
      </c>
      <c r="AU317" s="17" t="s">
        <v>89</v>
      </c>
    </row>
    <row r="318" s="13" customFormat="1">
      <c r="A318" s="13"/>
      <c r="B318" s="238"/>
      <c r="C318" s="239"/>
      <c r="D318" s="231" t="s">
        <v>156</v>
      </c>
      <c r="E318" s="240" t="s">
        <v>1</v>
      </c>
      <c r="F318" s="241" t="s">
        <v>150</v>
      </c>
      <c r="G318" s="239"/>
      <c r="H318" s="242">
        <v>4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156</v>
      </c>
      <c r="AU318" s="248" t="s">
        <v>89</v>
      </c>
      <c r="AV318" s="13" t="s">
        <v>89</v>
      </c>
      <c r="AW318" s="13" t="s">
        <v>33</v>
      </c>
      <c r="AX318" s="13" t="s">
        <v>87</v>
      </c>
      <c r="AY318" s="248" t="s">
        <v>143</v>
      </c>
    </row>
    <row r="319" s="2" customFormat="1" ht="24.15" customHeight="1">
      <c r="A319" s="38"/>
      <c r="B319" s="39"/>
      <c r="C319" s="260" t="s">
        <v>445</v>
      </c>
      <c r="D319" s="260" t="s">
        <v>292</v>
      </c>
      <c r="E319" s="261" t="s">
        <v>1197</v>
      </c>
      <c r="F319" s="262" t="s">
        <v>1198</v>
      </c>
      <c r="G319" s="263" t="s">
        <v>160</v>
      </c>
      <c r="H319" s="264">
        <v>1</v>
      </c>
      <c r="I319" s="265"/>
      <c r="J319" s="266">
        <f>ROUND(I319*H319,2)</f>
        <v>0</v>
      </c>
      <c r="K319" s="262" t="s">
        <v>1</v>
      </c>
      <c r="L319" s="267"/>
      <c r="M319" s="268" t="s">
        <v>1</v>
      </c>
      <c r="N319" s="269" t="s">
        <v>44</v>
      </c>
      <c r="O319" s="91"/>
      <c r="P319" s="227">
        <f>O319*H319</f>
        <v>0</v>
      </c>
      <c r="Q319" s="227">
        <v>0.39300000000000002</v>
      </c>
      <c r="R319" s="227">
        <f>Q319*H319</f>
        <v>0.39300000000000002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199</v>
      </c>
      <c r="AT319" s="229" t="s">
        <v>292</v>
      </c>
      <c r="AU319" s="229" t="s">
        <v>89</v>
      </c>
      <c r="AY319" s="17" t="s">
        <v>143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87</v>
      </c>
      <c r="BK319" s="230">
        <f>ROUND(I319*H319,2)</f>
        <v>0</v>
      </c>
      <c r="BL319" s="17" t="s">
        <v>150</v>
      </c>
      <c r="BM319" s="229" t="s">
        <v>1199</v>
      </c>
    </row>
    <row r="320" s="2" customFormat="1">
      <c r="A320" s="38"/>
      <c r="B320" s="39"/>
      <c r="C320" s="40"/>
      <c r="D320" s="231" t="s">
        <v>152</v>
      </c>
      <c r="E320" s="40"/>
      <c r="F320" s="232" t="s">
        <v>1198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152</v>
      </c>
      <c r="AU320" s="17" t="s">
        <v>89</v>
      </c>
    </row>
    <row r="321" s="2" customFormat="1" ht="24.15" customHeight="1">
      <c r="A321" s="38"/>
      <c r="B321" s="39"/>
      <c r="C321" s="260" t="s">
        <v>453</v>
      </c>
      <c r="D321" s="260" t="s">
        <v>292</v>
      </c>
      <c r="E321" s="261" t="s">
        <v>1200</v>
      </c>
      <c r="F321" s="262" t="s">
        <v>1201</v>
      </c>
      <c r="G321" s="263" t="s">
        <v>160</v>
      </c>
      <c r="H321" s="264">
        <v>4</v>
      </c>
      <c r="I321" s="265"/>
      <c r="J321" s="266">
        <f>ROUND(I321*H321,2)</f>
        <v>0</v>
      </c>
      <c r="K321" s="262" t="s">
        <v>1</v>
      </c>
      <c r="L321" s="267"/>
      <c r="M321" s="268" t="s">
        <v>1</v>
      </c>
      <c r="N321" s="269" t="s">
        <v>44</v>
      </c>
      <c r="O321" s="91"/>
      <c r="P321" s="227">
        <f>O321*H321</f>
        <v>0</v>
      </c>
      <c r="Q321" s="227">
        <v>0.54800000000000004</v>
      </c>
      <c r="R321" s="227">
        <f>Q321*H321</f>
        <v>2.1920000000000002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199</v>
      </c>
      <c r="AT321" s="229" t="s">
        <v>292</v>
      </c>
      <c r="AU321" s="229" t="s">
        <v>89</v>
      </c>
      <c r="AY321" s="17" t="s">
        <v>143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87</v>
      </c>
      <c r="BK321" s="230">
        <f>ROUND(I321*H321,2)</f>
        <v>0</v>
      </c>
      <c r="BL321" s="17" t="s">
        <v>150</v>
      </c>
      <c r="BM321" s="229" t="s">
        <v>1202</v>
      </c>
    </row>
    <row r="322" s="2" customFormat="1">
      <c r="A322" s="38"/>
      <c r="B322" s="39"/>
      <c r="C322" s="40"/>
      <c r="D322" s="231" t="s">
        <v>152</v>
      </c>
      <c r="E322" s="40"/>
      <c r="F322" s="232" t="s">
        <v>1201</v>
      </c>
      <c r="G322" s="40"/>
      <c r="H322" s="40"/>
      <c r="I322" s="233"/>
      <c r="J322" s="40"/>
      <c r="K322" s="40"/>
      <c r="L322" s="44"/>
      <c r="M322" s="234"/>
      <c r="N322" s="235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152</v>
      </c>
      <c r="AU322" s="17" t="s">
        <v>89</v>
      </c>
    </row>
    <row r="323" s="2" customFormat="1" ht="16.5" customHeight="1">
      <c r="A323" s="38"/>
      <c r="B323" s="39"/>
      <c r="C323" s="260" t="s">
        <v>1203</v>
      </c>
      <c r="D323" s="260" t="s">
        <v>292</v>
      </c>
      <c r="E323" s="261" t="s">
        <v>1204</v>
      </c>
      <c r="F323" s="262" t="s">
        <v>1205</v>
      </c>
      <c r="G323" s="263" t="s">
        <v>160</v>
      </c>
      <c r="H323" s="264">
        <v>3</v>
      </c>
      <c r="I323" s="265"/>
      <c r="J323" s="266">
        <f>ROUND(I323*H323,2)</f>
        <v>0</v>
      </c>
      <c r="K323" s="262" t="s">
        <v>1</v>
      </c>
      <c r="L323" s="267"/>
      <c r="M323" s="268" t="s">
        <v>1</v>
      </c>
      <c r="N323" s="269" t="s">
        <v>44</v>
      </c>
      <c r="O323" s="91"/>
      <c r="P323" s="227">
        <f>O323*H323</f>
        <v>0</v>
      </c>
      <c r="Q323" s="227">
        <v>0.040000000000000001</v>
      </c>
      <c r="R323" s="227">
        <f>Q323*H323</f>
        <v>0.12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199</v>
      </c>
      <c r="AT323" s="229" t="s">
        <v>292</v>
      </c>
      <c r="AU323" s="229" t="s">
        <v>89</v>
      </c>
      <c r="AY323" s="17" t="s">
        <v>143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87</v>
      </c>
      <c r="BK323" s="230">
        <f>ROUND(I323*H323,2)</f>
        <v>0</v>
      </c>
      <c r="BL323" s="17" t="s">
        <v>150</v>
      </c>
      <c r="BM323" s="229" t="s">
        <v>1206</v>
      </c>
    </row>
    <row r="324" s="2" customFormat="1">
      <c r="A324" s="38"/>
      <c r="B324" s="39"/>
      <c r="C324" s="40"/>
      <c r="D324" s="231" t="s">
        <v>152</v>
      </c>
      <c r="E324" s="40"/>
      <c r="F324" s="232" t="s">
        <v>1205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152</v>
      </c>
      <c r="AU324" s="17" t="s">
        <v>89</v>
      </c>
    </row>
    <row r="325" s="2" customFormat="1" ht="21.75" customHeight="1">
      <c r="A325" s="38"/>
      <c r="B325" s="39"/>
      <c r="C325" s="260" t="s">
        <v>1207</v>
      </c>
      <c r="D325" s="260" t="s">
        <v>292</v>
      </c>
      <c r="E325" s="261" t="s">
        <v>1208</v>
      </c>
      <c r="F325" s="262" t="s">
        <v>1209</v>
      </c>
      <c r="G325" s="263" t="s">
        <v>160</v>
      </c>
      <c r="H325" s="264">
        <v>2</v>
      </c>
      <c r="I325" s="265"/>
      <c r="J325" s="266">
        <f>ROUND(I325*H325,2)</f>
        <v>0</v>
      </c>
      <c r="K325" s="262" t="s">
        <v>1</v>
      </c>
      <c r="L325" s="267"/>
      <c r="M325" s="268" t="s">
        <v>1</v>
      </c>
      <c r="N325" s="269" t="s">
        <v>44</v>
      </c>
      <c r="O325" s="91"/>
      <c r="P325" s="227">
        <f>O325*H325</f>
        <v>0</v>
      </c>
      <c r="Q325" s="227">
        <v>0.081000000000000003</v>
      </c>
      <c r="R325" s="227">
        <f>Q325*H325</f>
        <v>0.16200000000000001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199</v>
      </c>
      <c r="AT325" s="229" t="s">
        <v>292</v>
      </c>
      <c r="AU325" s="229" t="s">
        <v>89</v>
      </c>
      <c r="AY325" s="17" t="s">
        <v>143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87</v>
      </c>
      <c r="BK325" s="230">
        <f>ROUND(I325*H325,2)</f>
        <v>0</v>
      </c>
      <c r="BL325" s="17" t="s">
        <v>150</v>
      </c>
      <c r="BM325" s="229" t="s">
        <v>1210</v>
      </c>
    </row>
    <row r="326" s="2" customFormat="1">
      <c r="A326" s="38"/>
      <c r="B326" s="39"/>
      <c r="C326" s="40"/>
      <c r="D326" s="231" t="s">
        <v>152</v>
      </c>
      <c r="E326" s="40"/>
      <c r="F326" s="232" t="s">
        <v>1209</v>
      </c>
      <c r="G326" s="40"/>
      <c r="H326" s="40"/>
      <c r="I326" s="233"/>
      <c r="J326" s="40"/>
      <c r="K326" s="40"/>
      <c r="L326" s="44"/>
      <c r="M326" s="234"/>
      <c r="N326" s="23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152</v>
      </c>
      <c r="AU326" s="17" t="s">
        <v>89</v>
      </c>
    </row>
    <row r="327" s="2" customFormat="1" ht="16.5" customHeight="1">
      <c r="A327" s="38"/>
      <c r="B327" s="39"/>
      <c r="C327" s="260" t="s">
        <v>1211</v>
      </c>
      <c r="D327" s="260" t="s">
        <v>292</v>
      </c>
      <c r="E327" s="261" t="s">
        <v>1212</v>
      </c>
      <c r="F327" s="262" t="s">
        <v>1213</v>
      </c>
      <c r="G327" s="263" t="s">
        <v>160</v>
      </c>
      <c r="H327" s="264">
        <v>4</v>
      </c>
      <c r="I327" s="265"/>
      <c r="J327" s="266">
        <f>ROUND(I327*H327,2)</f>
        <v>0</v>
      </c>
      <c r="K327" s="262" t="s">
        <v>1</v>
      </c>
      <c r="L327" s="267"/>
      <c r="M327" s="268" t="s">
        <v>1</v>
      </c>
      <c r="N327" s="269" t="s">
        <v>44</v>
      </c>
      <c r="O327" s="91"/>
      <c r="P327" s="227">
        <f>O327*H327</f>
        <v>0</v>
      </c>
      <c r="Q327" s="227">
        <v>0.028000000000000001</v>
      </c>
      <c r="R327" s="227">
        <f>Q327*H327</f>
        <v>0.112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199</v>
      </c>
      <c r="AT327" s="229" t="s">
        <v>292</v>
      </c>
      <c r="AU327" s="229" t="s">
        <v>89</v>
      </c>
      <c r="AY327" s="17" t="s">
        <v>143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87</v>
      </c>
      <c r="BK327" s="230">
        <f>ROUND(I327*H327,2)</f>
        <v>0</v>
      </c>
      <c r="BL327" s="17" t="s">
        <v>150</v>
      </c>
      <c r="BM327" s="229" t="s">
        <v>1214</v>
      </c>
    </row>
    <row r="328" s="2" customFormat="1">
      <c r="A328" s="38"/>
      <c r="B328" s="39"/>
      <c r="C328" s="40"/>
      <c r="D328" s="231" t="s">
        <v>152</v>
      </c>
      <c r="E328" s="40"/>
      <c r="F328" s="232" t="s">
        <v>1213</v>
      </c>
      <c r="G328" s="40"/>
      <c r="H328" s="40"/>
      <c r="I328" s="233"/>
      <c r="J328" s="40"/>
      <c r="K328" s="40"/>
      <c r="L328" s="44"/>
      <c r="M328" s="234"/>
      <c r="N328" s="235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152</v>
      </c>
      <c r="AU328" s="17" t="s">
        <v>89</v>
      </c>
    </row>
    <row r="329" s="2" customFormat="1" ht="16.5" customHeight="1">
      <c r="A329" s="38"/>
      <c r="B329" s="39"/>
      <c r="C329" s="260" t="s">
        <v>1215</v>
      </c>
      <c r="D329" s="260" t="s">
        <v>292</v>
      </c>
      <c r="E329" s="261" t="s">
        <v>1216</v>
      </c>
      <c r="F329" s="262" t="s">
        <v>1217</v>
      </c>
      <c r="G329" s="263" t="s">
        <v>160</v>
      </c>
      <c r="H329" s="264">
        <v>2</v>
      </c>
      <c r="I329" s="265"/>
      <c r="J329" s="266">
        <f>ROUND(I329*H329,2)</f>
        <v>0</v>
      </c>
      <c r="K329" s="262" t="s">
        <v>1</v>
      </c>
      <c r="L329" s="267"/>
      <c r="M329" s="268" t="s">
        <v>1</v>
      </c>
      <c r="N329" s="269" t="s">
        <v>44</v>
      </c>
      <c r="O329" s="91"/>
      <c r="P329" s="227">
        <f>O329*H329</f>
        <v>0</v>
      </c>
      <c r="Q329" s="227">
        <v>0.050999999999999997</v>
      </c>
      <c r="R329" s="227">
        <f>Q329*H329</f>
        <v>0.10199999999999999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199</v>
      </c>
      <c r="AT329" s="229" t="s">
        <v>292</v>
      </c>
      <c r="AU329" s="229" t="s">
        <v>89</v>
      </c>
      <c r="AY329" s="17" t="s">
        <v>143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87</v>
      </c>
      <c r="BK329" s="230">
        <f>ROUND(I329*H329,2)</f>
        <v>0</v>
      </c>
      <c r="BL329" s="17" t="s">
        <v>150</v>
      </c>
      <c r="BM329" s="229" t="s">
        <v>1218</v>
      </c>
    </row>
    <row r="330" s="2" customFormat="1">
      <c r="A330" s="38"/>
      <c r="B330" s="39"/>
      <c r="C330" s="40"/>
      <c r="D330" s="231" t="s">
        <v>152</v>
      </c>
      <c r="E330" s="40"/>
      <c r="F330" s="232" t="s">
        <v>1217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152</v>
      </c>
      <c r="AU330" s="17" t="s">
        <v>89</v>
      </c>
    </row>
    <row r="331" s="2" customFormat="1" ht="21.75" customHeight="1">
      <c r="A331" s="38"/>
      <c r="B331" s="39"/>
      <c r="C331" s="260" t="s">
        <v>1219</v>
      </c>
      <c r="D331" s="260" t="s">
        <v>292</v>
      </c>
      <c r="E331" s="261" t="s">
        <v>1220</v>
      </c>
      <c r="F331" s="262" t="s">
        <v>1221</v>
      </c>
      <c r="G331" s="263" t="s">
        <v>160</v>
      </c>
      <c r="H331" s="264">
        <v>1</v>
      </c>
      <c r="I331" s="265"/>
      <c r="J331" s="266">
        <f>ROUND(I331*H331,2)</f>
        <v>0</v>
      </c>
      <c r="K331" s="262" t="s">
        <v>1</v>
      </c>
      <c r="L331" s="267"/>
      <c r="M331" s="268" t="s">
        <v>1</v>
      </c>
      <c r="N331" s="269" t="s">
        <v>44</v>
      </c>
      <c r="O331" s="91"/>
      <c r="P331" s="227">
        <f>O331*H331</f>
        <v>0</v>
      </c>
      <c r="Q331" s="227">
        <v>0.068000000000000005</v>
      </c>
      <c r="R331" s="227">
        <f>Q331*H331</f>
        <v>0.068000000000000005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199</v>
      </c>
      <c r="AT331" s="229" t="s">
        <v>292</v>
      </c>
      <c r="AU331" s="229" t="s">
        <v>89</v>
      </c>
      <c r="AY331" s="17" t="s">
        <v>143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87</v>
      </c>
      <c r="BK331" s="230">
        <f>ROUND(I331*H331,2)</f>
        <v>0</v>
      </c>
      <c r="BL331" s="17" t="s">
        <v>150</v>
      </c>
      <c r="BM331" s="229" t="s">
        <v>1222</v>
      </c>
    </row>
    <row r="332" s="2" customFormat="1">
      <c r="A332" s="38"/>
      <c r="B332" s="39"/>
      <c r="C332" s="40"/>
      <c r="D332" s="231" t="s">
        <v>152</v>
      </c>
      <c r="E332" s="40"/>
      <c r="F332" s="232" t="s">
        <v>1221</v>
      </c>
      <c r="G332" s="40"/>
      <c r="H332" s="40"/>
      <c r="I332" s="233"/>
      <c r="J332" s="40"/>
      <c r="K332" s="40"/>
      <c r="L332" s="44"/>
      <c r="M332" s="234"/>
      <c r="N332" s="235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152</v>
      </c>
      <c r="AU332" s="17" t="s">
        <v>89</v>
      </c>
    </row>
    <row r="333" s="2" customFormat="1" ht="24.15" customHeight="1">
      <c r="A333" s="38"/>
      <c r="B333" s="39"/>
      <c r="C333" s="218" t="s">
        <v>1223</v>
      </c>
      <c r="D333" s="218" t="s">
        <v>145</v>
      </c>
      <c r="E333" s="219" t="s">
        <v>1224</v>
      </c>
      <c r="F333" s="220" t="s">
        <v>1225</v>
      </c>
      <c r="G333" s="221" t="s">
        <v>160</v>
      </c>
      <c r="H333" s="222">
        <v>5</v>
      </c>
      <c r="I333" s="223"/>
      <c r="J333" s="224">
        <f>ROUND(I333*H333,2)</f>
        <v>0</v>
      </c>
      <c r="K333" s="220" t="s">
        <v>149</v>
      </c>
      <c r="L333" s="44"/>
      <c r="M333" s="225" t="s">
        <v>1</v>
      </c>
      <c r="N333" s="226" t="s">
        <v>44</v>
      </c>
      <c r="O333" s="91"/>
      <c r="P333" s="227">
        <f>O333*H333</f>
        <v>0</v>
      </c>
      <c r="Q333" s="227">
        <v>0.1056</v>
      </c>
      <c r="R333" s="227">
        <f>Q333*H333</f>
        <v>0.52800000000000002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150</v>
      </c>
      <c r="AT333" s="229" t="s">
        <v>145</v>
      </c>
      <c r="AU333" s="229" t="s">
        <v>89</v>
      </c>
      <c r="AY333" s="17" t="s">
        <v>143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87</v>
      </c>
      <c r="BK333" s="230">
        <f>ROUND(I333*H333,2)</f>
        <v>0</v>
      </c>
      <c r="BL333" s="17" t="s">
        <v>150</v>
      </c>
      <c r="BM333" s="229" t="s">
        <v>1226</v>
      </c>
    </row>
    <row r="334" s="2" customFormat="1">
      <c r="A334" s="38"/>
      <c r="B334" s="39"/>
      <c r="C334" s="40"/>
      <c r="D334" s="231" t="s">
        <v>152</v>
      </c>
      <c r="E334" s="40"/>
      <c r="F334" s="232" t="s">
        <v>1227</v>
      </c>
      <c r="G334" s="40"/>
      <c r="H334" s="40"/>
      <c r="I334" s="233"/>
      <c r="J334" s="40"/>
      <c r="K334" s="40"/>
      <c r="L334" s="44"/>
      <c r="M334" s="234"/>
      <c r="N334" s="235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152</v>
      </c>
      <c r="AU334" s="17" t="s">
        <v>89</v>
      </c>
    </row>
    <row r="335" s="2" customFormat="1">
      <c r="A335" s="38"/>
      <c r="B335" s="39"/>
      <c r="C335" s="40"/>
      <c r="D335" s="236" t="s">
        <v>154</v>
      </c>
      <c r="E335" s="40"/>
      <c r="F335" s="237" t="s">
        <v>1228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154</v>
      </c>
      <c r="AU335" s="17" t="s">
        <v>89</v>
      </c>
    </row>
    <row r="336" s="2" customFormat="1" ht="24.15" customHeight="1">
      <c r="A336" s="38"/>
      <c r="B336" s="39"/>
      <c r="C336" s="218" t="s">
        <v>1229</v>
      </c>
      <c r="D336" s="218" t="s">
        <v>145</v>
      </c>
      <c r="E336" s="219" t="s">
        <v>1230</v>
      </c>
      <c r="F336" s="220" t="s">
        <v>1231</v>
      </c>
      <c r="G336" s="221" t="s">
        <v>160</v>
      </c>
      <c r="H336" s="222">
        <v>5</v>
      </c>
      <c r="I336" s="223"/>
      <c r="J336" s="224">
        <f>ROUND(I336*H336,2)</f>
        <v>0</v>
      </c>
      <c r="K336" s="220" t="s">
        <v>149</v>
      </c>
      <c r="L336" s="44"/>
      <c r="M336" s="225" t="s">
        <v>1</v>
      </c>
      <c r="N336" s="226" t="s">
        <v>44</v>
      </c>
      <c r="O336" s="91"/>
      <c r="P336" s="227">
        <f>O336*H336</f>
        <v>0</v>
      </c>
      <c r="Q336" s="227">
        <v>0.024240000000000001</v>
      </c>
      <c r="R336" s="227">
        <f>Q336*H336</f>
        <v>0.1212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150</v>
      </c>
      <c r="AT336" s="229" t="s">
        <v>145</v>
      </c>
      <c r="AU336" s="229" t="s">
        <v>89</v>
      </c>
      <c r="AY336" s="17" t="s">
        <v>143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87</v>
      </c>
      <c r="BK336" s="230">
        <f>ROUND(I336*H336,2)</f>
        <v>0</v>
      </c>
      <c r="BL336" s="17" t="s">
        <v>150</v>
      </c>
      <c r="BM336" s="229" t="s">
        <v>1232</v>
      </c>
    </row>
    <row r="337" s="2" customFormat="1">
      <c r="A337" s="38"/>
      <c r="B337" s="39"/>
      <c r="C337" s="40"/>
      <c r="D337" s="231" t="s">
        <v>152</v>
      </c>
      <c r="E337" s="40"/>
      <c r="F337" s="232" t="s">
        <v>1233</v>
      </c>
      <c r="G337" s="40"/>
      <c r="H337" s="40"/>
      <c r="I337" s="233"/>
      <c r="J337" s="40"/>
      <c r="K337" s="40"/>
      <c r="L337" s="44"/>
      <c r="M337" s="234"/>
      <c r="N337" s="235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152</v>
      </c>
      <c r="AU337" s="17" t="s">
        <v>89</v>
      </c>
    </row>
    <row r="338" s="2" customFormat="1">
      <c r="A338" s="38"/>
      <c r="B338" s="39"/>
      <c r="C338" s="40"/>
      <c r="D338" s="236" t="s">
        <v>154</v>
      </c>
      <c r="E338" s="40"/>
      <c r="F338" s="237" t="s">
        <v>1234</v>
      </c>
      <c r="G338" s="40"/>
      <c r="H338" s="40"/>
      <c r="I338" s="233"/>
      <c r="J338" s="40"/>
      <c r="K338" s="40"/>
      <c r="L338" s="44"/>
      <c r="M338" s="234"/>
      <c r="N338" s="23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154</v>
      </c>
      <c r="AU338" s="17" t="s">
        <v>89</v>
      </c>
    </row>
    <row r="339" s="2" customFormat="1" ht="24.15" customHeight="1">
      <c r="A339" s="38"/>
      <c r="B339" s="39"/>
      <c r="C339" s="218" t="s">
        <v>1235</v>
      </c>
      <c r="D339" s="218" t="s">
        <v>145</v>
      </c>
      <c r="E339" s="219" t="s">
        <v>1236</v>
      </c>
      <c r="F339" s="220" t="s">
        <v>1237</v>
      </c>
      <c r="G339" s="221" t="s">
        <v>160</v>
      </c>
      <c r="H339" s="222">
        <v>5</v>
      </c>
      <c r="I339" s="223"/>
      <c r="J339" s="224">
        <f>ROUND(I339*H339,2)</f>
        <v>0</v>
      </c>
      <c r="K339" s="220" t="s">
        <v>149</v>
      </c>
      <c r="L339" s="44"/>
      <c r="M339" s="225" t="s">
        <v>1</v>
      </c>
      <c r="N339" s="226" t="s">
        <v>44</v>
      </c>
      <c r="O339" s="91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150</v>
      </c>
      <c r="AT339" s="229" t="s">
        <v>145</v>
      </c>
      <c r="AU339" s="229" t="s">
        <v>89</v>
      </c>
      <c r="AY339" s="17" t="s">
        <v>143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87</v>
      </c>
      <c r="BK339" s="230">
        <f>ROUND(I339*H339,2)</f>
        <v>0</v>
      </c>
      <c r="BL339" s="17" t="s">
        <v>150</v>
      </c>
      <c r="BM339" s="229" t="s">
        <v>1238</v>
      </c>
    </row>
    <row r="340" s="2" customFormat="1">
      <c r="A340" s="38"/>
      <c r="B340" s="39"/>
      <c r="C340" s="40"/>
      <c r="D340" s="231" t="s">
        <v>152</v>
      </c>
      <c r="E340" s="40"/>
      <c r="F340" s="232" t="s">
        <v>1239</v>
      </c>
      <c r="G340" s="40"/>
      <c r="H340" s="40"/>
      <c r="I340" s="233"/>
      <c r="J340" s="40"/>
      <c r="K340" s="40"/>
      <c r="L340" s="44"/>
      <c r="M340" s="234"/>
      <c r="N340" s="235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152</v>
      </c>
      <c r="AU340" s="17" t="s">
        <v>89</v>
      </c>
    </row>
    <row r="341" s="2" customFormat="1">
      <c r="A341" s="38"/>
      <c r="B341" s="39"/>
      <c r="C341" s="40"/>
      <c r="D341" s="236" t="s">
        <v>154</v>
      </c>
      <c r="E341" s="40"/>
      <c r="F341" s="237" t="s">
        <v>1240</v>
      </c>
      <c r="G341" s="40"/>
      <c r="H341" s="40"/>
      <c r="I341" s="233"/>
      <c r="J341" s="40"/>
      <c r="K341" s="40"/>
      <c r="L341" s="44"/>
      <c r="M341" s="234"/>
      <c r="N341" s="23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154</v>
      </c>
      <c r="AU341" s="17" t="s">
        <v>89</v>
      </c>
    </row>
    <row r="342" s="2" customFormat="1" ht="33" customHeight="1">
      <c r="A342" s="38"/>
      <c r="B342" s="39"/>
      <c r="C342" s="218" t="s">
        <v>1241</v>
      </c>
      <c r="D342" s="218" t="s">
        <v>145</v>
      </c>
      <c r="E342" s="219" t="s">
        <v>1242</v>
      </c>
      <c r="F342" s="220" t="s">
        <v>1243</v>
      </c>
      <c r="G342" s="221" t="s">
        <v>160</v>
      </c>
      <c r="H342" s="222">
        <v>2</v>
      </c>
      <c r="I342" s="223"/>
      <c r="J342" s="224">
        <f>ROUND(I342*H342,2)</f>
        <v>0</v>
      </c>
      <c r="K342" s="220" t="s">
        <v>149</v>
      </c>
      <c r="L342" s="44"/>
      <c r="M342" s="225" t="s">
        <v>1</v>
      </c>
      <c r="N342" s="226" t="s">
        <v>44</v>
      </c>
      <c r="O342" s="91"/>
      <c r="P342" s="227">
        <f>O342*H342</f>
        <v>0</v>
      </c>
      <c r="Q342" s="227">
        <v>0.2838</v>
      </c>
      <c r="R342" s="227">
        <f>Q342*H342</f>
        <v>0.56759999999999999</v>
      </c>
      <c r="S342" s="227">
        <v>0</v>
      </c>
      <c r="T342" s="22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9" t="s">
        <v>150</v>
      </c>
      <c r="AT342" s="229" t="s">
        <v>145</v>
      </c>
      <c r="AU342" s="229" t="s">
        <v>89</v>
      </c>
      <c r="AY342" s="17" t="s">
        <v>143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7" t="s">
        <v>87</v>
      </c>
      <c r="BK342" s="230">
        <f>ROUND(I342*H342,2)</f>
        <v>0</v>
      </c>
      <c r="BL342" s="17" t="s">
        <v>150</v>
      </c>
      <c r="BM342" s="229" t="s">
        <v>1244</v>
      </c>
    </row>
    <row r="343" s="2" customFormat="1">
      <c r="A343" s="38"/>
      <c r="B343" s="39"/>
      <c r="C343" s="40"/>
      <c r="D343" s="231" t="s">
        <v>152</v>
      </c>
      <c r="E343" s="40"/>
      <c r="F343" s="232" t="s">
        <v>1245</v>
      </c>
      <c r="G343" s="40"/>
      <c r="H343" s="40"/>
      <c r="I343" s="233"/>
      <c r="J343" s="40"/>
      <c r="K343" s="40"/>
      <c r="L343" s="44"/>
      <c r="M343" s="234"/>
      <c r="N343" s="235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152</v>
      </c>
      <c r="AU343" s="17" t="s">
        <v>89</v>
      </c>
    </row>
    <row r="344" s="2" customFormat="1">
      <c r="A344" s="38"/>
      <c r="B344" s="39"/>
      <c r="C344" s="40"/>
      <c r="D344" s="236" t="s">
        <v>154</v>
      </c>
      <c r="E344" s="40"/>
      <c r="F344" s="237" t="s">
        <v>1246</v>
      </c>
      <c r="G344" s="40"/>
      <c r="H344" s="40"/>
      <c r="I344" s="233"/>
      <c r="J344" s="40"/>
      <c r="K344" s="40"/>
      <c r="L344" s="44"/>
      <c r="M344" s="234"/>
      <c r="N344" s="235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154</v>
      </c>
      <c r="AU344" s="17" t="s">
        <v>89</v>
      </c>
    </row>
    <row r="345" s="2" customFormat="1" ht="33" customHeight="1">
      <c r="A345" s="38"/>
      <c r="B345" s="39"/>
      <c r="C345" s="218" t="s">
        <v>1247</v>
      </c>
      <c r="D345" s="218" t="s">
        <v>145</v>
      </c>
      <c r="E345" s="219" t="s">
        <v>1248</v>
      </c>
      <c r="F345" s="220" t="s">
        <v>1249</v>
      </c>
      <c r="G345" s="221" t="s">
        <v>160</v>
      </c>
      <c r="H345" s="222">
        <v>3</v>
      </c>
      <c r="I345" s="223"/>
      <c r="J345" s="224">
        <f>ROUND(I345*H345,2)</f>
        <v>0</v>
      </c>
      <c r="K345" s="220" t="s">
        <v>149</v>
      </c>
      <c r="L345" s="44"/>
      <c r="M345" s="225" t="s">
        <v>1</v>
      </c>
      <c r="N345" s="226" t="s">
        <v>44</v>
      </c>
      <c r="O345" s="91"/>
      <c r="P345" s="227">
        <f>O345*H345</f>
        <v>0</v>
      </c>
      <c r="Q345" s="227">
        <v>0.42115999999999998</v>
      </c>
      <c r="R345" s="227">
        <f>Q345*H345</f>
        <v>1.2634799999999999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150</v>
      </c>
      <c r="AT345" s="229" t="s">
        <v>145</v>
      </c>
      <c r="AU345" s="229" t="s">
        <v>89</v>
      </c>
      <c r="AY345" s="17" t="s">
        <v>143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87</v>
      </c>
      <c r="BK345" s="230">
        <f>ROUND(I345*H345,2)</f>
        <v>0</v>
      </c>
      <c r="BL345" s="17" t="s">
        <v>150</v>
      </c>
      <c r="BM345" s="229" t="s">
        <v>1250</v>
      </c>
    </row>
    <row r="346" s="2" customFormat="1">
      <c r="A346" s="38"/>
      <c r="B346" s="39"/>
      <c r="C346" s="40"/>
      <c r="D346" s="231" t="s">
        <v>152</v>
      </c>
      <c r="E346" s="40"/>
      <c r="F346" s="232" t="s">
        <v>1251</v>
      </c>
      <c r="G346" s="40"/>
      <c r="H346" s="40"/>
      <c r="I346" s="233"/>
      <c r="J346" s="40"/>
      <c r="K346" s="40"/>
      <c r="L346" s="44"/>
      <c r="M346" s="234"/>
      <c r="N346" s="235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152</v>
      </c>
      <c r="AU346" s="17" t="s">
        <v>89</v>
      </c>
    </row>
    <row r="347" s="2" customFormat="1">
      <c r="A347" s="38"/>
      <c r="B347" s="39"/>
      <c r="C347" s="40"/>
      <c r="D347" s="236" t="s">
        <v>154</v>
      </c>
      <c r="E347" s="40"/>
      <c r="F347" s="237" t="s">
        <v>1252</v>
      </c>
      <c r="G347" s="40"/>
      <c r="H347" s="40"/>
      <c r="I347" s="233"/>
      <c r="J347" s="40"/>
      <c r="K347" s="40"/>
      <c r="L347" s="44"/>
      <c r="M347" s="234"/>
      <c r="N347" s="235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154</v>
      </c>
      <c r="AU347" s="17" t="s">
        <v>89</v>
      </c>
    </row>
    <row r="348" s="2" customFormat="1" ht="24.15" customHeight="1">
      <c r="A348" s="38"/>
      <c r="B348" s="39"/>
      <c r="C348" s="218" t="s">
        <v>1253</v>
      </c>
      <c r="D348" s="218" t="s">
        <v>145</v>
      </c>
      <c r="E348" s="219" t="s">
        <v>1254</v>
      </c>
      <c r="F348" s="220" t="s">
        <v>1255</v>
      </c>
      <c r="G348" s="221" t="s">
        <v>160</v>
      </c>
      <c r="H348" s="222">
        <v>1</v>
      </c>
      <c r="I348" s="223"/>
      <c r="J348" s="224">
        <f>ROUND(I348*H348,2)</f>
        <v>0</v>
      </c>
      <c r="K348" s="220" t="s">
        <v>149</v>
      </c>
      <c r="L348" s="44"/>
      <c r="M348" s="225" t="s">
        <v>1</v>
      </c>
      <c r="N348" s="226" t="s">
        <v>44</v>
      </c>
      <c r="O348" s="91"/>
      <c r="P348" s="227">
        <f>O348*H348</f>
        <v>0</v>
      </c>
      <c r="Q348" s="227">
        <v>0</v>
      </c>
      <c r="R348" s="227">
        <f>Q348*H348</f>
        <v>0</v>
      </c>
      <c r="S348" s="227">
        <v>0.050000000000000003</v>
      </c>
      <c r="T348" s="228">
        <f>S348*H348</f>
        <v>0.050000000000000003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150</v>
      </c>
      <c r="AT348" s="229" t="s">
        <v>145</v>
      </c>
      <c r="AU348" s="229" t="s">
        <v>89</v>
      </c>
      <c r="AY348" s="17" t="s">
        <v>143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87</v>
      </c>
      <c r="BK348" s="230">
        <f>ROUND(I348*H348,2)</f>
        <v>0</v>
      </c>
      <c r="BL348" s="17" t="s">
        <v>150</v>
      </c>
      <c r="BM348" s="229" t="s">
        <v>1256</v>
      </c>
    </row>
    <row r="349" s="2" customFormat="1">
      <c r="A349" s="38"/>
      <c r="B349" s="39"/>
      <c r="C349" s="40"/>
      <c r="D349" s="231" t="s">
        <v>152</v>
      </c>
      <c r="E349" s="40"/>
      <c r="F349" s="232" t="s">
        <v>1257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152</v>
      </c>
      <c r="AU349" s="17" t="s">
        <v>89</v>
      </c>
    </row>
    <row r="350" s="2" customFormat="1">
      <c r="A350" s="38"/>
      <c r="B350" s="39"/>
      <c r="C350" s="40"/>
      <c r="D350" s="236" t="s">
        <v>154</v>
      </c>
      <c r="E350" s="40"/>
      <c r="F350" s="237" t="s">
        <v>1258</v>
      </c>
      <c r="G350" s="40"/>
      <c r="H350" s="40"/>
      <c r="I350" s="233"/>
      <c r="J350" s="40"/>
      <c r="K350" s="40"/>
      <c r="L350" s="44"/>
      <c r="M350" s="234"/>
      <c r="N350" s="23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154</v>
      </c>
      <c r="AU350" s="17" t="s">
        <v>89</v>
      </c>
    </row>
    <row r="351" s="13" customFormat="1">
      <c r="A351" s="13"/>
      <c r="B351" s="238"/>
      <c r="C351" s="239"/>
      <c r="D351" s="231" t="s">
        <v>156</v>
      </c>
      <c r="E351" s="240" t="s">
        <v>1</v>
      </c>
      <c r="F351" s="241" t="s">
        <v>87</v>
      </c>
      <c r="G351" s="239"/>
      <c r="H351" s="242">
        <v>1</v>
      </c>
      <c r="I351" s="243"/>
      <c r="J351" s="239"/>
      <c r="K351" s="239"/>
      <c r="L351" s="244"/>
      <c r="M351" s="245"/>
      <c r="N351" s="246"/>
      <c r="O351" s="246"/>
      <c r="P351" s="246"/>
      <c r="Q351" s="246"/>
      <c r="R351" s="246"/>
      <c r="S351" s="246"/>
      <c r="T351" s="24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8" t="s">
        <v>156</v>
      </c>
      <c r="AU351" s="248" t="s">
        <v>89</v>
      </c>
      <c r="AV351" s="13" t="s">
        <v>89</v>
      </c>
      <c r="AW351" s="13" t="s">
        <v>33</v>
      </c>
      <c r="AX351" s="13" t="s">
        <v>87</v>
      </c>
      <c r="AY351" s="248" t="s">
        <v>143</v>
      </c>
    </row>
    <row r="352" s="2" customFormat="1" ht="21.75" customHeight="1">
      <c r="A352" s="38"/>
      <c r="B352" s="39"/>
      <c r="C352" s="218" t="s">
        <v>1259</v>
      </c>
      <c r="D352" s="218" t="s">
        <v>145</v>
      </c>
      <c r="E352" s="219" t="s">
        <v>1260</v>
      </c>
      <c r="F352" s="220" t="s">
        <v>1261</v>
      </c>
      <c r="G352" s="221" t="s">
        <v>160</v>
      </c>
      <c r="H352" s="222">
        <v>2</v>
      </c>
      <c r="I352" s="223"/>
      <c r="J352" s="224">
        <f>ROUND(I352*H352,2)</f>
        <v>0</v>
      </c>
      <c r="K352" s="220" t="s">
        <v>149</v>
      </c>
      <c r="L352" s="44"/>
      <c r="M352" s="225" t="s">
        <v>1</v>
      </c>
      <c r="N352" s="226" t="s">
        <v>44</v>
      </c>
      <c r="O352" s="91"/>
      <c r="P352" s="227">
        <f>O352*H352</f>
        <v>0</v>
      </c>
      <c r="Q352" s="227">
        <v>0.0011900000000000001</v>
      </c>
      <c r="R352" s="227">
        <f>Q352*H352</f>
        <v>0.0023800000000000002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150</v>
      </c>
      <c r="AT352" s="229" t="s">
        <v>145</v>
      </c>
      <c r="AU352" s="229" t="s">
        <v>89</v>
      </c>
      <c r="AY352" s="17" t="s">
        <v>143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87</v>
      </c>
      <c r="BK352" s="230">
        <f>ROUND(I352*H352,2)</f>
        <v>0</v>
      </c>
      <c r="BL352" s="17" t="s">
        <v>150</v>
      </c>
      <c r="BM352" s="229" t="s">
        <v>1262</v>
      </c>
    </row>
    <row r="353" s="2" customFormat="1">
      <c r="A353" s="38"/>
      <c r="B353" s="39"/>
      <c r="C353" s="40"/>
      <c r="D353" s="231" t="s">
        <v>152</v>
      </c>
      <c r="E353" s="40"/>
      <c r="F353" s="232" t="s">
        <v>1263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152</v>
      </c>
      <c r="AU353" s="17" t="s">
        <v>89</v>
      </c>
    </row>
    <row r="354" s="2" customFormat="1">
      <c r="A354" s="38"/>
      <c r="B354" s="39"/>
      <c r="C354" s="40"/>
      <c r="D354" s="236" t="s">
        <v>154</v>
      </c>
      <c r="E354" s="40"/>
      <c r="F354" s="237" t="s">
        <v>1264</v>
      </c>
      <c r="G354" s="40"/>
      <c r="H354" s="40"/>
      <c r="I354" s="233"/>
      <c r="J354" s="40"/>
      <c r="K354" s="40"/>
      <c r="L354" s="44"/>
      <c r="M354" s="234"/>
      <c r="N354" s="235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154</v>
      </c>
      <c r="AU354" s="17" t="s">
        <v>89</v>
      </c>
    </row>
    <row r="355" s="2" customFormat="1" ht="16.5" customHeight="1">
      <c r="A355" s="38"/>
      <c r="B355" s="39"/>
      <c r="C355" s="218" t="s">
        <v>1265</v>
      </c>
      <c r="D355" s="218" t="s">
        <v>145</v>
      </c>
      <c r="E355" s="219" t="s">
        <v>1266</v>
      </c>
      <c r="F355" s="220" t="s">
        <v>1267</v>
      </c>
      <c r="G355" s="221" t="s">
        <v>209</v>
      </c>
      <c r="H355" s="222">
        <v>4</v>
      </c>
      <c r="I355" s="223"/>
      <c r="J355" s="224">
        <f>ROUND(I355*H355,2)</f>
        <v>0</v>
      </c>
      <c r="K355" s="220" t="s">
        <v>149</v>
      </c>
      <c r="L355" s="44"/>
      <c r="M355" s="225" t="s">
        <v>1</v>
      </c>
      <c r="N355" s="226" t="s">
        <v>44</v>
      </c>
      <c r="O355" s="91"/>
      <c r="P355" s="227">
        <f>O355*H355</f>
        <v>0</v>
      </c>
      <c r="Q355" s="227">
        <v>0.00051999999999999995</v>
      </c>
      <c r="R355" s="227">
        <f>Q355*H355</f>
        <v>0.0020799999999999998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150</v>
      </c>
      <c r="AT355" s="229" t="s">
        <v>145</v>
      </c>
      <c r="AU355" s="229" t="s">
        <v>89</v>
      </c>
      <c r="AY355" s="17" t="s">
        <v>143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87</v>
      </c>
      <c r="BK355" s="230">
        <f>ROUND(I355*H355,2)</f>
        <v>0</v>
      </c>
      <c r="BL355" s="17" t="s">
        <v>150</v>
      </c>
      <c r="BM355" s="229" t="s">
        <v>1268</v>
      </c>
    </row>
    <row r="356" s="2" customFormat="1">
      <c r="A356" s="38"/>
      <c r="B356" s="39"/>
      <c r="C356" s="40"/>
      <c r="D356" s="231" t="s">
        <v>152</v>
      </c>
      <c r="E356" s="40"/>
      <c r="F356" s="232" t="s">
        <v>1269</v>
      </c>
      <c r="G356" s="40"/>
      <c r="H356" s="40"/>
      <c r="I356" s="233"/>
      <c r="J356" s="40"/>
      <c r="K356" s="40"/>
      <c r="L356" s="44"/>
      <c r="M356" s="234"/>
      <c r="N356" s="23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152</v>
      </c>
      <c r="AU356" s="17" t="s">
        <v>89</v>
      </c>
    </row>
    <row r="357" s="2" customFormat="1">
      <c r="A357" s="38"/>
      <c r="B357" s="39"/>
      <c r="C357" s="40"/>
      <c r="D357" s="236" t="s">
        <v>154</v>
      </c>
      <c r="E357" s="40"/>
      <c r="F357" s="237" t="s">
        <v>1270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154</v>
      </c>
      <c r="AU357" s="17" t="s">
        <v>89</v>
      </c>
    </row>
    <row r="358" s="13" customFormat="1">
      <c r="A358" s="13"/>
      <c r="B358" s="238"/>
      <c r="C358" s="239"/>
      <c r="D358" s="231" t="s">
        <v>156</v>
      </c>
      <c r="E358" s="240" t="s">
        <v>1</v>
      </c>
      <c r="F358" s="241" t="s">
        <v>1271</v>
      </c>
      <c r="G358" s="239"/>
      <c r="H358" s="242">
        <v>4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156</v>
      </c>
      <c r="AU358" s="248" t="s">
        <v>89</v>
      </c>
      <c r="AV358" s="13" t="s">
        <v>89</v>
      </c>
      <c r="AW358" s="13" t="s">
        <v>33</v>
      </c>
      <c r="AX358" s="13" t="s">
        <v>87</v>
      </c>
      <c r="AY358" s="248" t="s">
        <v>143</v>
      </c>
    </row>
    <row r="359" s="2" customFormat="1" ht="24.15" customHeight="1">
      <c r="A359" s="38"/>
      <c r="B359" s="39"/>
      <c r="C359" s="260" t="s">
        <v>1272</v>
      </c>
      <c r="D359" s="260" t="s">
        <v>292</v>
      </c>
      <c r="E359" s="261" t="s">
        <v>1273</v>
      </c>
      <c r="F359" s="262" t="s">
        <v>1274</v>
      </c>
      <c r="G359" s="263" t="s">
        <v>209</v>
      </c>
      <c r="H359" s="264">
        <v>4</v>
      </c>
      <c r="I359" s="265"/>
      <c r="J359" s="266">
        <f>ROUND(I359*H359,2)</f>
        <v>0</v>
      </c>
      <c r="K359" s="262" t="s">
        <v>149</v>
      </c>
      <c r="L359" s="267"/>
      <c r="M359" s="268" t="s">
        <v>1</v>
      </c>
      <c r="N359" s="269" t="s">
        <v>44</v>
      </c>
      <c r="O359" s="91"/>
      <c r="P359" s="227">
        <f>O359*H359</f>
        <v>0</v>
      </c>
      <c r="Q359" s="227">
        <v>0.033050000000000003</v>
      </c>
      <c r="R359" s="227">
        <f>Q359*H359</f>
        <v>0.13220000000000001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199</v>
      </c>
      <c r="AT359" s="229" t="s">
        <v>292</v>
      </c>
      <c r="AU359" s="229" t="s">
        <v>89</v>
      </c>
      <c r="AY359" s="17" t="s">
        <v>143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87</v>
      </c>
      <c r="BK359" s="230">
        <f>ROUND(I359*H359,2)</f>
        <v>0</v>
      </c>
      <c r="BL359" s="17" t="s">
        <v>150</v>
      </c>
      <c r="BM359" s="229" t="s">
        <v>1275</v>
      </c>
    </row>
    <row r="360" s="2" customFormat="1">
      <c r="A360" s="38"/>
      <c r="B360" s="39"/>
      <c r="C360" s="40"/>
      <c r="D360" s="231" t="s">
        <v>152</v>
      </c>
      <c r="E360" s="40"/>
      <c r="F360" s="232" t="s">
        <v>1274</v>
      </c>
      <c r="G360" s="40"/>
      <c r="H360" s="40"/>
      <c r="I360" s="233"/>
      <c r="J360" s="40"/>
      <c r="K360" s="40"/>
      <c r="L360" s="44"/>
      <c r="M360" s="234"/>
      <c r="N360" s="23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152</v>
      </c>
      <c r="AU360" s="17" t="s">
        <v>89</v>
      </c>
    </row>
    <row r="361" s="12" customFormat="1" ht="22.8" customHeight="1">
      <c r="A361" s="12"/>
      <c r="B361" s="202"/>
      <c r="C361" s="203"/>
      <c r="D361" s="204" t="s">
        <v>78</v>
      </c>
      <c r="E361" s="216" t="s">
        <v>206</v>
      </c>
      <c r="F361" s="216" t="s">
        <v>377</v>
      </c>
      <c r="G361" s="203"/>
      <c r="H361" s="203"/>
      <c r="I361" s="206"/>
      <c r="J361" s="217">
        <f>BK361</f>
        <v>0</v>
      </c>
      <c r="K361" s="203"/>
      <c r="L361" s="208"/>
      <c r="M361" s="209"/>
      <c r="N361" s="210"/>
      <c r="O361" s="210"/>
      <c r="P361" s="211">
        <f>SUM(P362:P368)</f>
        <v>0</v>
      </c>
      <c r="Q361" s="210"/>
      <c r="R361" s="211">
        <f>SUM(R362:R368)</f>
        <v>0.43940000000000001</v>
      </c>
      <c r="S361" s="210"/>
      <c r="T361" s="212">
        <f>SUM(T362:T368)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3" t="s">
        <v>87</v>
      </c>
      <c r="AT361" s="214" t="s">
        <v>78</v>
      </c>
      <c r="AU361" s="214" t="s">
        <v>87</v>
      </c>
      <c r="AY361" s="213" t="s">
        <v>143</v>
      </c>
      <c r="BK361" s="215">
        <f>SUM(BK362:BK368)</f>
        <v>0</v>
      </c>
    </row>
    <row r="362" s="2" customFormat="1" ht="24.15" customHeight="1">
      <c r="A362" s="38"/>
      <c r="B362" s="39"/>
      <c r="C362" s="218" t="s">
        <v>1276</v>
      </c>
      <c r="D362" s="218" t="s">
        <v>145</v>
      </c>
      <c r="E362" s="219" t="s">
        <v>1277</v>
      </c>
      <c r="F362" s="220" t="s">
        <v>1278</v>
      </c>
      <c r="G362" s="221" t="s">
        <v>160</v>
      </c>
      <c r="H362" s="222">
        <v>5</v>
      </c>
      <c r="I362" s="223"/>
      <c r="J362" s="224">
        <f>ROUND(I362*H362,2)</f>
        <v>0</v>
      </c>
      <c r="K362" s="220" t="s">
        <v>149</v>
      </c>
      <c r="L362" s="44"/>
      <c r="M362" s="225" t="s">
        <v>1</v>
      </c>
      <c r="N362" s="226" t="s">
        <v>44</v>
      </c>
      <c r="O362" s="91"/>
      <c r="P362" s="227">
        <f>O362*H362</f>
        <v>0</v>
      </c>
      <c r="Q362" s="227">
        <v>0.0068799999999999998</v>
      </c>
      <c r="R362" s="227">
        <f>Q362*H362</f>
        <v>0.0344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150</v>
      </c>
      <c r="AT362" s="229" t="s">
        <v>145</v>
      </c>
      <c r="AU362" s="229" t="s">
        <v>89</v>
      </c>
      <c r="AY362" s="17" t="s">
        <v>143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87</v>
      </c>
      <c r="BK362" s="230">
        <f>ROUND(I362*H362,2)</f>
        <v>0</v>
      </c>
      <c r="BL362" s="17" t="s">
        <v>150</v>
      </c>
      <c r="BM362" s="229" t="s">
        <v>1279</v>
      </c>
    </row>
    <row r="363" s="2" customFormat="1">
      <c r="A363" s="38"/>
      <c r="B363" s="39"/>
      <c r="C363" s="40"/>
      <c r="D363" s="231" t="s">
        <v>152</v>
      </c>
      <c r="E363" s="40"/>
      <c r="F363" s="232" t="s">
        <v>1280</v>
      </c>
      <c r="G363" s="40"/>
      <c r="H363" s="40"/>
      <c r="I363" s="233"/>
      <c r="J363" s="40"/>
      <c r="K363" s="40"/>
      <c r="L363" s="44"/>
      <c r="M363" s="234"/>
      <c r="N363" s="23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152</v>
      </c>
      <c r="AU363" s="17" t="s">
        <v>89</v>
      </c>
    </row>
    <row r="364" s="2" customFormat="1">
      <c r="A364" s="38"/>
      <c r="B364" s="39"/>
      <c r="C364" s="40"/>
      <c r="D364" s="236" t="s">
        <v>154</v>
      </c>
      <c r="E364" s="40"/>
      <c r="F364" s="237" t="s">
        <v>1281</v>
      </c>
      <c r="G364" s="40"/>
      <c r="H364" s="40"/>
      <c r="I364" s="233"/>
      <c r="J364" s="40"/>
      <c r="K364" s="40"/>
      <c r="L364" s="44"/>
      <c r="M364" s="234"/>
      <c r="N364" s="235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154</v>
      </c>
      <c r="AU364" s="17" t="s">
        <v>89</v>
      </c>
    </row>
    <row r="365" s="13" customFormat="1">
      <c r="A365" s="13"/>
      <c r="B365" s="238"/>
      <c r="C365" s="239"/>
      <c r="D365" s="231" t="s">
        <v>156</v>
      </c>
      <c r="E365" s="240" t="s">
        <v>1</v>
      </c>
      <c r="F365" s="241" t="s">
        <v>176</v>
      </c>
      <c r="G365" s="239"/>
      <c r="H365" s="242">
        <v>5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8" t="s">
        <v>156</v>
      </c>
      <c r="AU365" s="248" t="s">
        <v>89</v>
      </c>
      <c r="AV365" s="13" t="s">
        <v>89</v>
      </c>
      <c r="AW365" s="13" t="s">
        <v>33</v>
      </c>
      <c r="AX365" s="13" t="s">
        <v>87</v>
      </c>
      <c r="AY365" s="248" t="s">
        <v>143</v>
      </c>
    </row>
    <row r="366" s="2" customFormat="1" ht="16.5" customHeight="1">
      <c r="A366" s="38"/>
      <c r="B366" s="39"/>
      <c r="C366" s="260" t="s">
        <v>1282</v>
      </c>
      <c r="D366" s="260" t="s">
        <v>292</v>
      </c>
      <c r="E366" s="261" t="s">
        <v>1283</v>
      </c>
      <c r="F366" s="262" t="s">
        <v>1284</v>
      </c>
      <c r="G366" s="263" t="s">
        <v>160</v>
      </c>
      <c r="H366" s="264">
        <v>5</v>
      </c>
      <c r="I366" s="265"/>
      <c r="J366" s="266">
        <f>ROUND(I366*H366,2)</f>
        <v>0</v>
      </c>
      <c r="K366" s="262" t="s">
        <v>149</v>
      </c>
      <c r="L366" s="267"/>
      <c r="M366" s="268" t="s">
        <v>1</v>
      </c>
      <c r="N366" s="269" t="s">
        <v>44</v>
      </c>
      <c r="O366" s="91"/>
      <c r="P366" s="227">
        <f>O366*H366</f>
        <v>0</v>
      </c>
      <c r="Q366" s="227">
        <v>0.081000000000000003</v>
      </c>
      <c r="R366" s="227">
        <f>Q366*H366</f>
        <v>0.40500000000000003</v>
      </c>
      <c r="S366" s="227">
        <v>0</v>
      </c>
      <c r="T366" s="22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199</v>
      </c>
      <c r="AT366" s="229" t="s">
        <v>292</v>
      </c>
      <c r="AU366" s="229" t="s">
        <v>89</v>
      </c>
      <c r="AY366" s="17" t="s">
        <v>143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87</v>
      </c>
      <c r="BK366" s="230">
        <f>ROUND(I366*H366,2)</f>
        <v>0</v>
      </c>
      <c r="BL366" s="17" t="s">
        <v>150</v>
      </c>
      <c r="BM366" s="229" t="s">
        <v>1285</v>
      </c>
    </row>
    <row r="367" s="2" customFormat="1">
      <c r="A367" s="38"/>
      <c r="B367" s="39"/>
      <c r="C367" s="40"/>
      <c r="D367" s="231" t="s">
        <v>152</v>
      </c>
      <c r="E367" s="40"/>
      <c r="F367" s="232" t="s">
        <v>1284</v>
      </c>
      <c r="G367" s="40"/>
      <c r="H367" s="40"/>
      <c r="I367" s="233"/>
      <c r="J367" s="40"/>
      <c r="K367" s="40"/>
      <c r="L367" s="44"/>
      <c r="M367" s="234"/>
      <c r="N367" s="235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152</v>
      </c>
      <c r="AU367" s="17" t="s">
        <v>89</v>
      </c>
    </row>
    <row r="368" s="13" customFormat="1">
      <c r="A368" s="13"/>
      <c r="B368" s="238"/>
      <c r="C368" s="239"/>
      <c r="D368" s="231" t="s">
        <v>156</v>
      </c>
      <c r="E368" s="240" t="s">
        <v>1</v>
      </c>
      <c r="F368" s="241" t="s">
        <v>176</v>
      </c>
      <c r="G368" s="239"/>
      <c r="H368" s="242">
        <v>5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156</v>
      </c>
      <c r="AU368" s="248" t="s">
        <v>89</v>
      </c>
      <c r="AV368" s="13" t="s">
        <v>89</v>
      </c>
      <c r="AW368" s="13" t="s">
        <v>33</v>
      </c>
      <c r="AX368" s="13" t="s">
        <v>87</v>
      </c>
      <c r="AY368" s="248" t="s">
        <v>143</v>
      </c>
    </row>
    <row r="369" s="12" customFormat="1" ht="22.8" customHeight="1">
      <c r="A369" s="12"/>
      <c r="B369" s="202"/>
      <c r="C369" s="203"/>
      <c r="D369" s="204" t="s">
        <v>78</v>
      </c>
      <c r="E369" s="216" t="s">
        <v>404</v>
      </c>
      <c r="F369" s="216" t="s">
        <v>405</v>
      </c>
      <c r="G369" s="203"/>
      <c r="H369" s="203"/>
      <c r="I369" s="206"/>
      <c r="J369" s="217">
        <f>BK369</f>
        <v>0</v>
      </c>
      <c r="K369" s="203"/>
      <c r="L369" s="208"/>
      <c r="M369" s="209"/>
      <c r="N369" s="210"/>
      <c r="O369" s="210"/>
      <c r="P369" s="211">
        <f>SUM(P370:P383)</f>
        <v>0</v>
      </c>
      <c r="Q369" s="210"/>
      <c r="R369" s="211">
        <f>SUM(R370:R383)</f>
        <v>0</v>
      </c>
      <c r="S369" s="210"/>
      <c r="T369" s="212">
        <f>SUM(T370:T383)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3" t="s">
        <v>87</v>
      </c>
      <c r="AT369" s="214" t="s">
        <v>78</v>
      </c>
      <c r="AU369" s="214" t="s">
        <v>87</v>
      </c>
      <c r="AY369" s="213" t="s">
        <v>143</v>
      </c>
      <c r="BK369" s="215">
        <f>SUM(BK370:BK383)</f>
        <v>0</v>
      </c>
    </row>
    <row r="370" s="2" customFormat="1" ht="33" customHeight="1">
      <c r="A370" s="38"/>
      <c r="B370" s="39"/>
      <c r="C370" s="218" t="s">
        <v>1286</v>
      </c>
      <c r="D370" s="218" t="s">
        <v>145</v>
      </c>
      <c r="E370" s="219" t="s">
        <v>407</v>
      </c>
      <c r="F370" s="220" t="s">
        <v>408</v>
      </c>
      <c r="G370" s="221" t="s">
        <v>409</v>
      </c>
      <c r="H370" s="222">
        <v>0.59999999999999998</v>
      </c>
      <c r="I370" s="223"/>
      <c r="J370" s="224">
        <f>ROUND(I370*H370,2)</f>
        <v>0</v>
      </c>
      <c r="K370" s="220" t="s">
        <v>149</v>
      </c>
      <c r="L370" s="44"/>
      <c r="M370" s="225" t="s">
        <v>1</v>
      </c>
      <c r="N370" s="226" t="s">
        <v>44</v>
      </c>
      <c r="O370" s="91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150</v>
      </c>
      <c r="AT370" s="229" t="s">
        <v>145</v>
      </c>
      <c r="AU370" s="229" t="s">
        <v>89</v>
      </c>
      <c r="AY370" s="17" t="s">
        <v>143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87</v>
      </c>
      <c r="BK370" s="230">
        <f>ROUND(I370*H370,2)</f>
        <v>0</v>
      </c>
      <c r="BL370" s="17" t="s">
        <v>150</v>
      </c>
      <c r="BM370" s="229" t="s">
        <v>1287</v>
      </c>
    </row>
    <row r="371" s="2" customFormat="1">
      <c r="A371" s="38"/>
      <c r="B371" s="39"/>
      <c r="C371" s="40"/>
      <c r="D371" s="231" t="s">
        <v>152</v>
      </c>
      <c r="E371" s="40"/>
      <c r="F371" s="232" t="s">
        <v>411</v>
      </c>
      <c r="G371" s="40"/>
      <c r="H371" s="40"/>
      <c r="I371" s="233"/>
      <c r="J371" s="40"/>
      <c r="K371" s="40"/>
      <c r="L371" s="44"/>
      <c r="M371" s="234"/>
      <c r="N371" s="23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152</v>
      </c>
      <c r="AU371" s="17" t="s">
        <v>89</v>
      </c>
    </row>
    <row r="372" s="2" customFormat="1">
      <c r="A372" s="38"/>
      <c r="B372" s="39"/>
      <c r="C372" s="40"/>
      <c r="D372" s="236" t="s">
        <v>154</v>
      </c>
      <c r="E372" s="40"/>
      <c r="F372" s="237" t="s">
        <v>412</v>
      </c>
      <c r="G372" s="40"/>
      <c r="H372" s="40"/>
      <c r="I372" s="233"/>
      <c r="J372" s="40"/>
      <c r="K372" s="40"/>
      <c r="L372" s="44"/>
      <c r="M372" s="234"/>
      <c r="N372" s="235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154</v>
      </c>
      <c r="AU372" s="17" t="s">
        <v>89</v>
      </c>
    </row>
    <row r="373" s="2" customFormat="1" ht="21.75" customHeight="1">
      <c r="A373" s="38"/>
      <c r="B373" s="39"/>
      <c r="C373" s="218" t="s">
        <v>1288</v>
      </c>
      <c r="D373" s="218" t="s">
        <v>145</v>
      </c>
      <c r="E373" s="219" t="s">
        <v>414</v>
      </c>
      <c r="F373" s="220" t="s">
        <v>415</v>
      </c>
      <c r="G373" s="221" t="s">
        <v>409</v>
      </c>
      <c r="H373" s="222">
        <v>11.4</v>
      </c>
      <c r="I373" s="223"/>
      <c r="J373" s="224">
        <f>ROUND(I373*H373,2)</f>
        <v>0</v>
      </c>
      <c r="K373" s="220" t="s">
        <v>149</v>
      </c>
      <c r="L373" s="44"/>
      <c r="M373" s="225" t="s">
        <v>1</v>
      </c>
      <c r="N373" s="226" t="s">
        <v>44</v>
      </c>
      <c r="O373" s="91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150</v>
      </c>
      <c r="AT373" s="229" t="s">
        <v>145</v>
      </c>
      <c r="AU373" s="229" t="s">
        <v>89</v>
      </c>
      <c r="AY373" s="17" t="s">
        <v>143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87</v>
      </c>
      <c r="BK373" s="230">
        <f>ROUND(I373*H373,2)</f>
        <v>0</v>
      </c>
      <c r="BL373" s="17" t="s">
        <v>150</v>
      </c>
      <c r="BM373" s="229" t="s">
        <v>1289</v>
      </c>
    </row>
    <row r="374" s="2" customFormat="1">
      <c r="A374" s="38"/>
      <c r="B374" s="39"/>
      <c r="C374" s="40"/>
      <c r="D374" s="231" t="s">
        <v>152</v>
      </c>
      <c r="E374" s="40"/>
      <c r="F374" s="232" t="s">
        <v>417</v>
      </c>
      <c r="G374" s="40"/>
      <c r="H374" s="40"/>
      <c r="I374" s="233"/>
      <c r="J374" s="40"/>
      <c r="K374" s="40"/>
      <c r="L374" s="44"/>
      <c r="M374" s="234"/>
      <c r="N374" s="235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152</v>
      </c>
      <c r="AU374" s="17" t="s">
        <v>89</v>
      </c>
    </row>
    <row r="375" s="2" customFormat="1">
      <c r="A375" s="38"/>
      <c r="B375" s="39"/>
      <c r="C375" s="40"/>
      <c r="D375" s="236" t="s">
        <v>154</v>
      </c>
      <c r="E375" s="40"/>
      <c r="F375" s="237" t="s">
        <v>418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154</v>
      </c>
      <c r="AU375" s="17" t="s">
        <v>89</v>
      </c>
    </row>
    <row r="376" s="13" customFormat="1">
      <c r="A376" s="13"/>
      <c r="B376" s="238"/>
      <c r="C376" s="239"/>
      <c r="D376" s="231" t="s">
        <v>156</v>
      </c>
      <c r="E376" s="239"/>
      <c r="F376" s="241" t="s">
        <v>1290</v>
      </c>
      <c r="G376" s="239"/>
      <c r="H376" s="242">
        <v>11.4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156</v>
      </c>
      <c r="AU376" s="248" t="s">
        <v>89</v>
      </c>
      <c r="AV376" s="13" t="s">
        <v>89</v>
      </c>
      <c r="AW376" s="13" t="s">
        <v>4</v>
      </c>
      <c r="AX376" s="13" t="s">
        <v>87</v>
      </c>
      <c r="AY376" s="248" t="s">
        <v>143</v>
      </c>
    </row>
    <row r="377" s="2" customFormat="1" ht="16.5" customHeight="1">
      <c r="A377" s="38"/>
      <c r="B377" s="39"/>
      <c r="C377" s="218" t="s">
        <v>1291</v>
      </c>
      <c r="D377" s="218" t="s">
        <v>145</v>
      </c>
      <c r="E377" s="219" t="s">
        <v>421</v>
      </c>
      <c r="F377" s="220" t="s">
        <v>422</v>
      </c>
      <c r="G377" s="221" t="s">
        <v>409</v>
      </c>
      <c r="H377" s="222">
        <v>0.59999999999999998</v>
      </c>
      <c r="I377" s="223"/>
      <c r="J377" s="224">
        <f>ROUND(I377*H377,2)</f>
        <v>0</v>
      </c>
      <c r="K377" s="220" t="s">
        <v>149</v>
      </c>
      <c r="L377" s="44"/>
      <c r="M377" s="225" t="s">
        <v>1</v>
      </c>
      <c r="N377" s="226" t="s">
        <v>44</v>
      </c>
      <c r="O377" s="9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150</v>
      </c>
      <c r="AT377" s="229" t="s">
        <v>145</v>
      </c>
      <c r="AU377" s="229" t="s">
        <v>89</v>
      </c>
      <c r="AY377" s="17" t="s">
        <v>143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87</v>
      </c>
      <c r="BK377" s="230">
        <f>ROUND(I377*H377,2)</f>
        <v>0</v>
      </c>
      <c r="BL377" s="17" t="s">
        <v>150</v>
      </c>
      <c r="BM377" s="229" t="s">
        <v>1292</v>
      </c>
    </row>
    <row r="378" s="2" customFormat="1">
      <c r="A378" s="38"/>
      <c r="B378" s="39"/>
      <c r="C378" s="40"/>
      <c r="D378" s="231" t="s">
        <v>152</v>
      </c>
      <c r="E378" s="40"/>
      <c r="F378" s="232" t="s">
        <v>424</v>
      </c>
      <c r="G378" s="40"/>
      <c r="H378" s="40"/>
      <c r="I378" s="233"/>
      <c r="J378" s="40"/>
      <c r="K378" s="40"/>
      <c r="L378" s="44"/>
      <c r="M378" s="234"/>
      <c r="N378" s="235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152</v>
      </c>
      <c r="AU378" s="17" t="s">
        <v>89</v>
      </c>
    </row>
    <row r="379" s="2" customFormat="1">
      <c r="A379" s="38"/>
      <c r="B379" s="39"/>
      <c r="C379" s="40"/>
      <c r="D379" s="236" t="s">
        <v>154</v>
      </c>
      <c r="E379" s="40"/>
      <c r="F379" s="237" t="s">
        <v>425</v>
      </c>
      <c r="G379" s="40"/>
      <c r="H379" s="40"/>
      <c r="I379" s="233"/>
      <c r="J379" s="40"/>
      <c r="K379" s="40"/>
      <c r="L379" s="44"/>
      <c r="M379" s="234"/>
      <c r="N379" s="235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154</v>
      </c>
      <c r="AU379" s="17" t="s">
        <v>89</v>
      </c>
    </row>
    <row r="380" s="2" customFormat="1" ht="37.8" customHeight="1">
      <c r="A380" s="38"/>
      <c r="B380" s="39"/>
      <c r="C380" s="218" t="s">
        <v>1293</v>
      </c>
      <c r="D380" s="218" t="s">
        <v>145</v>
      </c>
      <c r="E380" s="219" t="s">
        <v>426</v>
      </c>
      <c r="F380" s="220" t="s">
        <v>427</v>
      </c>
      <c r="G380" s="221" t="s">
        <v>409</v>
      </c>
      <c r="H380" s="222">
        <v>32.817999999999998</v>
      </c>
      <c r="I380" s="223"/>
      <c r="J380" s="224">
        <f>ROUND(I380*H380,2)</f>
        <v>0</v>
      </c>
      <c r="K380" s="220" t="s">
        <v>149</v>
      </c>
      <c r="L380" s="44"/>
      <c r="M380" s="225" t="s">
        <v>1</v>
      </c>
      <c r="N380" s="226" t="s">
        <v>44</v>
      </c>
      <c r="O380" s="91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150</v>
      </c>
      <c r="AT380" s="229" t="s">
        <v>145</v>
      </c>
      <c r="AU380" s="229" t="s">
        <v>89</v>
      </c>
      <c r="AY380" s="17" t="s">
        <v>143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87</v>
      </c>
      <c r="BK380" s="230">
        <f>ROUND(I380*H380,2)</f>
        <v>0</v>
      </c>
      <c r="BL380" s="17" t="s">
        <v>150</v>
      </c>
      <c r="BM380" s="229" t="s">
        <v>1294</v>
      </c>
    </row>
    <row r="381" s="2" customFormat="1">
      <c r="A381" s="38"/>
      <c r="B381" s="39"/>
      <c r="C381" s="40"/>
      <c r="D381" s="231" t="s">
        <v>152</v>
      </c>
      <c r="E381" s="40"/>
      <c r="F381" s="232" t="s">
        <v>429</v>
      </c>
      <c r="G381" s="40"/>
      <c r="H381" s="40"/>
      <c r="I381" s="233"/>
      <c r="J381" s="40"/>
      <c r="K381" s="40"/>
      <c r="L381" s="44"/>
      <c r="M381" s="234"/>
      <c r="N381" s="235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152</v>
      </c>
      <c r="AU381" s="17" t="s">
        <v>89</v>
      </c>
    </row>
    <row r="382" s="2" customFormat="1">
      <c r="A382" s="38"/>
      <c r="B382" s="39"/>
      <c r="C382" s="40"/>
      <c r="D382" s="236" t="s">
        <v>154</v>
      </c>
      <c r="E382" s="40"/>
      <c r="F382" s="237" t="s">
        <v>430</v>
      </c>
      <c r="G382" s="40"/>
      <c r="H382" s="40"/>
      <c r="I382" s="233"/>
      <c r="J382" s="40"/>
      <c r="K382" s="40"/>
      <c r="L382" s="44"/>
      <c r="M382" s="234"/>
      <c r="N382" s="235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154</v>
      </c>
      <c r="AU382" s="17" t="s">
        <v>89</v>
      </c>
    </row>
    <row r="383" s="13" customFormat="1">
      <c r="A383" s="13"/>
      <c r="B383" s="238"/>
      <c r="C383" s="239"/>
      <c r="D383" s="231" t="s">
        <v>156</v>
      </c>
      <c r="E383" s="240" t="s">
        <v>1</v>
      </c>
      <c r="F383" s="241" t="s">
        <v>431</v>
      </c>
      <c r="G383" s="239"/>
      <c r="H383" s="242">
        <v>32.817999999999998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156</v>
      </c>
      <c r="AU383" s="248" t="s">
        <v>89</v>
      </c>
      <c r="AV383" s="13" t="s">
        <v>89</v>
      </c>
      <c r="AW383" s="13" t="s">
        <v>33</v>
      </c>
      <c r="AX383" s="13" t="s">
        <v>87</v>
      </c>
      <c r="AY383" s="248" t="s">
        <v>143</v>
      </c>
    </row>
    <row r="384" s="12" customFormat="1" ht="22.8" customHeight="1">
      <c r="A384" s="12"/>
      <c r="B384" s="202"/>
      <c r="C384" s="203"/>
      <c r="D384" s="204" t="s">
        <v>78</v>
      </c>
      <c r="E384" s="216" t="s">
        <v>451</v>
      </c>
      <c r="F384" s="216" t="s">
        <v>452</v>
      </c>
      <c r="G384" s="203"/>
      <c r="H384" s="203"/>
      <c r="I384" s="206"/>
      <c r="J384" s="217">
        <f>BK384</f>
        <v>0</v>
      </c>
      <c r="K384" s="203"/>
      <c r="L384" s="208"/>
      <c r="M384" s="209"/>
      <c r="N384" s="210"/>
      <c r="O384" s="210"/>
      <c r="P384" s="211">
        <f>SUM(P385:P387)</f>
        <v>0</v>
      </c>
      <c r="Q384" s="210"/>
      <c r="R384" s="211">
        <f>SUM(R385:R387)</f>
        <v>0</v>
      </c>
      <c r="S384" s="210"/>
      <c r="T384" s="212">
        <f>SUM(T385:T387)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3" t="s">
        <v>87</v>
      </c>
      <c r="AT384" s="214" t="s">
        <v>78</v>
      </c>
      <c r="AU384" s="214" t="s">
        <v>87</v>
      </c>
      <c r="AY384" s="213" t="s">
        <v>143</v>
      </c>
      <c r="BK384" s="215">
        <f>SUM(BK385:BK387)</f>
        <v>0</v>
      </c>
    </row>
    <row r="385" s="2" customFormat="1" ht="24.15" customHeight="1">
      <c r="A385" s="38"/>
      <c r="B385" s="39"/>
      <c r="C385" s="218" t="s">
        <v>750</v>
      </c>
      <c r="D385" s="218" t="s">
        <v>145</v>
      </c>
      <c r="E385" s="219" t="s">
        <v>1295</v>
      </c>
      <c r="F385" s="220" t="s">
        <v>1296</v>
      </c>
      <c r="G385" s="221" t="s">
        <v>409</v>
      </c>
      <c r="H385" s="222">
        <v>47.380000000000003</v>
      </c>
      <c r="I385" s="223"/>
      <c r="J385" s="224">
        <f>ROUND(I385*H385,2)</f>
        <v>0</v>
      </c>
      <c r="K385" s="220" t="s">
        <v>149</v>
      </c>
      <c r="L385" s="44"/>
      <c r="M385" s="225" t="s">
        <v>1</v>
      </c>
      <c r="N385" s="226" t="s">
        <v>44</v>
      </c>
      <c r="O385" s="9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9" t="s">
        <v>150</v>
      </c>
      <c r="AT385" s="229" t="s">
        <v>145</v>
      </c>
      <c r="AU385" s="229" t="s">
        <v>89</v>
      </c>
      <c r="AY385" s="17" t="s">
        <v>143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7" t="s">
        <v>87</v>
      </c>
      <c r="BK385" s="230">
        <f>ROUND(I385*H385,2)</f>
        <v>0</v>
      </c>
      <c r="BL385" s="17" t="s">
        <v>150</v>
      </c>
      <c r="BM385" s="229" t="s">
        <v>1297</v>
      </c>
    </row>
    <row r="386" s="2" customFormat="1">
      <c r="A386" s="38"/>
      <c r="B386" s="39"/>
      <c r="C386" s="40"/>
      <c r="D386" s="231" t="s">
        <v>152</v>
      </c>
      <c r="E386" s="40"/>
      <c r="F386" s="232" t="s">
        <v>1298</v>
      </c>
      <c r="G386" s="40"/>
      <c r="H386" s="40"/>
      <c r="I386" s="233"/>
      <c r="J386" s="40"/>
      <c r="K386" s="40"/>
      <c r="L386" s="44"/>
      <c r="M386" s="234"/>
      <c r="N386" s="235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152</v>
      </c>
      <c r="AU386" s="17" t="s">
        <v>89</v>
      </c>
    </row>
    <row r="387" s="2" customFormat="1">
      <c r="A387" s="38"/>
      <c r="B387" s="39"/>
      <c r="C387" s="40"/>
      <c r="D387" s="236" t="s">
        <v>154</v>
      </c>
      <c r="E387" s="40"/>
      <c r="F387" s="237" t="s">
        <v>1299</v>
      </c>
      <c r="G387" s="40"/>
      <c r="H387" s="40"/>
      <c r="I387" s="233"/>
      <c r="J387" s="40"/>
      <c r="K387" s="40"/>
      <c r="L387" s="44"/>
      <c r="M387" s="234"/>
      <c r="N387" s="235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154</v>
      </c>
      <c r="AU387" s="17" t="s">
        <v>89</v>
      </c>
    </row>
    <row r="388" s="12" customFormat="1" ht="25.92" customHeight="1">
      <c r="A388" s="12"/>
      <c r="B388" s="202"/>
      <c r="C388" s="203"/>
      <c r="D388" s="204" t="s">
        <v>78</v>
      </c>
      <c r="E388" s="205" t="s">
        <v>292</v>
      </c>
      <c r="F388" s="205" t="s">
        <v>784</v>
      </c>
      <c r="G388" s="203"/>
      <c r="H388" s="203"/>
      <c r="I388" s="206"/>
      <c r="J388" s="207">
        <f>BK388</f>
        <v>0</v>
      </c>
      <c r="K388" s="203"/>
      <c r="L388" s="208"/>
      <c r="M388" s="209"/>
      <c r="N388" s="210"/>
      <c r="O388" s="210"/>
      <c r="P388" s="211">
        <f>P389</f>
        <v>0</v>
      </c>
      <c r="Q388" s="210"/>
      <c r="R388" s="211">
        <f>R389</f>
        <v>0</v>
      </c>
      <c r="S388" s="210"/>
      <c r="T388" s="212">
        <f>T389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3" t="s">
        <v>164</v>
      </c>
      <c r="AT388" s="214" t="s">
        <v>78</v>
      </c>
      <c r="AU388" s="214" t="s">
        <v>79</v>
      </c>
      <c r="AY388" s="213" t="s">
        <v>143</v>
      </c>
      <c r="BK388" s="215">
        <f>BK389</f>
        <v>0</v>
      </c>
    </row>
    <row r="389" s="12" customFormat="1" ht="22.8" customHeight="1">
      <c r="A389" s="12"/>
      <c r="B389" s="202"/>
      <c r="C389" s="203"/>
      <c r="D389" s="204" t="s">
        <v>78</v>
      </c>
      <c r="E389" s="216" t="s">
        <v>1300</v>
      </c>
      <c r="F389" s="216" t="s">
        <v>1301</v>
      </c>
      <c r="G389" s="203"/>
      <c r="H389" s="203"/>
      <c r="I389" s="206"/>
      <c r="J389" s="217">
        <f>BK389</f>
        <v>0</v>
      </c>
      <c r="K389" s="203"/>
      <c r="L389" s="208"/>
      <c r="M389" s="209"/>
      <c r="N389" s="210"/>
      <c r="O389" s="210"/>
      <c r="P389" s="211">
        <f>SUM(P390:P397)</f>
        <v>0</v>
      </c>
      <c r="Q389" s="210"/>
      <c r="R389" s="211">
        <f>SUM(R390:R397)</f>
        <v>0</v>
      </c>
      <c r="S389" s="210"/>
      <c r="T389" s="212">
        <f>SUM(T390:T397)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3" t="s">
        <v>164</v>
      </c>
      <c r="AT389" s="214" t="s">
        <v>78</v>
      </c>
      <c r="AU389" s="214" t="s">
        <v>87</v>
      </c>
      <c r="AY389" s="213" t="s">
        <v>143</v>
      </c>
      <c r="BK389" s="215">
        <f>SUM(BK390:BK397)</f>
        <v>0</v>
      </c>
    </row>
    <row r="390" s="2" customFormat="1" ht="24.15" customHeight="1">
      <c r="A390" s="38"/>
      <c r="B390" s="39"/>
      <c r="C390" s="218" t="s">
        <v>1302</v>
      </c>
      <c r="D390" s="218" t="s">
        <v>145</v>
      </c>
      <c r="E390" s="219" t="s">
        <v>1303</v>
      </c>
      <c r="F390" s="220" t="s">
        <v>1304</v>
      </c>
      <c r="G390" s="221" t="s">
        <v>209</v>
      </c>
      <c r="H390" s="222">
        <v>26.100000000000001</v>
      </c>
      <c r="I390" s="223"/>
      <c r="J390" s="224">
        <f>ROUND(I390*H390,2)</f>
        <v>0</v>
      </c>
      <c r="K390" s="220" t="s">
        <v>149</v>
      </c>
      <c r="L390" s="44"/>
      <c r="M390" s="225" t="s">
        <v>1</v>
      </c>
      <c r="N390" s="226" t="s">
        <v>44</v>
      </c>
      <c r="O390" s="91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750</v>
      </c>
      <c r="AT390" s="229" t="s">
        <v>145</v>
      </c>
      <c r="AU390" s="229" t="s">
        <v>89</v>
      </c>
      <c r="AY390" s="17" t="s">
        <v>143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87</v>
      </c>
      <c r="BK390" s="230">
        <f>ROUND(I390*H390,2)</f>
        <v>0</v>
      </c>
      <c r="BL390" s="17" t="s">
        <v>750</v>
      </c>
      <c r="BM390" s="229" t="s">
        <v>1305</v>
      </c>
    </row>
    <row r="391" s="2" customFormat="1">
      <c r="A391" s="38"/>
      <c r="B391" s="39"/>
      <c r="C391" s="40"/>
      <c r="D391" s="231" t="s">
        <v>152</v>
      </c>
      <c r="E391" s="40"/>
      <c r="F391" s="232" t="s">
        <v>1306</v>
      </c>
      <c r="G391" s="40"/>
      <c r="H391" s="40"/>
      <c r="I391" s="233"/>
      <c r="J391" s="40"/>
      <c r="K391" s="40"/>
      <c r="L391" s="44"/>
      <c r="M391" s="234"/>
      <c r="N391" s="235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152</v>
      </c>
      <c r="AU391" s="17" t="s">
        <v>89</v>
      </c>
    </row>
    <row r="392" s="2" customFormat="1">
      <c r="A392" s="38"/>
      <c r="B392" s="39"/>
      <c r="C392" s="40"/>
      <c r="D392" s="236" t="s">
        <v>154</v>
      </c>
      <c r="E392" s="40"/>
      <c r="F392" s="237" t="s">
        <v>1307</v>
      </c>
      <c r="G392" s="40"/>
      <c r="H392" s="40"/>
      <c r="I392" s="233"/>
      <c r="J392" s="40"/>
      <c r="K392" s="40"/>
      <c r="L392" s="44"/>
      <c r="M392" s="234"/>
      <c r="N392" s="235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154</v>
      </c>
      <c r="AU392" s="17" t="s">
        <v>89</v>
      </c>
    </row>
    <row r="393" s="13" customFormat="1">
      <c r="A393" s="13"/>
      <c r="B393" s="238"/>
      <c r="C393" s="239"/>
      <c r="D393" s="231" t="s">
        <v>156</v>
      </c>
      <c r="E393" s="240" t="s">
        <v>1</v>
      </c>
      <c r="F393" s="241" t="s">
        <v>1308</v>
      </c>
      <c r="G393" s="239"/>
      <c r="H393" s="242">
        <v>26.100000000000001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156</v>
      </c>
      <c r="AU393" s="248" t="s">
        <v>89</v>
      </c>
      <c r="AV393" s="13" t="s">
        <v>89</v>
      </c>
      <c r="AW393" s="13" t="s">
        <v>33</v>
      </c>
      <c r="AX393" s="13" t="s">
        <v>87</v>
      </c>
      <c r="AY393" s="248" t="s">
        <v>143</v>
      </c>
    </row>
    <row r="394" s="2" customFormat="1" ht="24.15" customHeight="1">
      <c r="A394" s="38"/>
      <c r="B394" s="39"/>
      <c r="C394" s="218" t="s">
        <v>1309</v>
      </c>
      <c r="D394" s="218" t="s">
        <v>145</v>
      </c>
      <c r="E394" s="219" t="s">
        <v>1310</v>
      </c>
      <c r="F394" s="220" t="s">
        <v>1311</v>
      </c>
      <c r="G394" s="221" t="s">
        <v>209</v>
      </c>
      <c r="H394" s="222">
        <v>88.799999999999997</v>
      </c>
      <c r="I394" s="223"/>
      <c r="J394" s="224">
        <f>ROUND(I394*H394,2)</f>
        <v>0</v>
      </c>
      <c r="K394" s="220" t="s">
        <v>149</v>
      </c>
      <c r="L394" s="44"/>
      <c r="M394" s="225" t="s">
        <v>1</v>
      </c>
      <c r="N394" s="226" t="s">
        <v>44</v>
      </c>
      <c r="O394" s="91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9" t="s">
        <v>750</v>
      </c>
      <c r="AT394" s="229" t="s">
        <v>145</v>
      </c>
      <c r="AU394" s="229" t="s">
        <v>89</v>
      </c>
      <c r="AY394" s="17" t="s">
        <v>143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17" t="s">
        <v>87</v>
      </c>
      <c r="BK394" s="230">
        <f>ROUND(I394*H394,2)</f>
        <v>0</v>
      </c>
      <c r="BL394" s="17" t="s">
        <v>750</v>
      </c>
      <c r="BM394" s="229" t="s">
        <v>1312</v>
      </c>
    </row>
    <row r="395" s="2" customFormat="1">
      <c r="A395" s="38"/>
      <c r="B395" s="39"/>
      <c r="C395" s="40"/>
      <c r="D395" s="231" t="s">
        <v>152</v>
      </c>
      <c r="E395" s="40"/>
      <c r="F395" s="232" t="s">
        <v>1311</v>
      </c>
      <c r="G395" s="40"/>
      <c r="H395" s="40"/>
      <c r="I395" s="233"/>
      <c r="J395" s="40"/>
      <c r="K395" s="40"/>
      <c r="L395" s="44"/>
      <c r="M395" s="234"/>
      <c r="N395" s="235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152</v>
      </c>
      <c r="AU395" s="17" t="s">
        <v>89</v>
      </c>
    </row>
    <row r="396" s="2" customFormat="1">
      <c r="A396" s="38"/>
      <c r="B396" s="39"/>
      <c r="C396" s="40"/>
      <c r="D396" s="236" t="s">
        <v>154</v>
      </c>
      <c r="E396" s="40"/>
      <c r="F396" s="237" t="s">
        <v>1313</v>
      </c>
      <c r="G396" s="40"/>
      <c r="H396" s="40"/>
      <c r="I396" s="233"/>
      <c r="J396" s="40"/>
      <c r="K396" s="40"/>
      <c r="L396" s="44"/>
      <c r="M396" s="234"/>
      <c r="N396" s="235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154</v>
      </c>
      <c r="AU396" s="17" t="s">
        <v>89</v>
      </c>
    </row>
    <row r="397" s="13" customFormat="1">
      <c r="A397" s="13"/>
      <c r="B397" s="238"/>
      <c r="C397" s="239"/>
      <c r="D397" s="231" t="s">
        <v>156</v>
      </c>
      <c r="E397" s="240" t="s">
        <v>1</v>
      </c>
      <c r="F397" s="241" t="s">
        <v>1086</v>
      </c>
      <c r="G397" s="239"/>
      <c r="H397" s="242">
        <v>88.799999999999997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156</v>
      </c>
      <c r="AU397" s="248" t="s">
        <v>89</v>
      </c>
      <c r="AV397" s="13" t="s">
        <v>89</v>
      </c>
      <c r="AW397" s="13" t="s">
        <v>33</v>
      </c>
      <c r="AX397" s="13" t="s">
        <v>87</v>
      </c>
      <c r="AY397" s="248" t="s">
        <v>143</v>
      </c>
    </row>
    <row r="398" s="12" customFormat="1" ht="25.92" customHeight="1">
      <c r="A398" s="12"/>
      <c r="B398" s="202"/>
      <c r="C398" s="203"/>
      <c r="D398" s="204" t="s">
        <v>78</v>
      </c>
      <c r="E398" s="205" t="s">
        <v>112</v>
      </c>
      <c r="F398" s="205" t="s">
        <v>681</v>
      </c>
      <c r="G398" s="203"/>
      <c r="H398" s="203"/>
      <c r="I398" s="206"/>
      <c r="J398" s="207">
        <f>BK398</f>
        <v>0</v>
      </c>
      <c r="K398" s="203"/>
      <c r="L398" s="208"/>
      <c r="M398" s="209"/>
      <c r="N398" s="210"/>
      <c r="O398" s="210"/>
      <c r="P398" s="211">
        <f>P399+P407</f>
        <v>0</v>
      </c>
      <c r="Q398" s="210"/>
      <c r="R398" s="211">
        <f>R399+R407</f>
        <v>0</v>
      </c>
      <c r="S398" s="210"/>
      <c r="T398" s="212">
        <f>T399+T407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3" t="s">
        <v>176</v>
      </c>
      <c r="AT398" s="214" t="s">
        <v>78</v>
      </c>
      <c r="AU398" s="214" t="s">
        <v>79</v>
      </c>
      <c r="AY398" s="213" t="s">
        <v>143</v>
      </c>
      <c r="BK398" s="215">
        <f>BK399+BK407</f>
        <v>0</v>
      </c>
    </row>
    <row r="399" s="12" customFormat="1" ht="22.8" customHeight="1">
      <c r="A399" s="12"/>
      <c r="B399" s="202"/>
      <c r="C399" s="203"/>
      <c r="D399" s="204" t="s">
        <v>78</v>
      </c>
      <c r="E399" s="216" t="s">
        <v>682</v>
      </c>
      <c r="F399" s="216" t="s">
        <v>683</v>
      </c>
      <c r="G399" s="203"/>
      <c r="H399" s="203"/>
      <c r="I399" s="206"/>
      <c r="J399" s="217">
        <f>BK399</f>
        <v>0</v>
      </c>
      <c r="K399" s="203"/>
      <c r="L399" s="208"/>
      <c r="M399" s="209"/>
      <c r="N399" s="210"/>
      <c r="O399" s="210"/>
      <c r="P399" s="211">
        <f>SUM(P400:P406)</f>
        <v>0</v>
      </c>
      <c r="Q399" s="210"/>
      <c r="R399" s="211">
        <f>SUM(R400:R406)</f>
        <v>0</v>
      </c>
      <c r="S399" s="210"/>
      <c r="T399" s="212">
        <f>SUM(T400:T406)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3" t="s">
        <v>176</v>
      </c>
      <c r="AT399" s="214" t="s">
        <v>78</v>
      </c>
      <c r="AU399" s="214" t="s">
        <v>87</v>
      </c>
      <c r="AY399" s="213" t="s">
        <v>143</v>
      </c>
      <c r="BK399" s="215">
        <f>SUM(BK400:BK406)</f>
        <v>0</v>
      </c>
    </row>
    <row r="400" s="2" customFormat="1" ht="16.5" customHeight="1">
      <c r="A400" s="38"/>
      <c r="B400" s="39"/>
      <c r="C400" s="218" t="s">
        <v>1314</v>
      </c>
      <c r="D400" s="218" t="s">
        <v>145</v>
      </c>
      <c r="E400" s="219" t="s">
        <v>684</v>
      </c>
      <c r="F400" s="220" t="s">
        <v>685</v>
      </c>
      <c r="G400" s="221" t="s">
        <v>686</v>
      </c>
      <c r="H400" s="222">
        <v>1</v>
      </c>
      <c r="I400" s="223"/>
      <c r="J400" s="224">
        <f>ROUND(I400*H400,2)</f>
        <v>0</v>
      </c>
      <c r="K400" s="220" t="s">
        <v>149</v>
      </c>
      <c r="L400" s="44"/>
      <c r="M400" s="225" t="s">
        <v>1</v>
      </c>
      <c r="N400" s="226" t="s">
        <v>44</v>
      </c>
      <c r="O400" s="91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9" t="s">
        <v>687</v>
      </c>
      <c r="AT400" s="229" t="s">
        <v>145</v>
      </c>
      <c r="AU400" s="229" t="s">
        <v>89</v>
      </c>
      <c r="AY400" s="17" t="s">
        <v>143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7" t="s">
        <v>87</v>
      </c>
      <c r="BK400" s="230">
        <f>ROUND(I400*H400,2)</f>
        <v>0</v>
      </c>
      <c r="BL400" s="17" t="s">
        <v>687</v>
      </c>
      <c r="BM400" s="229" t="s">
        <v>1315</v>
      </c>
    </row>
    <row r="401" s="2" customFormat="1">
      <c r="A401" s="38"/>
      <c r="B401" s="39"/>
      <c r="C401" s="40"/>
      <c r="D401" s="231" t="s">
        <v>152</v>
      </c>
      <c r="E401" s="40"/>
      <c r="F401" s="232" t="s">
        <v>685</v>
      </c>
      <c r="G401" s="40"/>
      <c r="H401" s="40"/>
      <c r="I401" s="233"/>
      <c r="J401" s="40"/>
      <c r="K401" s="40"/>
      <c r="L401" s="44"/>
      <c r="M401" s="234"/>
      <c r="N401" s="235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152</v>
      </c>
      <c r="AU401" s="17" t="s">
        <v>89</v>
      </c>
    </row>
    <row r="402" s="2" customFormat="1">
      <c r="A402" s="38"/>
      <c r="B402" s="39"/>
      <c r="C402" s="40"/>
      <c r="D402" s="236" t="s">
        <v>154</v>
      </c>
      <c r="E402" s="40"/>
      <c r="F402" s="237" t="s">
        <v>689</v>
      </c>
      <c r="G402" s="40"/>
      <c r="H402" s="40"/>
      <c r="I402" s="233"/>
      <c r="J402" s="40"/>
      <c r="K402" s="40"/>
      <c r="L402" s="44"/>
      <c r="M402" s="234"/>
      <c r="N402" s="235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154</v>
      </c>
      <c r="AU402" s="17" t="s">
        <v>89</v>
      </c>
    </row>
    <row r="403" s="2" customFormat="1" ht="16.5" customHeight="1">
      <c r="A403" s="38"/>
      <c r="B403" s="39"/>
      <c r="C403" s="218" t="s">
        <v>1316</v>
      </c>
      <c r="D403" s="218" t="s">
        <v>145</v>
      </c>
      <c r="E403" s="219" t="s">
        <v>1317</v>
      </c>
      <c r="F403" s="220" t="s">
        <v>1318</v>
      </c>
      <c r="G403" s="221" t="s">
        <v>686</v>
      </c>
      <c r="H403" s="222">
        <v>1</v>
      </c>
      <c r="I403" s="223"/>
      <c r="J403" s="224">
        <f>ROUND(I403*H403,2)</f>
        <v>0</v>
      </c>
      <c r="K403" s="220" t="s">
        <v>149</v>
      </c>
      <c r="L403" s="44"/>
      <c r="M403" s="225" t="s">
        <v>1</v>
      </c>
      <c r="N403" s="226" t="s">
        <v>44</v>
      </c>
      <c r="O403" s="91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9" t="s">
        <v>687</v>
      </c>
      <c r="AT403" s="229" t="s">
        <v>145</v>
      </c>
      <c r="AU403" s="229" t="s">
        <v>89</v>
      </c>
      <c r="AY403" s="17" t="s">
        <v>143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17" t="s">
        <v>87</v>
      </c>
      <c r="BK403" s="230">
        <f>ROUND(I403*H403,2)</f>
        <v>0</v>
      </c>
      <c r="BL403" s="17" t="s">
        <v>687</v>
      </c>
      <c r="BM403" s="229" t="s">
        <v>1319</v>
      </c>
    </row>
    <row r="404" s="2" customFormat="1">
      <c r="A404" s="38"/>
      <c r="B404" s="39"/>
      <c r="C404" s="40"/>
      <c r="D404" s="231" t="s">
        <v>152</v>
      </c>
      <c r="E404" s="40"/>
      <c r="F404" s="232" t="s">
        <v>1318</v>
      </c>
      <c r="G404" s="40"/>
      <c r="H404" s="40"/>
      <c r="I404" s="233"/>
      <c r="J404" s="40"/>
      <c r="K404" s="40"/>
      <c r="L404" s="44"/>
      <c r="M404" s="234"/>
      <c r="N404" s="235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152</v>
      </c>
      <c r="AU404" s="17" t="s">
        <v>89</v>
      </c>
    </row>
    <row r="405" s="2" customFormat="1">
      <c r="A405" s="38"/>
      <c r="B405" s="39"/>
      <c r="C405" s="40"/>
      <c r="D405" s="236" t="s">
        <v>154</v>
      </c>
      <c r="E405" s="40"/>
      <c r="F405" s="237" t="s">
        <v>1320</v>
      </c>
      <c r="G405" s="40"/>
      <c r="H405" s="40"/>
      <c r="I405" s="233"/>
      <c r="J405" s="40"/>
      <c r="K405" s="40"/>
      <c r="L405" s="44"/>
      <c r="M405" s="234"/>
      <c r="N405" s="235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154</v>
      </c>
      <c r="AU405" s="17" t="s">
        <v>89</v>
      </c>
    </row>
    <row r="406" s="13" customFormat="1">
      <c r="A406" s="13"/>
      <c r="B406" s="238"/>
      <c r="C406" s="239"/>
      <c r="D406" s="231" t="s">
        <v>156</v>
      </c>
      <c r="E406" s="240" t="s">
        <v>1</v>
      </c>
      <c r="F406" s="241" t="s">
        <v>1321</v>
      </c>
      <c r="G406" s="239"/>
      <c r="H406" s="242">
        <v>1</v>
      </c>
      <c r="I406" s="243"/>
      <c r="J406" s="239"/>
      <c r="K406" s="239"/>
      <c r="L406" s="244"/>
      <c r="M406" s="245"/>
      <c r="N406" s="246"/>
      <c r="O406" s="246"/>
      <c r="P406" s="246"/>
      <c r="Q406" s="246"/>
      <c r="R406" s="246"/>
      <c r="S406" s="246"/>
      <c r="T406" s="24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8" t="s">
        <v>156</v>
      </c>
      <c r="AU406" s="248" t="s">
        <v>89</v>
      </c>
      <c r="AV406" s="13" t="s">
        <v>89</v>
      </c>
      <c r="AW406" s="13" t="s">
        <v>33</v>
      </c>
      <c r="AX406" s="13" t="s">
        <v>87</v>
      </c>
      <c r="AY406" s="248" t="s">
        <v>143</v>
      </c>
    </row>
    <row r="407" s="12" customFormat="1" ht="22.8" customHeight="1">
      <c r="A407" s="12"/>
      <c r="B407" s="202"/>
      <c r="C407" s="203"/>
      <c r="D407" s="204" t="s">
        <v>78</v>
      </c>
      <c r="E407" s="216" t="s">
        <v>690</v>
      </c>
      <c r="F407" s="216" t="s">
        <v>691</v>
      </c>
      <c r="G407" s="203"/>
      <c r="H407" s="203"/>
      <c r="I407" s="206"/>
      <c r="J407" s="217">
        <f>BK407</f>
        <v>0</v>
      </c>
      <c r="K407" s="203"/>
      <c r="L407" s="208"/>
      <c r="M407" s="209"/>
      <c r="N407" s="210"/>
      <c r="O407" s="210"/>
      <c r="P407" s="211">
        <f>SUM(P408:P411)</f>
        <v>0</v>
      </c>
      <c r="Q407" s="210"/>
      <c r="R407" s="211">
        <f>SUM(R408:R411)</f>
        <v>0</v>
      </c>
      <c r="S407" s="210"/>
      <c r="T407" s="212">
        <f>SUM(T408:T411)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3" t="s">
        <v>176</v>
      </c>
      <c r="AT407" s="214" t="s">
        <v>78</v>
      </c>
      <c r="AU407" s="214" t="s">
        <v>87</v>
      </c>
      <c r="AY407" s="213" t="s">
        <v>143</v>
      </c>
      <c r="BK407" s="215">
        <f>SUM(BK408:BK411)</f>
        <v>0</v>
      </c>
    </row>
    <row r="408" s="2" customFormat="1" ht="16.5" customHeight="1">
      <c r="A408" s="38"/>
      <c r="B408" s="39"/>
      <c r="C408" s="218" t="s">
        <v>1322</v>
      </c>
      <c r="D408" s="218" t="s">
        <v>145</v>
      </c>
      <c r="E408" s="219" t="s">
        <v>692</v>
      </c>
      <c r="F408" s="220" t="s">
        <v>693</v>
      </c>
      <c r="G408" s="221" t="s">
        <v>694</v>
      </c>
      <c r="H408" s="222">
        <v>4</v>
      </c>
      <c r="I408" s="223"/>
      <c r="J408" s="224">
        <f>ROUND(I408*H408,2)</f>
        <v>0</v>
      </c>
      <c r="K408" s="220" t="s">
        <v>149</v>
      </c>
      <c r="L408" s="44"/>
      <c r="M408" s="225" t="s">
        <v>1</v>
      </c>
      <c r="N408" s="226" t="s">
        <v>44</v>
      </c>
      <c r="O408" s="91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9" t="s">
        <v>687</v>
      </c>
      <c r="AT408" s="229" t="s">
        <v>145</v>
      </c>
      <c r="AU408" s="229" t="s">
        <v>89</v>
      </c>
      <c r="AY408" s="17" t="s">
        <v>143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17" t="s">
        <v>87</v>
      </c>
      <c r="BK408" s="230">
        <f>ROUND(I408*H408,2)</f>
        <v>0</v>
      </c>
      <c r="BL408" s="17" t="s">
        <v>687</v>
      </c>
      <c r="BM408" s="229" t="s">
        <v>1323</v>
      </c>
    </row>
    <row r="409" s="2" customFormat="1">
      <c r="A409" s="38"/>
      <c r="B409" s="39"/>
      <c r="C409" s="40"/>
      <c r="D409" s="231" t="s">
        <v>152</v>
      </c>
      <c r="E409" s="40"/>
      <c r="F409" s="232" t="s">
        <v>693</v>
      </c>
      <c r="G409" s="40"/>
      <c r="H409" s="40"/>
      <c r="I409" s="233"/>
      <c r="J409" s="40"/>
      <c r="K409" s="40"/>
      <c r="L409" s="44"/>
      <c r="M409" s="234"/>
      <c r="N409" s="235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152</v>
      </c>
      <c r="AU409" s="17" t="s">
        <v>89</v>
      </c>
    </row>
    <row r="410" s="2" customFormat="1">
      <c r="A410" s="38"/>
      <c r="B410" s="39"/>
      <c r="C410" s="40"/>
      <c r="D410" s="236" t="s">
        <v>154</v>
      </c>
      <c r="E410" s="40"/>
      <c r="F410" s="237" t="s">
        <v>696</v>
      </c>
      <c r="G410" s="40"/>
      <c r="H410" s="40"/>
      <c r="I410" s="233"/>
      <c r="J410" s="40"/>
      <c r="K410" s="40"/>
      <c r="L410" s="44"/>
      <c r="M410" s="234"/>
      <c r="N410" s="235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154</v>
      </c>
      <c r="AU410" s="17" t="s">
        <v>89</v>
      </c>
    </row>
    <row r="411" s="13" customFormat="1">
      <c r="A411" s="13"/>
      <c r="B411" s="238"/>
      <c r="C411" s="239"/>
      <c r="D411" s="231" t="s">
        <v>156</v>
      </c>
      <c r="E411" s="240" t="s">
        <v>1</v>
      </c>
      <c r="F411" s="241" t="s">
        <v>1324</v>
      </c>
      <c r="G411" s="239"/>
      <c r="H411" s="242">
        <v>4</v>
      </c>
      <c r="I411" s="243"/>
      <c r="J411" s="239"/>
      <c r="K411" s="239"/>
      <c r="L411" s="244"/>
      <c r="M411" s="274"/>
      <c r="N411" s="275"/>
      <c r="O411" s="275"/>
      <c r="P411" s="275"/>
      <c r="Q411" s="275"/>
      <c r="R411" s="275"/>
      <c r="S411" s="275"/>
      <c r="T411" s="27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8" t="s">
        <v>156</v>
      </c>
      <c r="AU411" s="248" t="s">
        <v>89</v>
      </c>
      <c r="AV411" s="13" t="s">
        <v>89</v>
      </c>
      <c r="AW411" s="13" t="s">
        <v>33</v>
      </c>
      <c r="AX411" s="13" t="s">
        <v>87</v>
      </c>
      <c r="AY411" s="248" t="s">
        <v>143</v>
      </c>
    </row>
    <row r="412" s="2" customFormat="1" ht="6.96" customHeight="1">
      <c r="A412" s="38"/>
      <c r="B412" s="66"/>
      <c r="C412" s="67"/>
      <c r="D412" s="67"/>
      <c r="E412" s="67"/>
      <c r="F412" s="67"/>
      <c r="G412" s="67"/>
      <c r="H412" s="67"/>
      <c r="I412" s="67"/>
      <c r="J412" s="67"/>
      <c r="K412" s="67"/>
      <c r="L412" s="44"/>
      <c r="M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</row>
  </sheetData>
  <sheetProtection sheet="1" autoFilter="0" formatColumns="0" formatRows="0" objects="1" scenarios="1" spinCount="100000" saltValue="1rFhn4ocVPVxtnYGerd0Yd8hCH4TMRqg7QcfUFxS4d5M17d8Hh/vbz3N1kvZW4kim5dP0netSETvxCZ0MNLjuA==" hashValue="7rbAT/mwP3F6rYr0FtrvW2muSZl+MQhcoJtl2AteMzwKSQql4NomHoY7jUi5wOJojhDscRiOHI7681x148Y16w==" algorithmName="SHA-512" password="CC35"/>
  <autoFilter ref="C128:K41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4" r:id="rId1" display="https://podminky.urs.cz/item/CS_URS_2024_01/115101201"/>
    <hyperlink ref="F138" r:id="rId2" display="https://podminky.urs.cz/item/CS_URS_2024_01/115101302"/>
    <hyperlink ref="F142" r:id="rId3" display="https://podminky.urs.cz/item/CS_URS_2024_01/119001421"/>
    <hyperlink ref="F149" r:id="rId4" display="https://podminky.urs.cz/item/CS_URS_2024_01/132254204"/>
    <hyperlink ref="F158" r:id="rId5" display="https://podminky.urs.cz/item/CS_URS_2024_01/132354204"/>
    <hyperlink ref="F167" r:id="rId6" display="https://podminky.urs.cz/item/CS_URS_2024_01/151101101"/>
    <hyperlink ref="F175" r:id="rId7" display="https://podminky.urs.cz/item/CS_URS_2024_01/151101111"/>
    <hyperlink ref="F179" r:id="rId8" display="https://podminky.urs.cz/item/CS_URS_2024_01/162351103"/>
    <hyperlink ref="F183" r:id="rId9" display="https://podminky.urs.cz/item/CS_URS_2024_01/162751117"/>
    <hyperlink ref="F187" r:id="rId10" display="https://podminky.urs.cz/item/CS_URS_2024_01/162751119"/>
    <hyperlink ref="F192" r:id="rId11" display="https://podminky.urs.cz/item/CS_URS_2024_01/167151111"/>
    <hyperlink ref="F196" r:id="rId12" display="https://podminky.urs.cz/item/CS_URS_2024_01/171201231"/>
    <hyperlink ref="F200" r:id="rId13" display="https://podminky.urs.cz/item/CS_URS_2024_01/174101101"/>
    <hyperlink ref="F211" r:id="rId14" display="https://podminky.urs.cz/item/CS_URS_2024_01/175151101"/>
    <hyperlink ref="F227" r:id="rId15" display="https://podminky.urs.cz/item/CS_URS_2024_01/451572111"/>
    <hyperlink ref="F236" r:id="rId16" display="https://podminky.urs.cz/item/CS_URS_2024_01/359901211"/>
    <hyperlink ref="F240" r:id="rId17" display="https://podminky.urs.cz/item/CS_URS_2024_01/831372193"/>
    <hyperlink ref="F243" r:id="rId18" display="https://podminky.urs.cz/item/CS_URS_2024_01/831352193"/>
    <hyperlink ref="F250" r:id="rId19" display="https://podminky.urs.cz/item/CS_URS_2024_01/831362121"/>
    <hyperlink ref="F265" r:id="rId20" display="https://podminky.urs.cz/item/CS_URS_2024_01/837352221"/>
    <hyperlink ref="F273" r:id="rId21" display="https://podminky.urs.cz/item/CS_URS_2024_01/837355121"/>
    <hyperlink ref="F277" r:id="rId22" display="https://podminky.urs.cz/item/CS_URS_2024_01/837361221"/>
    <hyperlink ref="F283" r:id="rId23" display="https://podminky.urs.cz/item/CS_URS_2024_01/871310320"/>
    <hyperlink ref="F295" r:id="rId24" display="https://podminky.urs.cz/item/CS_URS_2024_01/890231851"/>
    <hyperlink ref="F298" r:id="rId25" display="https://podminky.urs.cz/item/CS_URS_2024_01/892362121"/>
    <hyperlink ref="F301" r:id="rId26" display="https://podminky.urs.cz/item/CS_URS_2024_01/894411121"/>
    <hyperlink ref="F335" r:id="rId27" display="https://podminky.urs.cz/item/CS_URS_2024_01/894812311"/>
    <hyperlink ref="F338" r:id="rId28" display="https://podminky.urs.cz/item/CS_URS_2024_01/894812332"/>
    <hyperlink ref="F341" r:id="rId29" display="https://podminky.urs.cz/item/CS_URS_2024_01/894812339"/>
    <hyperlink ref="F344" r:id="rId30" display="https://podminky.urs.cz/item/CS_URS_2024_01/894812351"/>
    <hyperlink ref="F347" r:id="rId31" display="https://podminky.urs.cz/item/CS_URS_2024_01/894812376"/>
    <hyperlink ref="F350" r:id="rId32" display="https://podminky.urs.cz/item/CS_URS_2024_01/899101211"/>
    <hyperlink ref="F354" r:id="rId33" display="https://podminky.urs.cz/item/CS_URS_2024_01/899913161"/>
    <hyperlink ref="F357" r:id="rId34" display="https://podminky.urs.cz/item/CS_URS_2024_01/899914112"/>
    <hyperlink ref="F364" r:id="rId35" display="https://podminky.urs.cz/item/CS_URS_2024_01/953171004"/>
    <hyperlink ref="F372" r:id="rId36" display="https://podminky.urs.cz/item/CS_URS_2024_01/997002511"/>
    <hyperlink ref="F375" r:id="rId37" display="https://podminky.urs.cz/item/CS_URS_2024_01/997002519"/>
    <hyperlink ref="F379" r:id="rId38" display="https://podminky.urs.cz/item/CS_URS_2024_01/997002611"/>
    <hyperlink ref="F382" r:id="rId39" display="https://podminky.urs.cz/item/CS_URS_2024_01/997013861"/>
    <hyperlink ref="F387" r:id="rId40" display="https://podminky.urs.cz/item/CS_URS_2024_01/998275101"/>
    <hyperlink ref="F392" r:id="rId41" display="https://podminky.urs.cz/item/CS_URS_2024_01/230120048"/>
    <hyperlink ref="F396" r:id="rId42" display="https://podminky.urs.cz/item/CS_URS_2024_01/230120051"/>
    <hyperlink ref="F402" r:id="rId43" display="https://podminky.urs.cz/item/CS_URS_2024_01/013254000"/>
    <hyperlink ref="F405" r:id="rId44" display="https://podminky.urs.cz/item/CS_URS_2024_01/013294000"/>
    <hyperlink ref="F410" r:id="rId45" display="https://podminky.urs.cz/item/CS_URS_2024_01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1325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ROUND((SUM(BE124:BE341)),  2)</f>
        <v>0</v>
      </c>
      <c r="G33" s="38"/>
      <c r="H33" s="38"/>
      <c r="I33" s="155">
        <v>0.20999999999999999</v>
      </c>
      <c r="J33" s="154">
        <f>ROUND(((SUM(BE124:BE341))*I33),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ROUND((SUM(BF124:BF341)),  2)</f>
        <v>0</v>
      </c>
      <c r="G34" s="38"/>
      <c r="H34" s="38"/>
      <c r="I34" s="155">
        <v>0.12</v>
      </c>
      <c r="J34" s="154">
        <f>ROUND(((SUM(BF124:BF341))*I34),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ROUND((SUM(BG124:BG341)),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ROUND((SUM(BH124:BH341)),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ROUND((SUM(BI124:BI341)),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SO503 - Vodovod, přípojky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875</v>
      </c>
      <c r="E99" s="188"/>
      <c r="F99" s="188"/>
      <c r="G99" s="188"/>
      <c r="H99" s="188"/>
      <c r="I99" s="188"/>
      <c r="J99" s="189">
        <f>J203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460</v>
      </c>
      <c r="E100" s="188"/>
      <c r="F100" s="188"/>
      <c r="G100" s="188"/>
      <c r="H100" s="188"/>
      <c r="I100" s="188"/>
      <c r="J100" s="189">
        <f>J210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127</v>
      </c>
      <c r="E101" s="188"/>
      <c r="F101" s="188"/>
      <c r="G101" s="188"/>
      <c r="H101" s="188"/>
      <c r="I101" s="188"/>
      <c r="J101" s="189">
        <f>J328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461</v>
      </c>
      <c r="E102" s="182"/>
      <c r="F102" s="182"/>
      <c r="G102" s="182"/>
      <c r="H102" s="182"/>
      <c r="I102" s="182"/>
      <c r="J102" s="183">
        <f>J332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462</v>
      </c>
      <c r="E103" s="188"/>
      <c r="F103" s="188"/>
      <c r="G103" s="188"/>
      <c r="H103" s="188"/>
      <c r="I103" s="188"/>
      <c r="J103" s="189">
        <f>J333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463</v>
      </c>
      <c r="E104" s="188"/>
      <c r="F104" s="188"/>
      <c r="G104" s="188"/>
      <c r="H104" s="188"/>
      <c r="I104" s="188"/>
      <c r="J104" s="189">
        <f>J337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Ul.Vítězná, Sokolov. Výstavba technické a dopravní infrastruktury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SO503 - Vodovod, přípojky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Sokolov p.č. 3479, 3487</v>
      </c>
      <c r="G118" s="40"/>
      <c r="H118" s="40"/>
      <c r="I118" s="32" t="s">
        <v>22</v>
      </c>
      <c r="J118" s="79" t="str">
        <f>IF(J12="","",J12)</f>
        <v>16. 1. 2024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>Město Sokolov</v>
      </c>
      <c r="G120" s="40"/>
      <c r="H120" s="40"/>
      <c r="I120" s="32" t="s">
        <v>31</v>
      </c>
      <c r="J120" s="36" t="str">
        <f>E21</f>
        <v>Ing. Ota Vettermann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29</v>
      </c>
      <c r="D121" s="40"/>
      <c r="E121" s="40"/>
      <c r="F121" s="27" t="str">
        <f>IF(E18="","",E18)</f>
        <v>Vyplň údaj</v>
      </c>
      <c r="G121" s="40"/>
      <c r="H121" s="40"/>
      <c r="I121" s="32" t="s">
        <v>34</v>
      </c>
      <c r="J121" s="36" t="str">
        <f>E24</f>
        <v>MESSOR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129</v>
      </c>
      <c r="D123" s="194" t="s">
        <v>64</v>
      </c>
      <c r="E123" s="194" t="s">
        <v>60</v>
      </c>
      <c r="F123" s="194" t="s">
        <v>61</v>
      </c>
      <c r="G123" s="194" t="s">
        <v>130</v>
      </c>
      <c r="H123" s="194" t="s">
        <v>131</v>
      </c>
      <c r="I123" s="194" t="s">
        <v>132</v>
      </c>
      <c r="J123" s="194" t="s">
        <v>119</v>
      </c>
      <c r="K123" s="195" t="s">
        <v>133</v>
      </c>
      <c r="L123" s="196"/>
      <c r="M123" s="100" t="s">
        <v>1</v>
      </c>
      <c r="N123" s="101" t="s">
        <v>43</v>
      </c>
      <c r="O123" s="101" t="s">
        <v>134</v>
      </c>
      <c r="P123" s="101" t="s">
        <v>135</v>
      </c>
      <c r="Q123" s="101" t="s">
        <v>136</v>
      </c>
      <c r="R123" s="101" t="s">
        <v>137</v>
      </c>
      <c r="S123" s="101" t="s">
        <v>138</v>
      </c>
      <c r="T123" s="102" t="s">
        <v>139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140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P125+P332</f>
        <v>0</v>
      </c>
      <c r="Q124" s="104"/>
      <c r="R124" s="199">
        <f>R125+R332</f>
        <v>10.533215159999999</v>
      </c>
      <c r="S124" s="104"/>
      <c r="T124" s="200">
        <f>T125+T332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121</v>
      </c>
      <c r="BK124" s="201">
        <f>BK125+BK332</f>
        <v>0</v>
      </c>
    </row>
    <row r="125" s="12" customFormat="1" ht="25.92" customHeight="1">
      <c r="A125" s="12"/>
      <c r="B125" s="202"/>
      <c r="C125" s="203"/>
      <c r="D125" s="204" t="s">
        <v>78</v>
      </c>
      <c r="E125" s="205" t="s">
        <v>141</v>
      </c>
      <c r="F125" s="205" t="s">
        <v>142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P126+P203+P210+P328</f>
        <v>0</v>
      </c>
      <c r="Q125" s="210"/>
      <c r="R125" s="211">
        <f>R126+R203+R210+R328</f>
        <v>10.533215159999999</v>
      </c>
      <c r="S125" s="210"/>
      <c r="T125" s="212">
        <f>T126+T203+T210+T328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87</v>
      </c>
      <c r="AT125" s="214" t="s">
        <v>78</v>
      </c>
      <c r="AU125" s="214" t="s">
        <v>79</v>
      </c>
      <c r="AY125" s="213" t="s">
        <v>143</v>
      </c>
      <c r="BK125" s="215">
        <f>BK126+BK203+BK210+BK328</f>
        <v>0</v>
      </c>
    </row>
    <row r="126" s="12" customFormat="1" ht="22.8" customHeight="1">
      <c r="A126" s="12"/>
      <c r="B126" s="202"/>
      <c r="C126" s="203"/>
      <c r="D126" s="204" t="s">
        <v>78</v>
      </c>
      <c r="E126" s="216" t="s">
        <v>87</v>
      </c>
      <c r="F126" s="216" t="s">
        <v>144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SUM(P127:P202)</f>
        <v>0</v>
      </c>
      <c r="Q126" s="210"/>
      <c r="R126" s="211">
        <f>SUM(R127:R202)</f>
        <v>0.0071999999999999998</v>
      </c>
      <c r="S126" s="210"/>
      <c r="T126" s="212">
        <f>SUM(T127:T202)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87</v>
      </c>
      <c r="AY126" s="213" t="s">
        <v>143</v>
      </c>
      <c r="BK126" s="215">
        <f>SUM(BK127:BK202)</f>
        <v>0</v>
      </c>
    </row>
    <row r="127" s="2" customFormat="1" ht="24.15" customHeight="1">
      <c r="A127" s="38"/>
      <c r="B127" s="39"/>
      <c r="C127" s="218" t="s">
        <v>87</v>
      </c>
      <c r="D127" s="218" t="s">
        <v>145</v>
      </c>
      <c r="E127" s="219" t="s">
        <v>981</v>
      </c>
      <c r="F127" s="220" t="s">
        <v>982</v>
      </c>
      <c r="G127" s="221" t="s">
        <v>983</v>
      </c>
      <c r="H127" s="222">
        <v>240</v>
      </c>
      <c r="I127" s="223"/>
      <c r="J127" s="224">
        <f>ROUND(I127*H127,2)</f>
        <v>0</v>
      </c>
      <c r="K127" s="220" t="s">
        <v>149</v>
      </c>
      <c r="L127" s="44"/>
      <c r="M127" s="225" t="s">
        <v>1</v>
      </c>
      <c r="N127" s="226" t="s">
        <v>44</v>
      </c>
      <c r="O127" s="91"/>
      <c r="P127" s="227">
        <f>O127*H127</f>
        <v>0</v>
      </c>
      <c r="Q127" s="227">
        <v>3.0000000000000001E-05</v>
      </c>
      <c r="R127" s="227">
        <f>Q127*H127</f>
        <v>0.0071999999999999998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150</v>
      </c>
      <c r="AT127" s="229" t="s">
        <v>145</v>
      </c>
      <c r="AU127" s="229" t="s">
        <v>89</v>
      </c>
      <c r="AY127" s="17" t="s">
        <v>143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87</v>
      </c>
      <c r="BK127" s="230">
        <f>ROUND(I127*H127,2)</f>
        <v>0</v>
      </c>
      <c r="BL127" s="17" t="s">
        <v>150</v>
      </c>
      <c r="BM127" s="229" t="s">
        <v>1326</v>
      </c>
    </row>
    <row r="128" s="2" customFormat="1">
      <c r="A128" s="38"/>
      <c r="B128" s="39"/>
      <c r="C128" s="40"/>
      <c r="D128" s="231" t="s">
        <v>152</v>
      </c>
      <c r="E128" s="40"/>
      <c r="F128" s="232" t="s">
        <v>985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152</v>
      </c>
      <c r="AU128" s="17" t="s">
        <v>89</v>
      </c>
    </row>
    <row r="129" s="2" customFormat="1">
      <c r="A129" s="38"/>
      <c r="B129" s="39"/>
      <c r="C129" s="40"/>
      <c r="D129" s="236" t="s">
        <v>154</v>
      </c>
      <c r="E129" s="40"/>
      <c r="F129" s="237" t="s">
        <v>986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154</v>
      </c>
      <c r="AU129" s="17" t="s">
        <v>89</v>
      </c>
    </row>
    <row r="130" s="13" customFormat="1">
      <c r="A130" s="13"/>
      <c r="B130" s="238"/>
      <c r="C130" s="239"/>
      <c r="D130" s="231" t="s">
        <v>156</v>
      </c>
      <c r="E130" s="240" t="s">
        <v>1</v>
      </c>
      <c r="F130" s="241" t="s">
        <v>987</v>
      </c>
      <c r="G130" s="239"/>
      <c r="H130" s="242">
        <v>240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156</v>
      </c>
      <c r="AU130" s="248" t="s">
        <v>89</v>
      </c>
      <c r="AV130" s="13" t="s">
        <v>89</v>
      </c>
      <c r="AW130" s="13" t="s">
        <v>33</v>
      </c>
      <c r="AX130" s="13" t="s">
        <v>87</v>
      </c>
      <c r="AY130" s="248" t="s">
        <v>143</v>
      </c>
    </row>
    <row r="131" s="2" customFormat="1" ht="24.15" customHeight="1">
      <c r="A131" s="38"/>
      <c r="B131" s="39"/>
      <c r="C131" s="218" t="s">
        <v>89</v>
      </c>
      <c r="D131" s="218" t="s">
        <v>145</v>
      </c>
      <c r="E131" s="219" t="s">
        <v>988</v>
      </c>
      <c r="F131" s="220" t="s">
        <v>1327</v>
      </c>
      <c r="G131" s="221" t="s">
        <v>990</v>
      </c>
      <c r="H131" s="222">
        <v>30</v>
      </c>
      <c r="I131" s="223"/>
      <c r="J131" s="224">
        <f>ROUND(I131*H131,2)</f>
        <v>0</v>
      </c>
      <c r="K131" s="220" t="s">
        <v>149</v>
      </c>
      <c r="L131" s="44"/>
      <c r="M131" s="225" t="s">
        <v>1</v>
      </c>
      <c r="N131" s="226" t="s">
        <v>44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150</v>
      </c>
      <c r="AT131" s="229" t="s">
        <v>145</v>
      </c>
      <c r="AU131" s="229" t="s">
        <v>89</v>
      </c>
      <c r="AY131" s="17" t="s">
        <v>143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87</v>
      </c>
      <c r="BK131" s="230">
        <f>ROUND(I131*H131,2)</f>
        <v>0</v>
      </c>
      <c r="BL131" s="17" t="s">
        <v>150</v>
      </c>
      <c r="BM131" s="229" t="s">
        <v>1328</v>
      </c>
    </row>
    <row r="132" s="2" customFormat="1">
      <c r="A132" s="38"/>
      <c r="B132" s="39"/>
      <c r="C132" s="40"/>
      <c r="D132" s="231" t="s">
        <v>152</v>
      </c>
      <c r="E132" s="40"/>
      <c r="F132" s="232" t="s">
        <v>992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89</v>
      </c>
    </row>
    <row r="133" s="2" customFormat="1">
      <c r="A133" s="38"/>
      <c r="B133" s="39"/>
      <c r="C133" s="40"/>
      <c r="D133" s="236" t="s">
        <v>154</v>
      </c>
      <c r="E133" s="40"/>
      <c r="F133" s="237" t="s">
        <v>993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154</v>
      </c>
      <c r="AU133" s="17" t="s">
        <v>89</v>
      </c>
    </row>
    <row r="134" s="13" customFormat="1">
      <c r="A134" s="13"/>
      <c r="B134" s="238"/>
      <c r="C134" s="239"/>
      <c r="D134" s="231" t="s">
        <v>156</v>
      </c>
      <c r="E134" s="240" t="s">
        <v>1</v>
      </c>
      <c r="F134" s="241" t="s">
        <v>1329</v>
      </c>
      <c r="G134" s="239"/>
      <c r="H134" s="242">
        <v>30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156</v>
      </c>
      <c r="AU134" s="248" t="s">
        <v>89</v>
      </c>
      <c r="AV134" s="13" t="s">
        <v>89</v>
      </c>
      <c r="AW134" s="13" t="s">
        <v>33</v>
      </c>
      <c r="AX134" s="13" t="s">
        <v>87</v>
      </c>
      <c r="AY134" s="248" t="s">
        <v>143</v>
      </c>
    </row>
    <row r="135" s="2" customFormat="1" ht="24.15" customHeight="1">
      <c r="A135" s="38"/>
      <c r="B135" s="39"/>
      <c r="C135" s="218" t="s">
        <v>164</v>
      </c>
      <c r="D135" s="218" t="s">
        <v>145</v>
      </c>
      <c r="E135" s="219" t="s">
        <v>995</v>
      </c>
      <c r="F135" s="220" t="s">
        <v>996</v>
      </c>
      <c r="G135" s="221" t="s">
        <v>209</v>
      </c>
      <c r="H135" s="222">
        <v>1</v>
      </c>
      <c r="I135" s="223"/>
      <c r="J135" s="224">
        <f>ROUND(I135*H135,2)</f>
        <v>0</v>
      </c>
      <c r="K135" s="220" t="s">
        <v>149</v>
      </c>
      <c r="L135" s="44"/>
      <c r="M135" s="225" t="s">
        <v>1</v>
      </c>
      <c r="N135" s="226" t="s">
        <v>44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150</v>
      </c>
      <c r="AT135" s="229" t="s">
        <v>145</v>
      </c>
      <c r="AU135" s="229" t="s">
        <v>89</v>
      </c>
      <c r="AY135" s="17" t="s">
        <v>143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87</v>
      </c>
      <c r="BK135" s="230">
        <f>ROUND(I135*H135,2)</f>
        <v>0</v>
      </c>
      <c r="BL135" s="17" t="s">
        <v>150</v>
      </c>
      <c r="BM135" s="229" t="s">
        <v>1330</v>
      </c>
    </row>
    <row r="136" s="2" customFormat="1">
      <c r="A136" s="38"/>
      <c r="B136" s="39"/>
      <c r="C136" s="40"/>
      <c r="D136" s="231" t="s">
        <v>152</v>
      </c>
      <c r="E136" s="40"/>
      <c r="F136" s="232" t="s">
        <v>998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152</v>
      </c>
      <c r="AU136" s="17" t="s">
        <v>89</v>
      </c>
    </row>
    <row r="137" s="2" customFormat="1">
      <c r="A137" s="38"/>
      <c r="B137" s="39"/>
      <c r="C137" s="40"/>
      <c r="D137" s="236" t="s">
        <v>154</v>
      </c>
      <c r="E137" s="40"/>
      <c r="F137" s="237" t="s">
        <v>999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154</v>
      </c>
      <c r="AU137" s="17" t="s">
        <v>89</v>
      </c>
    </row>
    <row r="138" s="13" customFormat="1">
      <c r="A138" s="13"/>
      <c r="B138" s="238"/>
      <c r="C138" s="239"/>
      <c r="D138" s="231" t="s">
        <v>156</v>
      </c>
      <c r="E138" s="240" t="s">
        <v>1</v>
      </c>
      <c r="F138" s="241" t="s">
        <v>1000</v>
      </c>
      <c r="G138" s="239"/>
      <c r="H138" s="242">
        <v>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156</v>
      </c>
      <c r="AU138" s="248" t="s">
        <v>89</v>
      </c>
      <c r="AV138" s="13" t="s">
        <v>89</v>
      </c>
      <c r="AW138" s="13" t="s">
        <v>33</v>
      </c>
      <c r="AX138" s="13" t="s">
        <v>87</v>
      </c>
      <c r="AY138" s="248" t="s">
        <v>143</v>
      </c>
    </row>
    <row r="139" s="2" customFormat="1" ht="24.15" customHeight="1">
      <c r="A139" s="38"/>
      <c r="B139" s="39"/>
      <c r="C139" s="218" t="s">
        <v>150</v>
      </c>
      <c r="D139" s="218" t="s">
        <v>145</v>
      </c>
      <c r="E139" s="219" t="s">
        <v>1001</v>
      </c>
      <c r="F139" s="220" t="s">
        <v>1002</v>
      </c>
      <c r="G139" s="221" t="s">
        <v>241</v>
      </c>
      <c r="H139" s="222">
        <v>8</v>
      </c>
      <c r="I139" s="223"/>
      <c r="J139" s="224">
        <f>ROUND(I139*H139,2)</f>
        <v>0</v>
      </c>
      <c r="K139" s="220" t="s">
        <v>789</v>
      </c>
      <c r="L139" s="44"/>
      <c r="M139" s="225" t="s">
        <v>1</v>
      </c>
      <c r="N139" s="226" t="s">
        <v>44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150</v>
      </c>
      <c r="AT139" s="229" t="s">
        <v>145</v>
      </c>
      <c r="AU139" s="229" t="s">
        <v>89</v>
      </c>
      <c r="AY139" s="17" t="s">
        <v>143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87</v>
      </c>
      <c r="BK139" s="230">
        <f>ROUND(I139*H139,2)</f>
        <v>0</v>
      </c>
      <c r="BL139" s="17" t="s">
        <v>150</v>
      </c>
      <c r="BM139" s="229" t="s">
        <v>1331</v>
      </c>
    </row>
    <row r="140" s="2" customFormat="1">
      <c r="A140" s="38"/>
      <c r="B140" s="39"/>
      <c r="C140" s="40"/>
      <c r="D140" s="231" t="s">
        <v>152</v>
      </c>
      <c r="E140" s="40"/>
      <c r="F140" s="232" t="s">
        <v>1004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152</v>
      </c>
      <c r="AU140" s="17" t="s">
        <v>89</v>
      </c>
    </row>
    <row r="141" s="13" customFormat="1">
      <c r="A141" s="13"/>
      <c r="B141" s="238"/>
      <c r="C141" s="239"/>
      <c r="D141" s="231" t="s">
        <v>156</v>
      </c>
      <c r="E141" s="240" t="s">
        <v>1</v>
      </c>
      <c r="F141" s="241" t="s">
        <v>1005</v>
      </c>
      <c r="G141" s="239"/>
      <c r="H141" s="242">
        <v>8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156</v>
      </c>
      <c r="AU141" s="248" t="s">
        <v>89</v>
      </c>
      <c r="AV141" s="13" t="s">
        <v>89</v>
      </c>
      <c r="AW141" s="13" t="s">
        <v>33</v>
      </c>
      <c r="AX141" s="13" t="s">
        <v>87</v>
      </c>
      <c r="AY141" s="248" t="s">
        <v>143</v>
      </c>
    </row>
    <row r="142" s="2" customFormat="1" ht="33" customHeight="1">
      <c r="A142" s="38"/>
      <c r="B142" s="39"/>
      <c r="C142" s="218" t="s">
        <v>176</v>
      </c>
      <c r="D142" s="218" t="s">
        <v>145</v>
      </c>
      <c r="E142" s="219" t="s">
        <v>1332</v>
      </c>
      <c r="F142" s="220" t="s">
        <v>1333</v>
      </c>
      <c r="G142" s="221" t="s">
        <v>241</v>
      </c>
      <c r="H142" s="222">
        <v>32</v>
      </c>
      <c r="I142" s="223"/>
      <c r="J142" s="224">
        <f>ROUND(I142*H142,2)</f>
        <v>0</v>
      </c>
      <c r="K142" s="220" t="s">
        <v>149</v>
      </c>
      <c r="L142" s="44"/>
      <c r="M142" s="225" t="s">
        <v>1</v>
      </c>
      <c r="N142" s="226" t="s">
        <v>44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150</v>
      </c>
      <c r="AT142" s="229" t="s">
        <v>145</v>
      </c>
      <c r="AU142" s="229" t="s">
        <v>89</v>
      </c>
      <c r="AY142" s="17" t="s">
        <v>143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87</v>
      </c>
      <c r="BK142" s="230">
        <f>ROUND(I142*H142,2)</f>
        <v>0</v>
      </c>
      <c r="BL142" s="17" t="s">
        <v>150</v>
      </c>
      <c r="BM142" s="229" t="s">
        <v>1334</v>
      </c>
    </row>
    <row r="143" s="2" customFormat="1">
      <c r="A143" s="38"/>
      <c r="B143" s="39"/>
      <c r="C143" s="40"/>
      <c r="D143" s="231" t="s">
        <v>152</v>
      </c>
      <c r="E143" s="40"/>
      <c r="F143" s="232" t="s">
        <v>1335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89</v>
      </c>
    </row>
    <row r="144" s="2" customFormat="1">
      <c r="A144" s="38"/>
      <c r="B144" s="39"/>
      <c r="C144" s="40"/>
      <c r="D144" s="236" t="s">
        <v>154</v>
      </c>
      <c r="E144" s="40"/>
      <c r="F144" s="237" t="s">
        <v>1336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154</v>
      </c>
      <c r="AU144" s="17" t="s">
        <v>89</v>
      </c>
    </row>
    <row r="145" s="13" customFormat="1">
      <c r="A145" s="13"/>
      <c r="B145" s="238"/>
      <c r="C145" s="239"/>
      <c r="D145" s="231" t="s">
        <v>156</v>
      </c>
      <c r="E145" s="240" t="s">
        <v>1</v>
      </c>
      <c r="F145" s="241" t="s">
        <v>1337</v>
      </c>
      <c r="G145" s="239"/>
      <c r="H145" s="242">
        <v>32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156</v>
      </c>
      <c r="AU145" s="248" t="s">
        <v>89</v>
      </c>
      <c r="AV145" s="13" t="s">
        <v>89</v>
      </c>
      <c r="AW145" s="13" t="s">
        <v>33</v>
      </c>
      <c r="AX145" s="13" t="s">
        <v>87</v>
      </c>
      <c r="AY145" s="248" t="s">
        <v>143</v>
      </c>
    </row>
    <row r="146" s="2" customFormat="1" ht="33" customHeight="1">
      <c r="A146" s="38"/>
      <c r="B146" s="39"/>
      <c r="C146" s="218" t="s">
        <v>185</v>
      </c>
      <c r="D146" s="218" t="s">
        <v>145</v>
      </c>
      <c r="E146" s="219" t="s">
        <v>1006</v>
      </c>
      <c r="F146" s="220" t="s">
        <v>1007</v>
      </c>
      <c r="G146" s="221" t="s">
        <v>241</v>
      </c>
      <c r="H146" s="222">
        <v>209.38499999999999</v>
      </c>
      <c r="I146" s="223"/>
      <c r="J146" s="224">
        <f>ROUND(I146*H146,2)</f>
        <v>0</v>
      </c>
      <c r="K146" s="220" t="s">
        <v>149</v>
      </c>
      <c r="L146" s="44"/>
      <c r="M146" s="225" t="s">
        <v>1</v>
      </c>
      <c r="N146" s="226" t="s">
        <v>44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150</v>
      </c>
      <c r="AT146" s="229" t="s">
        <v>145</v>
      </c>
      <c r="AU146" s="229" t="s">
        <v>89</v>
      </c>
      <c r="AY146" s="17" t="s">
        <v>143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87</v>
      </c>
      <c r="BK146" s="230">
        <f>ROUND(I146*H146,2)</f>
        <v>0</v>
      </c>
      <c r="BL146" s="17" t="s">
        <v>150</v>
      </c>
      <c r="BM146" s="229" t="s">
        <v>1338</v>
      </c>
    </row>
    <row r="147" s="2" customFormat="1">
      <c r="A147" s="38"/>
      <c r="B147" s="39"/>
      <c r="C147" s="40"/>
      <c r="D147" s="231" t="s">
        <v>152</v>
      </c>
      <c r="E147" s="40"/>
      <c r="F147" s="232" t="s">
        <v>1009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152</v>
      </c>
      <c r="AU147" s="17" t="s">
        <v>89</v>
      </c>
    </row>
    <row r="148" s="2" customFormat="1">
      <c r="A148" s="38"/>
      <c r="B148" s="39"/>
      <c r="C148" s="40"/>
      <c r="D148" s="236" t="s">
        <v>154</v>
      </c>
      <c r="E148" s="40"/>
      <c r="F148" s="237" t="s">
        <v>1010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154</v>
      </c>
      <c r="AU148" s="17" t="s">
        <v>89</v>
      </c>
    </row>
    <row r="149" s="13" customFormat="1">
      <c r="A149" s="13"/>
      <c r="B149" s="238"/>
      <c r="C149" s="239"/>
      <c r="D149" s="231" t="s">
        <v>156</v>
      </c>
      <c r="E149" s="240" t="s">
        <v>1</v>
      </c>
      <c r="F149" s="241" t="s">
        <v>1339</v>
      </c>
      <c r="G149" s="239"/>
      <c r="H149" s="242">
        <v>102.95999999999999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156</v>
      </c>
      <c r="AU149" s="248" t="s">
        <v>89</v>
      </c>
      <c r="AV149" s="13" t="s">
        <v>89</v>
      </c>
      <c r="AW149" s="13" t="s">
        <v>33</v>
      </c>
      <c r="AX149" s="13" t="s">
        <v>79</v>
      </c>
      <c r="AY149" s="248" t="s">
        <v>143</v>
      </c>
    </row>
    <row r="150" s="13" customFormat="1">
      <c r="A150" s="13"/>
      <c r="B150" s="238"/>
      <c r="C150" s="239"/>
      <c r="D150" s="231" t="s">
        <v>156</v>
      </c>
      <c r="E150" s="240" t="s">
        <v>1</v>
      </c>
      <c r="F150" s="241" t="s">
        <v>1340</v>
      </c>
      <c r="G150" s="239"/>
      <c r="H150" s="242">
        <v>37.125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156</v>
      </c>
      <c r="AU150" s="248" t="s">
        <v>89</v>
      </c>
      <c r="AV150" s="13" t="s">
        <v>89</v>
      </c>
      <c r="AW150" s="13" t="s">
        <v>33</v>
      </c>
      <c r="AX150" s="13" t="s">
        <v>79</v>
      </c>
      <c r="AY150" s="248" t="s">
        <v>143</v>
      </c>
    </row>
    <row r="151" s="13" customFormat="1">
      <c r="A151" s="13"/>
      <c r="B151" s="238"/>
      <c r="C151" s="239"/>
      <c r="D151" s="231" t="s">
        <v>156</v>
      </c>
      <c r="E151" s="240" t="s">
        <v>1</v>
      </c>
      <c r="F151" s="241" t="s">
        <v>1341</v>
      </c>
      <c r="G151" s="239"/>
      <c r="H151" s="242">
        <v>33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156</v>
      </c>
      <c r="AU151" s="248" t="s">
        <v>89</v>
      </c>
      <c r="AV151" s="13" t="s">
        <v>89</v>
      </c>
      <c r="AW151" s="13" t="s">
        <v>33</v>
      </c>
      <c r="AX151" s="13" t="s">
        <v>79</v>
      </c>
      <c r="AY151" s="248" t="s">
        <v>143</v>
      </c>
    </row>
    <row r="152" s="13" customFormat="1">
      <c r="A152" s="13"/>
      <c r="B152" s="238"/>
      <c r="C152" s="239"/>
      <c r="D152" s="231" t="s">
        <v>156</v>
      </c>
      <c r="E152" s="240" t="s">
        <v>1</v>
      </c>
      <c r="F152" s="241" t="s">
        <v>1342</v>
      </c>
      <c r="G152" s="239"/>
      <c r="H152" s="242">
        <v>36.299999999999997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156</v>
      </c>
      <c r="AU152" s="248" t="s">
        <v>89</v>
      </c>
      <c r="AV152" s="13" t="s">
        <v>89</v>
      </c>
      <c r="AW152" s="13" t="s">
        <v>33</v>
      </c>
      <c r="AX152" s="13" t="s">
        <v>79</v>
      </c>
      <c r="AY152" s="248" t="s">
        <v>143</v>
      </c>
    </row>
    <row r="153" s="14" customFormat="1">
      <c r="A153" s="14"/>
      <c r="B153" s="249"/>
      <c r="C153" s="250"/>
      <c r="D153" s="231" t="s">
        <v>156</v>
      </c>
      <c r="E153" s="251" t="s">
        <v>1</v>
      </c>
      <c r="F153" s="252" t="s">
        <v>184</v>
      </c>
      <c r="G153" s="250"/>
      <c r="H153" s="253">
        <v>209.38499999999999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156</v>
      </c>
      <c r="AU153" s="259" t="s">
        <v>89</v>
      </c>
      <c r="AV153" s="14" t="s">
        <v>150</v>
      </c>
      <c r="AW153" s="14" t="s">
        <v>33</v>
      </c>
      <c r="AX153" s="14" t="s">
        <v>87</v>
      </c>
      <c r="AY153" s="259" t="s">
        <v>143</v>
      </c>
    </row>
    <row r="154" s="2" customFormat="1" ht="21.75" customHeight="1">
      <c r="A154" s="38"/>
      <c r="B154" s="39"/>
      <c r="C154" s="218" t="s">
        <v>192</v>
      </c>
      <c r="D154" s="218" t="s">
        <v>145</v>
      </c>
      <c r="E154" s="219" t="s">
        <v>1026</v>
      </c>
      <c r="F154" s="220" t="s">
        <v>1027</v>
      </c>
      <c r="G154" s="221" t="s">
        <v>148</v>
      </c>
      <c r="H154" s="222">
        <v>418.76999999999998</v>
      </c>
      <c r="I154" s="223"/>
      <c r="J154" s="224">
        <f>ROUND(I154*H154,2)</f>
        <v>0</v>
      </c>
      <c r="K154" s="220" t="s">
        <v>149</v>
      </c>
      <c r="L154" s="44"/>
      <c r="M154" s="225" t="s">
        <v>1</v>
      </c>
      <c r="N154" s="226" t="s">
        <v>44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150</v>
      </c>
      <c r="AT154" s="229" t="s">
        <v>145</v>
      </c>
      <c r="AU154" s="229" t="s">
        <v>89</v>
      </c>
      <c r="AY154" s="17" t="s">
        <v>143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87</v>
      </c>
      <c r="BK154" s="230">
        <f>ROUND(I154*H154,2)</f>
        <v>0</v>
      </c>
      <c r="BL154" s="17" t="s">
        <v>150</v>
      </c>
      <c r="BM154" s="229" t="s">
        <v>1343</v>
      </c>
    </row>
    <row r="155" s="2" customFormat="1">
      <c r="A155" s="38"/>
      <c r="B155" s="39"/>
      <c r="C155" s="40"/>
      <c r="D155" s="231" t="s">
        <v>152</v>
      </c>
      <c r="E155" s="40"/>
      <c r="F155" s="232" t="s">
        <v>1029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89</v>
      </c>
    </row>
    <row r="156" s="2" customFormat="1">
      <c r="A156" s="38"/>
      <c r="B156" s="39"/>
      <c r="C156" s="40"/>
      <c r="D156" s="236" t="s">
        <v>154</v>
      </c>
      <c r="E156" s="40"/>
      <c r="F156" s="237" t="s">
        <v>1030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154</v>
      </c>
      <c r="AU156" s="17" t="s">
        <v>89</v>
      </c>
    </row>
    <row r="157" s="13" customFormat="1">
      <c r="A157" s="13"/>
      <c r="B157" s="238"/>
      <c r="C157" s="239"/>
      <c r="D157" s="231" t="s">
        <v>156</v>
      </c>
      <c r="E157" s="240" t="s">
        <v>1</v>
      </c>
      <c r="F157" s="241" t="s">
        <v>1344</v>
      </c>
      <c r="G157" s="239"/>
      <c r="H157" s="242">
        <v>346.17000000000002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156</v>
      </c>
      <c r="AU157" s="248" t="s">
        <v>89</v>
      </c>
      <c r="AV157" s="13" t="s">
        <v>89</v>
      </c>
      <c r="AW157" s="13" t="s">
        <v>33</v>
      </c>
      <c r="AX157" s="13" t="s">
        <v>79</v>
      </c>
      <c r="AY157" s="248" t="s">
        <v>143</v>
      </c>
    </row>
    <row r="158" s="13" customFormat="1">
      <c r="A158" s="13"/>
      <c r="B158" s="238"/>
      <c r="C158" s="239"/>
      <c r="D158" s="231" t="s">
        <v>156</v>
      </c>
      <c r="E158" s="240" t="s">
        <v>1</v>
      </c>
      <c r="F158" s="241" t="s">
        <v>1345</v>
      </c>
      <c r="G158" s="239"/>
      <c r="H158" s="242">
        <v>72.599999999999994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156</v>
      </c>
      <c r="AU158" s="248" t="s">
        <v>89</v>
      </c>
      <c r="AV158" s="13" t="s">
        <v>89</v>
      </c>
      <c r="AW158" s="13" t="s">
        <v>33</v>
      </c>
      <c r="AX158" s="13" t="s">
        <v>79</v>
      </c>
      <c r="AY158" s="248" t="s">
        <v>143</v>
      </c>
    </row>
    <row r="159" s="14" customFormat="1">
      <c r="A159" s="14"/>
      <c r="B159" s="249"/>
      <c r="C159" s="250"/>
      <c r="D159" s="231" t="s">
        <v>156</v>
      </c>
      <c r="E159" s="251" t="s">
        <v>1</v>
      </c>
      <c r="F159" s="252" t="s">
        <v>184</v>
      </c>
      <c r="G159" s="250"/>
      <c r="H159" s="253">
        <v>418.76999999999998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156</v>
      </c>
      <c r="AU159" s="259" t="s">
        <v>89</v>
      </c>
      <c r="AV159" s="14" t="s">
        <v>150</v>
      </c>
      <c r="AW159" s="14" t="s">
        <v>33</v>
      </c>
      <c r="AX159" s="14" t="s">
        <v>87</v>
      </c>
      <c r="AY159" s="259" t="s">
        <v>143</v>
      </c>
    </row>
    <row r="160" s="2" customFormat="1" ht="24.15" customHeight="1">
      <c r="A160" s="38"/>
      <c r="B160" s="39"/>
      <c r="C160" s="218" t="s">
        <v>199</v>
      </c>
      <c r="D160" s="218" t="s">
        <v>145</v>
      </c>
      <c r="E160" s="219" t="s">
        <v>1035</v>
      </c>
      <c r="F160" s="220" t="s">
        <v>1036</v>
      </c>
      <c r="G160" s="221" t="s">
        <v>148</v>
      </c>
      <c r="H160" s="222">
        <v>418.76999999999998</v>
      </c>
      <c r="I160" s="223"/>
      <c r="J160" s="224">
        <f>ROUND(I160*H160,2)</f>
        <v>0</v>
      </c>
      <c r="K160" s="220" t="s">
        <v>149</v>
      </c>
      <c r="L160" s="44"/>
      <c r="M160" s="225" t="s">
        <v>1</v>
      </c>
      <c r="N160" s="226" t="s">
        <v>44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150</v>
      </c>
      <c r="AT160" s="229" t="s">
        <v>145</v>
      </c>
      <c r="AU160" s="229" t="s">
        <v>89</v>
      </c>
      <c r="AY160" s="17" t="s">
        <v>143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87</v>
      </c>
      <c r="BK160" s="230">
        <f>ROUND(I160*H160,2)</f>
        <v>0</v>
      </c>
      <c r="BL160" s="17" t="s">
        <v>150</v>
      </c>
      <c r="BM160" s="229" t="s">
        <v>1346</v>
      </c>
    </row>
    <row r="161" s="2" customFormat="1">
      <c r="A161" s="38"/>
      <c r="B161" s="39"/>
      <c r="C161" s="40"/>
      <c r="D161" s="231" t="s">
        <v>152</v>
      </c>
      <c r="E161" s="40"/>
      <c r="F161" s="232" t="s">
        <v>1038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89</v>
      </c>
    </row>
    <row r="162" s="2" customFormat="1">
      <c r="A162" s="38"/>
      <c r="B162" s="39"/>
      <c r="C162" s="40"/>
      <c r="D162" s="236" t="s">
        <v>154</v>
      </c>
      <c r="E162" s="40"/>
      <c r="F162" s="237" t="s">
        <v>1039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154</v>
      </c>
      <c r="AU162" s="17" t="s">
        <v>89</v>
      </c>
    </row>
    <row r="163" s="13" customFormat="1">
      <c r="A163" s="13"/>
      <c r="B163" s="238"/>
      <c r="C163" s="239"/>
      <c r="D163" s="231" t="s">
        <v>156</v>
      </c>
      <c r="E163" s="240" t="s">
        <v>1</v>
      </c>
      <c r="F163" s="241" t="s">
        <v>1347</v>
      </c>
      <c r="G163" s="239"/>
      <c r="H163" s="242">
        <v>418.76999999999998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156</v>
      </c>
      <c r="AU163" s="248" t="s">
        <v>89</v>
      </c>
      <c r="AV163" s="13" t="s">
        <v>89</v>
      </c>
      <c r="AW163" s="13" t="s">
        <v>33</v>
      </c>
      <c r="AX163" s="13" t="s">
        <v>87</v>
      </c>
      <c r="AY163" s="248" t="s">
        <v>143</v>
      </c>
    </row>
    <row r="164" s="2" customFormat="1" ht="37.8" customHeight="1">
      <c r="A164" s="38"/>
      <c r="B164" s="39"/>
      <c r="C164" s="218" t="s">
        <v>206</v>
      </c>
      <c r="D164" s="218" t="s">
        <v>145</v>
      </c>
      <c r="E164" s="219" t="s">
        <v>715</v>
      </c>
      <c r="F164" s="220" t="s">
        <v>716</v>
      </c>
      <c r="G164" s="221" t="s">
        <v>241</v>
      </c>
      <c r="H164" s="222">
        <v>241.40000000000001</v>
      </c>
      <c r="I164" s="223"/>
      <c r="J164" s="224">
        <f>ROUND(I164*H164,2)</f>
        <v>0</v>
      </c>
      <c r="K164" s="220" t="s">
        <v>149</v>
      </c>
      <c r="L164" s="44"/>
      <c r="M164" s="225" t="s">
        <v>1</v>
      </c>
      <c r="N164" s="226" t="s">
        <v>44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150</v>
      </c>
      <c r="AT164" s="229" t="s">
        <v>145</v>
      </c>
      <c r="AU164" s="229" t="s">
        <v>89</v>
      </c>
      <c r="AY164" s="17" t="s">
        <v>143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150</v>
      </c>
      <c r="BM164" s="229" t="s">
        <v>1348</v>
      </c>
    </row>
    <row r="165" s="2" customFormat="1">
      <c r="A165" s="38"/>
      <c r="B165" s="39"/>
      <c r="C165" s="40"/>
      <c r="D165" s="231" t="s">
        <v>152</v>
      </c>
      <c r="E165" s="40"/>
      <c r="F165" s="232" t="s">
        <v>718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89</v>
      </c>
    </row>
    <row r="166" s="2" customFormat="1">
      <c r="A166" s="38"/>
      <c r="B166" s="39"/>
      <c r="C166" s="40"/>
      <c r="D166" s="236" t="s">
        <v>154</v>
      </c>
      <c r="E166" s="40"/>
      <c r="F166" s="237" t="s">
        <v>719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154</v>
      </c>
      <c r="AU166" s="17" t="s">
        <v>89</v>
      </c>
    </row>
    <row r="167" s="13" customFormat="1">
      <c r="A167" s="13"/>
      <c r="B167" s="238"/>
      <c r="C167" s="239"/>
      <c r="D167" s="231" t="s">
        <v>156</v>
      </c>
      <c r="E167" s="240" t="s">
        <v>1</v>
      </c>
      <c r="F167" s="241" t="s">
        <v>1349</v>
      </c>
      <c r="G167" s="239"/>
      <c r="H167" s="242">
        <v>241.40000000000001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156</v>
      </c>
      <c r="AU167" s="248" t="s">
        <v>89</v>
      </c>
      <c r="AV167" s="13" t="s">
        <v>89</v>
      </c>
      <c r="AW167" s="13" t="s">
        <v>33</v>
      </c>
      <c r="AX167" s="13" t="s">
        <v>87</v>
      </c>
      <c r="AY167" s="248" t="s">
        <v>143</v>
      </c>
    </row>
    <row r="168" s="2" customFormat="1" ht="37.8" customHeight="1">
      <c r="A168" s="38"/>
      <c r="B168" s="39"/>
      <c r="C168" s="218" t="s">
        <v>214</v>
      </c>
      <c r="D168" s="218" t="s">
        <v>145</v>
      </c>
      <c r="E168" s="219" t="s">
        <v>474</v>
      </c>
      <c r="F168" s="220" t="s">
        <v>475</v>
      </c>
      <c r="G168" s="221" t="s">
        <v>241</v>
      </c>
      <c r="H168" s="222">
        <v>241.40000000000001</v>
      </c>
      <c r="I168" s="223"/>
      <c r="J168" s="224">
        <f>ROUND(I168*H168,2)</f>
        <v>0</v>
      </c>
      <c r="K168" s="220" t="s">
        <v>149</v>
      </c>
      <c r="L168" s="44"/>
      <c r="M168" s="225" t="s">
        <v>1</v>
      </c>
      <c r="N168" s="226" t="s">
        <v>44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150</v>
      </c>
      <c r="AT168" s="229" t="s">
        <v>145</v>
      </c>
      <c r="AU168" s="229" t="s">
        <v>89</v>
      </c>
      <c r="AY168" s="17" t="s">
        <v>143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87</v>
      </c>
      <c r="BK168" s="230">
        <f>ROUND(I168*H168,2)</f>
        <v>0</v>
      </c>
      <c r="BL168" s="17" t="s">
        <v>150</v>
      </c>
      <c r="BM168" s="229" t="s">
        <v>1350</v>
      </c>
    </row>
    <row r="169" s="2" customFormat="1">
      <c r="A169" s="38"/>
      <c r="B169" s="39"/>
      <c r="C169" s="40"/>
      <c r="D169" s="231" t="s">
        <v>152</v>
      </c>
      <c r="E169" s="40"/>
      <c r="F169" s="232" t="s">
        <v>477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152</v>
      </c>
      <c r="AU169" s="17" t="s">
        <v>89</v>
      </c>
    </row>
    <row r="170" s="2" customFormat="1">
      <c r="A170" s="38"/>
      <c r="B170" s="39"/>
      <c r="C170" s="40"/>
      <c r="D170" s="236" t="s">
        <v>154</v>
      </c>
      <c r="E170" s="40"/>
      <c r="F170" s="237" t="s">
        <v>478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154</v>
      </c>
      <c r="AU170" s="17" t="s">
        <v>89</v>
      </c>
    </row>
    <row r="171" s="13" customFormat="1">
      <c r="A171" s="13"/>
      <c r="B171" s="238"/>
      <c r="C171" s="239"/>
      <c r="D171" s="231" t="s">
        <v>156</v>
      </c>
      <c r="E171" s="240" t="s">
        <v>1</v>
      </c>
      <c r="F171" s="241" t="s">
        <v>1351</v>
      </c>
      <c r="G171" s="239"/>
      <c r="H171" s="242">
        <v>241.40000000000001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156</v>
      </c>
      <c r="AU171" s="248" t="s">
        <v>89</v>
      </c>
      <c r="AV171" s="13" t="s">
        <v>89</v>
      </c>
      <c r="AW171" s="13" t="s">
        <v>33</v>
      </c>
      <c r="AX171" s="13" t="s">
        <v>87</v>
      </c>
      <c r="AY171" s="248" t="s">
        <v>143</v>
      </c>
    </row>
    <row r="172" s="2" customFormat="1" ht="37.8" customHeight="1">
      <c r="A172" s="38"/>
      <c r="B172" s="39"/>
      <c r="C172" s="218" t="s">
        <v>221</v>
      </c>
      <c r="D172" s="218" t="s">
        <v>145</v>
      </c>
      <c r="E172" s="219" t="s">
        <v>480</v>
      </c>
      <c r="F172" s="220" t="s">
        <v>481</v>
      </c>
      <c r="G172" s="221" t="s">
        <v>241</v>
      </c>
      <c r="H172" s="222">
        <v>2414</v>
      </c>
      <c r="I172" s="223"/>
      <c r="J172" s="224">
        <f>ROUND(I172*H172,2)</f>
        <v>0</v>
      </c>
      <c r="K172" s="220" t="s">
        <v>149</v>
      </c>
      <c r="L172" s="44"/>
      <c r="M172" s="225" t="s">
        <v>1</v>
      </c>
      <c r="N172" s="226" t="s">
        <v>44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150</v>
      </c>
      <c r="AT172" s="229" t="s">
        <v>145</v>
      </c>
      <c r="AU172" s="229" t="s">
        <v>89</v>
      </c>
      <c r="AY172" s="17" t="s">
        <v>143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87</v>
      </c>
      <c r="BK172" s="230">
        <f>ROUND(I172*H172,2)</f>
        <v>0</v>
      </c>
      <c r="BL172" s="17" t="s">
        <v>150</v>
      </c>
      <c r="BM172" s="229" t="s">
        <v>1352</v>
      </c>
    </row>
    <row r="173" s="2" customFormat="1">
      <c r="A173" s="38"/>
      <c r="B173" s="39"/>
      <c r="C173" s="40"/>
      <c r="D173" s="231" t="s">
        <v>152</v>
      </c>
      <c r="E173" s="40"/>
      <c r="F173" s="232" t="s">
        <v>483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152</v>
      </c>
      <c r="AU173" s="17" t="s">
        <v>89</v>
      </c>
    </row>
    <row r="174" s="2" customFormat="1">
      <c r="A174" s="38"/>
      <c r="B174" s="39"/>
      <c r="C174" s="40"/>
      <c r="D174" s="236" t="s">
        <v>154</v>
      </c>
      <c r="E174" s="40"/>
      <c r="F174" s="237" t="s">
        <v>484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154</v>
      </c>
      <c r="AU174" s="17" t="s">
        <v>89</v>
      </c>
    </row>
    <row r="175" s="13" customFormat="1">
      <c r="A175" s="13"/>
      <c r="B175" s="238"/>
      <c r="C175" s="239"/>
      <c r="D175" s="231" t="s">
        <v>156</v>
      </c>
      <c r="E175" s="240" t="s">
        <v>1</v>
      </c>
      <c r="F175" s="241" t="s">
        <v>1351</v>
      </c>
      <c r="G175" s="239"/>
      <c r="H175" s="242">
        <v>241.40000000000001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156</v>
      </c>
      <c r="AU175" s="248" t="s">
        <v>89</v>
      </c>
      <c r="AV175" s="13" t="s">
        <v>89</v>
      </c>
      <c r="AW175" s="13" t="s">
        <v>33</v>
      </c>
      <c r="AX175" s="13" t="s">
        <v>87</v>
      </c>
      <c r="AY175" s="248" t="s">
        <v>143</v>
      </c>
    </row>
    <row r="176" s="13" customFormat="1">
      <c r="A176" s="13"/>
      <c r="B176" s="238"/>
      <c r="C176" s="239"/>
      <c r="D176" s="231" t="s">
        <v>156</v>
      </c>
      <c r="E176" s="239"/>
      <c r="F176" s="241" t="s">
        <v>1353</v>
      </c>
      <c r="G176" s="239"/>
      <c r="H176" s="242">
        <v>2414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156</v>
      </c>
      <c r="AU176" s="248" t="s">
        <v>89</v>
      </c>
      <c r="AV176" s="13" t="s">
        <v>89</v>
      </c>
      <c r="AW176" s="13" t="s">
        <v>4</v>
      </c>
      <c r="AX176" s="13" t="s">
        <v>87</v>
      </c>
      <c r="AY176" s="248" t="s">
        <v>143</v>
      </c>
    </row>
    <row r="177" s="2" customFormat="1" ht="24.15" customHeight="1">
      <c r="A177" s="38"/>
      <c r="B177" s="39"/>
      <c r="C177" s="218" t="s">
        <v>8</v>
      </c>
      <c r="D177" s="218" t="s">
        <v>145</v>
      </c>
      <c r="E177" s="219" t="s">
        <v>486</v>
      </c>
      <c r="F177" s="220" t="s">
        <v>487</v>
      </c>
      <c r="G177" s="221" t="s">
        <v>241</v>
      </c>
      <c r="H177" s="222">
        <v>241.40000000000001</v>
      </c>
      <c r="I177" s="223"/>
      <c r="J177" s="224">
        <f>ROUND(I177*H177,2)</f>
        <v>0</v>
      </c>
      <c r="K177" s="220" t="s">
        <v>149</v>
      </c>
      <c r="L177" s="44"/>
      <c r="M177" s="225" t="s">
        <v>1</v>
      </c>
      <c r="N177" s="226" t="s">
        <v>44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150</v>
      </c>
      <c r="AT177" s="229" t="s">
        <v>145</v>
      </c>
      <c r="AU177" s="229" t="s">
        <v>89</v>
      </c>
      <c r="AY177" s="17" t="s">
        <v>143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87</v>
      </c>
      <c r="BK177" s="230">
        <f>ROUND(I177*H177,2)</f>
        <v>0</v>
      </c>
      <c r="BL177" s="17" t="s">
        <v>150</v>
      </c>
      <c r="BM177" s="229" t="s">
        <v>1354</v>
      </c>
    </row>
    <row r="178" s="2" customFormat="1">
      <c r="A178" s="38"/>
      <c r="B178" s="39"/>
      <c r="C178" s="40"/>
      <c r="D178" s="231" t="s">
        <v>152</v>
      </c>
      <c r="E178" s="40"/>
      <c r="F178" s="232" t="s">
        <v>489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89</v>
      </c>
    </row>
    <row r="179" s="2" customFormat="1">
      <c r="A179" s="38"/>
      <c r="B179" s="39"/>
      <c r="C179" s="40"/>
      <c r="D179" s="236" t="s">
        <v>154</v>
      </c>
      <c r="E179" s="40"/>
      <c r="F179" s="237" t="s">
        <v>490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154</v>
      </c>
      <c r="AU179" s="17" t="s">
        <v>89</v>
      </c>
    </row>
    <row r="180" s="13" customFormat="1">
      <c r="A180" s="13"/>
      <c r="B180" s="238"/>
      <c r="C180" s="239"/>
      <c r="D180" s="231" t="s">
        <v>156</v>
      </c>
      <c r="E180" s="240" t="s">
        <v>1</v>
      </c>
      <c r="F180" s="241" t="s">
        <v>1351</v>
      </c>
      <c r="G180" s="239"/>
      <c r="H180" s="242">
        <v>241.40000000000001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156</v>
      </c>
      <c r="AU180" s="248" t="s">
        <v>89</v>
      </c>
      <c r="AV180" s="13" t="s">
        <v>89</v>
      </c>
      <c r="AW180" s="13" t="s">
        <v>33</v>
      </c>
      <c r="AX180" s="13" t="s">
        <v>87</v>
      </c>
      <c r="AY180" s="248" t="s">
        <v>143</v>
      </c>
    </row>
    <row r="181" s="2" customFormat="1" ht="33" customHeight="1">
      <c r="A181" s="38"/>
      <c r="B181" s="39"/>
      <c r="C181" s="218" t="s">
        <v>232</v>
      </c>
      <c r="D181" s="218" t="s">
        <v>145</v>
      </c>
      <c r="E181" s="219" t="s">
        <v>491</v>
      </c>
      <c r="F181" s="220" t="s">
        <v>492</v>
      </c>
      <c r="G181" s="221" t="s">
        <v>409</v>
      </c>
      <c r="H181" s="222">
        <v>386.24000000000001</v>
      </c>
      <c r="I181" s="223"/>
      <c r="J181" s="224">
        <f>ROUND(I181*H181,2)</f>
        <v>0</v>
      </c>
      <c r="K181" s="220" t="s">
        <v>149</v>
      </c>
      <c r="L181" s="44"/>
      <c r="M181" s="225" t="s">
        <v>1</v>
      </c>
      <c r="N181" s="226" t="s">
        <v>44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150</v>
      </c>
      <c r="AT181" s="229" t="s">
        <v>145</v>
      </c>
      <c r="AU181" s="229" t="s">
        <v>89</v>
      </c>
      <c r="AY181" s="17" t="s">
        <v>143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87</v>
      </c>
      <c r="BK181" s="230">
        <f>ROUND(I181*H181,2)</f>
        <v>0</v>
      </c>
      <c r="BL181" s="17" t="s">
        <v>150</v>
      </c>
      <c r="BM181" s="229" t="s">
        <v>1355</v>
      </c>
    </row>
    <row r="182" s="2" customFormat="1">
      <c r="A182" s="38"/>
      <c r="B182" s="39"/>
      <c r="C182" s="40"/>
      <c r="D182" s="231" t="s">
        <v>152</v>
      </c>
      <c r="E182" s="40"/>
      <c r="F182" s="232" t="s">
        <v>441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89</v>
      </c>
    </row>
    <row r="183" s="2" customFormat="1">
      <c r="A183" s="38"/>
      <c r="B183" s="39"/>
      <c r="C183" s="40"/>
      <c r="D183" s="236" t="s">
        <v>154</v>
      </c>
      <c r="E183" s="40"/>
      <c r="F183" s="237" t="s">
        <v>494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154</v>
      </c>
      <c r="AU183" s="17" t="s">
        <v>89</v>
      </c>
    </row>
    <row r="184" s="13" customFormat="1">
      <c r="A184" s="13"/>
      <c r="B184" s="238"/>
      <c r="C184" s="239"/>
      <c r="D184" s="231" t="s">
        <v>156</v>
      </c>
      <c r="E184" s="240" t="s">
        <v>1</v>
      </c>
      <c r="F184" s="241" t="s">
        <v>1356</v>
      </c>
      <c r="G184" s="239"/>
      <c r="H184" s="242">
        <v>386.24000000000001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156</v>
      </c>
      <c r="AU184" s="248" t="s">
        <v>89</v>
      </c>
      <c r="AV184" s="13" t="s">
        <v>89</v>
      </c>
      <c r="AW184" s="13" t="s">
        <v>33</v>
      </c>
      <c r="AX184" s="13" t="s">
        <v>87</v>
      </c>
      <c r="AY184" s="248" t="s">
        <v>143</v>
      </c>
    </row>
    <row r="185" s="2" customFormat="1" ht="24.15" customHeight="1">
      <c r="A185" s="38"/>
      <c r="B185" s="39"/>
      <c r="C185" s="218" t="s">
        <v>238</v>
      </c>
      <c r="D185" s="218" t="s">
        <v>145</v>
      </c>
      <c r="E185" s="219" t="s">
        <v>728</v>
      </c>
      <c r="F185" s="220" t="s">
        <v>729</v>
      </c>
      <c r="G185" s="221" t="s">
        <v>241</v>
      </c>
      <c r="H185" s="222">
        <v>114.096</v>
      </c>
      <c r="I185" s="223"/>
      <c r="J185" s="224">
        <f>ROUND(I185*H185,2)</f>
        <v>0</v>
      </c>
      <c r="K185" s="220" t="s">
        <v>149</v>
      </c>
      <c r="L185" s="44"/>
      <c r="M185" s="225" t="s">
        <v>1</v>
      </c>
      <c r="N185" s="226" t="s">
        <v>44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150</v>
      </c>
      <c r="AT185" s="229" t="s">
        <v>145</v>
      </c>
      <c r="AU185" s="229" t="s">
        <v>89</v>
      </c>
      <c r="AY185" s="17" t="s">
        <v>143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87</v>
      </c>
      <c r="BK185" s="230">
        <f>ROUND(I185*H185,2)</f>
        <v>0</v>
      </c>
      <c r="BL185" s="17" t="s">
        <v>150</v>
      </c>
      <c r="BM185" s="229" t="s">
        <v>1357</v>
      </c>
    </row>
    <row r="186" s="2" customFormat="1">
      <c r="A186" s="38"/>
      <c r="B186" s="39"/>
      <c r="C186" s="40"/>
      <c r="D186" s="231" t="s">
        <v>152</v>
      </c>
      <c r="E186" s="40"/>
      <c r="F186" s="232" t="s">
        <v>731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152</v>
      </c>
      <c r="AU186" s="17" t="s">
        <v>89</v>
      </c>
    </row>
    <row r="187" s="2" customFormat="1">
      <c r="A187" s="38"/>
      <c r="B187" s="39"/>
      <c r="C187" s="40"/>
      <c r="D187" s="236" t="s">
        <v>154</v>
      </c>
      <c r="E187" s="40"/>
      <c r="F187" s="237" t="s">
        <v>732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154</v>
      </c>
      <c r="AU187" s="17" t="s">
        <v>89</v>
      </c>
    </row>
    <row r="188" s="13" customFormat="1">
      <c r="A188" s="13"/>
      <c r="B188" s="238"/>
      <c r="C188" s="239"/>
      <c r="D188" s="231" t="s">
        <v>156</v>
      </c>
      <c r="E188" s="240" t="s">
        <v>1</v>
      </c>
      <c r="F188" s="241" t="s">
        <v>1358</v>
      </c>
      <c r="G188" s="239"/>
      <c r="H188" s="242">
        <v>88.116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156</v>
      </c>
      <c r="AU188" s="248" t="s">
        <v>89</v>
      </c>
      <c r="AV188" s="13" t="s">
        <v>89</v>
      </c>
      <c r="AW188" s="13" t="s">
        <v>33</v>
      </c>
      <c r="AX188" s="13" t="s">
        <v>79</v>
      </c>
      <c r="AY188" s="248" t="s">
        <v>143</v>
      </c>
    </row>
    <row r="189" s="13" customFormat="1">
      <c r="A189" s="13"/>
      <c r="B189" s="238"/>
      <c r="C189" s="239"/>
      <c r="D189" s="231" t="s">
        <v>156</v>
      </c>
      <c r="E189" s="240" t="s">
        <v>1</v>
      </c>
      <c r="F189" s="241" t="s">
        <v>1359</v>
      </c>
      <c r="G189" s="239"/>
      <c r="H189" s="242">
        <v>18.48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156</v>
      </c>
      <c r="AU189" s="248" t="s">
        <v>89</v>
      </c>
      <c r="AV189" s="13" t="s">
        <v>89</v>
      </c>
      <c r="AW189" s="13" t="s">
        <v>33</v>
      </c>
      <c r="AX189" s="13" t="s">
        <v>79</v>
      </c>
      <c r="AY189" s="248" t="s">
        <v>143</v>
      </c>
    </row>
    <row r="190" s="13" customFormat="1">
      <c r="A190" s="13"/>
      <c r="B190" s="238"/>
      <c r="C190" s="239"/>
      <c r="D190" s="231" t="s">
        <v>156</v>
      </c>
      <c r="E190" s="240" t="s">
        <v>1</v>
      </c>
      <c r="F190" s="241" t="s">
        <v>1360</v>
      </c>
      <c r="G190" s="239"/>
      <c r="H190" s="242">
        <v>7.5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156</v>
      </c>
      <c r="AU190" s="248" t="s">
        <v>89</v>
      </c>
      <c r="AV190" s="13" t="s">
        <v>89</v>
      </c>
      <c r="AW190" s="13" t="s">
        <v>33</v>
      </c>
      <c r="AX190" s="13" t="s">
        <v>79</v>
      </c>
      <c r="AY190" s="248" t="s">
        <v>143</v>
      </c>
    </row>
    <row r="191" s="14" customFormat="1">
      <c r="A191" s="14"/>
      <c r="B191" s="249"/>
      <c r="C191" s="250"/>
      <c r="D191" s="231" t="s">
        <v>156</v>
      </c>
      <c r="E191" s="251" t="s">
        <v>1</v>
      </c>
      <c r="F191" s="252" t="s">
        <v>184</v>
      </c>
      <c r="G191" s="250"/>
      <c r="H191" s="253">
        <v>114.096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156</v>
      </c>
      <c r="AU191" s="259" t="s">
        <v>89</v>
      </c>
      <c r="AV191" s="14" t="s">
        <v>150</v>
      </c>
      <c r="AW191" s="14" t="s">
        <v>33</v>
      </c>
      <c r="AX191" s="14" t="s">
        <v>87</v>
      </c>
      <c r="AY191" s="259" t="s">
        <v>143</v>
      </c>
    </row>
    <row r="192" s="2" customFormat="1" ht="16.5" customHeight="1">
      <c r="A192" s="38"/>
      <c r="B192" s="39"/>
      <c r="C192" s="260" t="s">
        <v>247</v>
      </c>
      <c r="D192" s="260" t="s">
        <v>292</v>
      </c>
      <c r="E192" s="261" t="s">
        <v>734</v>
      </c>
      <c r="F192" s="262" t="s">
        <v>735</v>
      </c>
      <c r="G192" s="263" t="s">
        <v>409</v>
      </c>
      <c r="H192" s="264">
        <v>205.38</v>
      </c>
      <c r="I192" s="265"/>
      <c r="J192" s="266">
        <f>ROUND(I192*H192,2)</f>
        <v>0</v>
      </c>
      <c r="K192" s="262" t="s">
        <v>1</v>
      </c>
      <c r="L192" s="267"/>
      <c r="M192" s="268" t="s">
        <v>1</v>
      </c>
      <c r="N192" s="269" t="s">
        <v>44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199</v>
      </c>
      <c r="AT192" s="229" t="s">
        <v>292</v>
      </c>
      <c r="AU192" s="229" t="s">
        <v>89</v>
      </c>
      <c r="AY192" s="17" t="s">
        <v>143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87</v>
      </c>
      <c r="BK192" s="230">
        <f>ROUND(I192*H192,2)</f>
        <v>0</v>
      </c>
      <c r="BL192" s="17" t="s">
        <v>150</v>
      </c>
      <c r="BM192" s="229" t="s">
        <v>1361</v>
      </c>
    </row>
    <row r="193" s="13" customFormat="1">
      <c r="A193" s="13"/>
      <c r="B193" s="238"/>
      <c r="C193" s="239"/>
      <c r="D193" s="231" t="s">
        <v>156</v>
      </c>
      <c r="E193" s="240" t="s">
        <v>1</v>
      </c>
      <c r="F193" s="241" t="s">
        <v>1362</v>
      </c>
      <c r="G193" s="239"/>
      <c r="H193" s="242">
        <v>205.38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156</v>
      </c>
      <c r="AU193" s="248" t="s">
        <v>89</v>
      </c>
      <c r="AV193" s="13" t="s">
        <v>89</v>
      </c>
      <c r="AW193" s="13" t="s">
        <v>33</v>
      </c>
      <c r="AX193" s="13" t="s">
        <v>87</v>
      </c>
      <c r="AY193" s="248" t="s">
        <v>143</v>
      </c>
    </row>
    <row r="194" s="2" customFormat="1" ht="24.15" customHeight="1">
      <c r="A194" s="38"/>
      <c r="B194" s="39"/>
      <c r="C194" s="218" t="s">
        <v>253</v>
      </c>
      <c r="D194" s="218" t="s">
        <v>145</v>
      </c>
      <c r="E194" s="219" t="s">
        <v>738</v>
      </c>
      <c r="F194" s="220" t="s">
        <v>739</v>
      </c>
      <c r="G194" s="221" t="s">
        <v>241</v>
      </c>
      <c r="H194" s="222">
        <v>50.759999999999998</v>
      </c>
      <c r="I194" s="223"/>
      <c r="J194" s="224">
        <f>ROUND(I194*H194,2)</f>
        <v>0</v>
      </c>
      <c r="K194" s="220" t="s">
        <v>149</v>
      </c>
      <c r="L194" s="44"/>
      <c r="M194" s="225" t="s">
        <v>1</v>
      </c>
      <c r="N194" s="226" t="s">
        <v>44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150</v>
      </c>
      <c r="AT194" s="229" t="s">
        <v>145</v>
      </c>
      <c r="AU194" s="229" t="s">
        <v>89</v>
      </c>
      <c r="AY194" s="17" t="s">
        <v>143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87</v>
      </c>
      <c r="BK194" s="230">
        <f>ROUND(I194*H194,2)</f>
        <v>0</v>
      </c>
      <c r="BL194" s="17" t="s">
        <v>150</v>
      </c>
      <c r="BM194" s="229" t="s">
        <v>1363</v>
      </c>
    </row>
    <row r="195" s="2" customFormat="1">
      <c r="A195" s="38"/>
      <c r="B195" s="39"/>
      <c r="C195" s="40"/>
      <c r="D195" s="231" t="s">
        <v>152</v>
      </c>
      <c r="E195" s="40"/>
      <c r="F195" s="232" t="s">
        <v>741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152</v>
      </c>
      <c r="AU195" s="17" t="s">
        <v>89</v>
      </c>
    </row>
    <row r="196" s="2" customFormat="1">
      <c r="A196" s="38"/>
      <c r="B196" s="39"/>
      <c r="C196" s="40"/>
      <c r="D196" s="236" t="s">
        <v>154</v>
      </c>
      <c r="E196" s="40"/>
      <c r="F196" s="237" t="s">
        <v>742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154</v>
      </c>
      <c r="AU196" s="17" t="s">
        <v>89</v>
      </c>
    </row>
    <row r="197" s="13" customFormat="1">
      <c r="A197" s="13"/>
      <c r="B197" s="238"/>
      <c r="C197" s="239"/>
      <c r="D197" s="231" t="s">
        <v>156</v>
      </c>
      <c r="E197" s="240" t="s">
        <v>1</v>
      </c>
      <c r="F197" s="241" t="s">
        <v>1364</v>
      </c>
      <c r="G197" s="239"/>
      <c r="H197" s="242">
        <v>41.960000000000001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156</v>
      </c>
      <c r="AU197" s="248" t="s">
        <v>89</v>
      </c>
      <c r="AV197" s="13" t="s">
        <v>89</v>
      </c>
      <c r="AW197" s="13" t="s">
        <v>33</v>
      </c>
      <c r="AX197" s="13" t="s">
        <v>79</v>
      </c>
      <c r="AY197" s="248" t="s">
        <v>143</v>
      </c>
    </row>
    <row r="198" s="13" customFormat="1">
      <c r="A198" s="13"/>
      <c r="B198" s="238"/>
      <c r="C198" s="239"/>
      <c r="D198" s="231" t="s">
        <v>156</v>
      </c>
      <c r="E198" s="240" t="s">
        <v>1</v>
      </c>
      <c r="F198" s="241" t="s">
        <v>1365</v>
      </c>
      <c r="G198" s="239"/>
      <c r="H198" s="242">
        <v>8.8000000000000007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156</v>
      </c>
      <c r="AU198" s="248" t="s">
        <v>89</v>
      </c>
      <c r="AV198" s="13" t="s">
        <v>89</v>
      </c>
      <c r="AW198" s="13" t="s">
        <v>33</v>
      </c>
      <c r="AX198" s="13" t="s">
        <v>79</v>
      </c>
      <c r="AY198" s="248" t="s">
        <v>143</v>
      </c>
    </row>
    <row r="199" s="14" customFormat="1">
      <c r="A199" s="14"/>
      <c r="B199" s="249"/>
      <c r="C199" s="250"/>
      <c r="D199" s="231" t="s">
        <v>156</v>
      </c>
      <c r="E199" s="251" t="s">
        <v>1</v>
      </c>
      <c r="F199" s="252" t="s">
        <v>184</v>
      </c>
      <c r="G199" s="250"/>
      <c r="H199" s="253">
        <v>50.759999999999998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9" t="s">
        <v>156</v>
      </c>
      <c r="AU199" s="259" t="s">
        <v>89</v>
      </c>
      <c r="AV199" s="14" t="s">
        <v>150</v>
      </c>
      <c r="AW199" s="14" t="s">
        <v>33</v>
      </c>
      <c r="AX199" s="14" t="s">
        <v>87</v>
      </c>
      <c r="AY199" s="259" t="s">
        <v>143</v>
      </c>
    </row>
    <row r="200" s="2" customFormat="1" ht="16.5" customHeight="1">
      <c r="A200" s="38"/>
      <c r="B200" s="39"/>
      <c r="C200" s="260" t="s">
        <v>259</v>
      </c>
      <c r="D200" s="260" t="s">
        <v>292</v>
      </c>
      <c r="E200" s="261" t="s">
        <v>744</v>
      </c>
      <c r="F200" s="262" t="s">
        <v>745</v>
      </c>
      <c r="G200" s="263" t="s">
        <v>409</v>
      </c>
      <c r="H200" s="264">
        <v>91.367999999999995</v>
      </c>
      <c r="I200" s="265"/>
      <c r="J200" s="266">
        <f>ROUND(I200*H200,2)</f>
        <v>0</v>
      </c>
      <c r="K200" s="262" t="s">
        <v>149</v>
      </c>
      <c r="L200" s="267"/>
      <c r="M200" s="268" t="s">
        <v>1</v>
      </c>
      <c r="N200" s="269" t="s">
        <v>44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199</v>
      </c>
      <c r="AT200" s="229" t="s">
        <v>292</v>
      </c>
      <c r="AU200" s="229" t="s">
        <v>89</v>
      </c>
      <c r="AY200" s="17" t="s">
        <v>143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87</v>
      </c>
      <c r="BK200" s="230">
        <f>ROUND(I200*H200,2)</f>
        <v>0</v>
      </c>
      <c r="BL200" s="17" t="s">
        <v>150</v>
      </c>
      <c r="BM200" s="229" t="s">
        <v>1366</v>
      </c>
    </row>
    <row r="201" s="2" customFormat="1">
      <c r="A201" s="38"/>
      <c r="B201" s="39"/>
      <c r="C201" s="40"/>
      <c r="D201" s="231" t="s">
        <v>152</v>
      </c>
      <c r="E201" s="40"/>
      <c r="F201" s="232" t="s">
        <v>745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152</v>
      </c>
      <c r="AU201" s="17" t="s">
        <v>89</v>
      </c>
    </row>
    <row r="202" s="13" customFormat="1">
      <c r="A202" s="13"/>
      <c r="B202" s="238"/>
      <c r="C202" s="239"/>
      <c r="D202" s="231" t="s">
        <v>156</v>
      </c>
      <c r="E202" s="240" t="s">
        <v>1</v>
      </c>
      <c r="F202" s="241" t="s">
        <v>1367</v>
      </c>
      <c r="G202" s="239"/>
      <c r="H202" s="242">
        <v>91.367999999999995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156</v>
      </c>
      <c r="AU202" s="248" t="s">
        <v>89</v>
      </c>
      <c r="AV202" s="13" t="s">
        <v>89</v>
      </c>
      <c r="AW202" s="13" t="s">
        <v>33</v>
      </c>
      <c r="AX202" s="13" t="s">
        <v>87</v>
      </c>
      <c r="AY202" s="248" t="s">
        <v>143</v>
      </c>
    </row>
    <row r="203" s="12" customFormat="1" ht="22.8" customHeight="1">
      <c r="A203" s="12"/>
      <c r="B203" s="202"/>
      <c r="C203" s="203"/>
      <c r="D203" s="204" t="s">
        <v>78</v>
      </c>
      <c r="E203" s="216" t="s">
        <v>150</v>
      </c>
      <c r="F203" s="216" t="s">
        <v>951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SUM(P204:P209)</f>
        <v>0</v>
      </c>
      <c r="Q203" s="210"/>
      <c r="R203" s="211">
        <f>SUM(R204:R209)</f>
        <v>0</v>
      </c>
      <c r="S203" s="210"/>
      <c r="T203" s="212">
        <f>SUM(T204:T209)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87</v>
      </c>
      <c r="AT203" s="214" t="s">
        <v>78</v>
      </c>
      <c r="AU203" s="214" t="s">
        <v>87</v>
      </c>
      <c r="AY203" s="213" t="s">
        <v>143</v>
      </c>
      <c r="BK203" s="215">
        <f>SUM(BK204:BK209)</f>
        <v>0</v>
      </c>
    </row>
    <row r="204" s="2" customFormat="1" ht="24.15" customHeight="1">
      <c r="A204" s="38"/>
      <c r="B204" s="39"/>
      <c r="C204" s="218" t="s">
        <v>265</v>
      </c>
      <c r="D204" s="218" t="s">
        <v>145</v>
      </c>
      <c r="E204" s="219" t="s">
        <v>1072</v>
      </c>
      <c r="F204" s="220" t="s">
        <v>1073</v>
      </c>
      <c r="G204" s="221" t="s">
        <v>241</v>
      </c>
      <c r="H204" s="222">
        <v>19.035</v>
      </c>
      <c r="I204" s="223"/>
      <c r="J204" s="224">
        <f>ROUND(I204*H204,2)</f>
        <v>0</v>
      </c>
      <c r="K204" s="220" t="s">
        <v>149</v>
      </c>
      <c r="L204" s="44"/>
      <c r="M204" s="225" t="s">
        <v>1</v>
      </c>
      <c r="N204" s="226" t="s">
        <v>44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150</v>
      </c>
      <c r="AT204" s="229" t="s">
        <v>145</v>
      </c>
      <c r="AU204" s="229" t="s">
        <v>89</v>
      </c>
      <c r="AY204" s="17" t="s">
        <v>143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87</v>
      </c>
      <c r="BK204" s="230">
        <f>ROUND(I204*H204,2)</f>
        <v>0</v>
      </c>
      <c r="BL204" s="17" t="s">
        <v>150</v>
      </c>
      <c r="BM204" s="229" t="s">
        <v>1368</v>
      </c>
    </row>
    <row r="205" s="2" customFormat="1">
      <c r="A205" s="38"/>
      <c r="B205" s="39"/>
      <c r="C205" s="40"/>
      <c r="D205" s="231" t="s">
        <v>152</v>
      </c>
      <c r="E205" s="40"/>
      <c r="F205" s="232" t="s">
        <v>1075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152</v>
      </c>
      <c r="AU205" s="17" t="s">
        <v>89</v>
      </c>
    </row>
    <row r="206" s="2" customFormat="1">
      <c r="A206" s="38"/>
      <c r="B206" s="39"/>
      <c r="C206" s="40"/>
      <c r="D206" s="236" t="s">
        <v>154</v>
      </c>
      <c r="E206" s="40"/>
      <c r="F206" s="237" t="s">
        <v>1076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154</v>
      </c>
      <c r="AU206" s="17" t="s">
        <v>89</v>
      </c>
    </row>
    <row r="207" s="13" customFormat="1">
      <c r="A207" s="13"/>
      <c r="B207" s="238"/>
      <c r="C207" s="239"/>
      <c r="D207" s="231" t="s">
        <v>156</v>
      </c>
      <c r="E207" s="240" t="s">
        <v>1</v>
      </c>
      <c r="F207" s="241" t="s">
        <v>1369</v>
      </c>
      <c r="G207" s="239"/>
      <c r="H207" s="242">
        <v>15.734999999999999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156</v>
      </c>
      <c r="AU207" s="248" t="s">
        <v>89</v>
      </c>
      <c r="AV207" s="13" t="s">
        <v>89</v>
      </c>
      <c r="AW207" s="13" t="s">
        <v>33</v>
      </c>
      <c r="AX207" s="13" t="s">
        <v>79</v>
      </c>
      <c r="AY207" s="248" t="s">
        <v>143</v>
      </c>
    </row>
    <row r="208" s="13" customFormat="1">
      <c r="A208" s="13"/>
      <c r="B208" s="238"/>
      <c r="C208" s="239"/>
      <c r="D208" s="231" t="s">
        <v>156</v>
      </c>
      <c r="E208" s="240" t="s">
        <v>1</v>
      </c>
      <c r="F208" s="241" t="s">
        <v>1370</v>
      </c>
      <c r="G208" s="239"/>
      <c r="H208" s="242">
        <v>3.2999999999999998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156</v>
      </c>
      <c r="AU208" s="248" t="s">
        <v>89</v>
      </c>
      <c r="AV208" s="13" t="s">
        <v>89</v>
      </c>
      <c r="AW208" s="13" t="s">
        <v>33</v>
      </c>
      <c r="AX208" s="13" t="s">
        <v>79</v>
      </c>
      <c r="AY208" s="248" t="s">
        <v>143</v>
      </c>
    </row>
    <row r="209" s="14" customFormat="1">
      <c r="A209" s="14"/>
      <c r="B209" s="249"/>
      <c r="C209" s="250"/>
      <c r="D209" s="231" t="s">
        <v>156</v>
      </c>
      <c r="E209" s="251" t="s">
        <v>1</v>
      </c>
      <c r="F209" s="252" t="s">
        <v>184</v>
      </c>
      <c r="G209" s="250"/>
      <c r="H209" s="253">
        <v>19.035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156</v>
      </c>
      <c r="AU209" s="259" t="s">
        <v>89</v>
      </c>
      <c r="AV209" s="14" t="s">
        <v>150</v>
      </c>
      <c r="AW209" s="14" t="s">
        <v>33</v>
      </c>
      <c r="AX209" s="14" t="s">
        <v>87</v>
      </c>
      <c r="AY209" s="259" t="s">
        <v>143</v>
      </c>
    </row>
    <row r="210" s="12" customFormat="1" ht="22.8" customHeight="1">
      <c r="A210" s="12"/>
      <c r="B210" s="202"/>
      <c r="C210" s="203"/>
      <c r="D210" s="204" t="s">
        <v>78</v>
      </c>
      <c r="E210" s="216" t="s">
        <v>199</v>
      </c>
      <c r="F210" s="216" t="s">
        <v>596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SUM(P211:P327)</f>
        <v>0</v>
      </c>
      <c r="Q210" s="210"/>
      <c r="R210" s="211">
        <f>SUM(R211:R327)</f>
        <v>10.52601516</v>
      </c>
      <c r="S210" s="210"/>
      <c r="T210" s="212">
        <f>SUM(T211:T327)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87</v>
      </c>
      <c r="AT210" s="214" t="s">
        <v>78</v>
      </c>
      <c r="AU210" s="214" t="s">
        <v>87</v>
      </c>
      <c r="AY210" s="213" t="s">
        <v>143</v>
      </c>
      <c r="BK210" s="215">
        <f>SUM(BK211:BK327)</f>
        <v>0</v>
      </c>
    </row>
    <row r="211" s="2" customFormat="1" ht="24.15" customHeight="1">
      <c r="A211" s="38"/>
      <c r="B211" s="39"/>
      <c r="C211" s="218" t="s">
        <v>271</v>
      </c>
      <c r="D211" s="218" t="s">
        <v>145</v>
      </c>
      <c r="E211" s="219" t="s">
        <v>1371</v>
      </c>
      <c r="F211" s="220" t="s">
        <v>1372</v>
      </c>
      <c r="G211" s="221" t="s">
        <v>160</v>
      </c>
      <c r="H211" s="222">
        <v>9</v>
      </c>
      <c r="I211" s="223"/>
      <c r="J211" s="224">
        <f>ROUND(I211*H211,2)</f>
        <v>0</v>
      </c>
      <c r="K211" s="220" t="s">
        <v>149</v>
      </c>
      <c r="L211" s="44"/>
      <c r="M211" s="225" t="s">
        <v>1</v>
      </c>
      <c r="N211" s="226" t="s">
        <v>44</v>
      </c>
      <c r="O211" s="91"/>
      <c r="P211" s="227">
        <f>O211*H211</f>
        <v>0</v>
      </c>
      <c r="Q211" s="227">
        <v>0.00010000000000000001</v>
      </c>
      <c r="R211" s="227">
        <f>Q211*H211</f>
        <v>0.00090000000000000008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150</v>
      </c>
      <c r="AT211" s="229" t="s">
        <v>145</v>
      </c>
      <c r="AU211" s="229" t="s">
        <v>89</v>
      </c>
      <c r="AY211" s="17" t="s">
        <v>143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87</v>
      </c>
      <c r="BK211" s="230">
        <f>ROUND(I211*H211,2)</f>
        <v>0</v>
      </c>
      <c r="BL211" s="17" t="s">
        <v>150</v>
      </c>
      <c r="BM211" s="229" t="s">
        <v>1373</v>
      </c>
    </row>
    <row r="212" s="2" customFormat="1">
      <c r="A212" s="38"/>
      <c r="B212" s="39"/>
      <c r="C212" s="40"/>
      <c r="D212" s="231" t="s">
        <v>152</v>
      </c>
      <c r="E212" s="40"/>
      <c r="F212" s="232" t="s">
        <v>1374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152</v>
      </c>
      <c r="AU212" s="17" t="s">
        <v>89</v>
      </c>
    </row>
    <row r="213" s="2" customFormat="1">
      <c r="A213" s="38"/>
      <c r="B213" s="39"/>
      <c r="C213" s="40"/>
      <c r="D213" s="236" t="s">
        <v>154</v>
      </c>
      <c r="E213" s="40"/>
      <c r="F213" s="237" t="s">
        <v>1375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154</v>
      </c>
      <c r="AU213" s="17" t="s">
        <v>89</v>
      </c>
    </row>
    <row r="214" s="13" customFormat="1">
      <c r="A214" s="13"/>
      <c r="B214" s="238"/>
      <c r="C214" s="239"/>
      <c r="D214" s="231" t="s">
        <v>156</v>
      </c>
      <c r="E214" s="240" t="s">
        <v>1</v>
      </c>
      <c r="F214" s="241" t="s">
        <v>1376</v>
      </c>
      <c r="G214" s="239"/>
      <c r="H214" s="242">
        <v>3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156</v>
      </c>
      <c r="AU214" s="248" t="s">
        <v>89</v>
      </c>
      <c r="AV214" s="13" t="s">
        <v>89</v>
      </c>
      <c r="AW214" s="13" t="s">
        <v>33</v>
      </c>
      <c r="AX214" s="13" t="s">
        <v>79</v>
      </c>
      <c r="AY214" s="248" t="s">
        <v>143</v>
      </c>
    </row>
    <row r="215" s="13" customFormat="1">
      <c r="A215" s="13"/>
      <c r="B215" s="238"/>
      <c r="C215" s="239"/>
      <c r="D215" s="231" t="s">
        <v>156</v>
      </c>
      <c r="E215" s="240" t="s">
        <v>1</v>
      </c>
      <c r="F215" s="241" t="s">
        <v>1377</v>
      </c>
      <c r="G215" s="239"/>
      <c r="H215" s="242">
        <v>2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156</v>
      </c>
      <c r="AU215" s="248" t="s">
        <v>89</v>
      </c>
      <c r="AV215" s="13" t="s">
        <v>89</v>
      </c>
      <c r="AW215" s="13" t="s">
        <v>33</v>
      </c>
      <c r="AX215" s="13" t="s">
        <v>79</v>
      </c>
      <c r="AY215" s="248" t="s">
        <v>143</v>
      </c>
    </row>
    <row r="216" s="13" customFormat="1">
      <c r="A216" s="13"/>
      <c r="B216" s="238"/>
      <c r="C216" s="239"/>
      <c r="D216" s="231" t="s">
        <v>156</v>
      </c>
      <c r="E216" s="240" t="s">
        <v>1</v>
      </c>
      <c r="F216" s="241" t="s">
        <v>1378</v>
      </c>
      <c r="G216" s="239"/>
      <c r="H216" s="242">
        <v>2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156</v>
      </c>
      <c r="AU216" s="248" t="s">
        <v>89</v>
      </c>
      <c r="AV216" s="13" t="s">
        <v>89</v>
      </c>
      <c r="AW216" s="13" t="s">
        <v>33</v>
      </c>
      <c r="AX216" s="13" t="s">
        <v>79</v>
      </c>
      <c r="AY216" s="248" t="s">
        <v>143</v>
      </c>
    </row>
    <row r="217" s="13" customFormat="1">
      <c r="A217" s="13"/>
      <c r="B217" s="238"/>
      <c r="C217" s="239"/>
      <c r="D217" s="231" t="s">
        <v>156</v>
      </c>
      <c r="E217" s="240" t="s">
        <v>1</v>
      </c>
      <c r="F217" s="241" t="s">
        <v>1379</v>
      </c>
      <c r="G217" s="239"/>
      <c r="H217" s="242">
        <v>2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156</v>
      </c>
      <c r="AU217" s="248" t="s">
        <v>89</v>
      </c>
      <c r="AV217" s="13" t="s">
        <v>89</v>
      </c>
      <c r="AW217" s="13" t="s">
        <v>33</v>
      </c>
      <c r="AX217" s="13" t="s">
        <v>79</v>
      </c>
      <c r="AY217" s="248" t="s">
        <v>143</v>
      </c>
    </row>
    <row r="218" s="14" customFormat="1">
      <c r="A218" s="14"/>
      <c r="B218" s="249"/>
      <c r="C218" s="250"/>
      <c r="D218" s="231" t="s">
        <v>156</v>
      </c>
      <c r="E218" s="251" t="s">
        <v>1</v>
      </c>
      <c r="F218" s="252" t="s">
        <v>184</v>
      </c>
      <c r="G218" s="250"/>
      <c r="H218" s="253">
        <v>9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156</v>
      </c>
      <c r="AU218" s="259" t="s">
        <v>89</v>
      </c>
      <c r="AV218" s="14" t="s">
        <v>150</v>
      </c>
      <c r="AW218" s="14" t="s">
        <v>33</v>
      </c>
      <c r="AX218" s="14" t="s">
        <v>87</v>
      </c>
      <c r="AY218" s="259" t="s">
        <v>143</v>
      </c>
    </row>
    <row r="219" s="2" customFormat="1" ht="24.15" customHeight="1">
      <c r="A219" s="38"/>
      <c r="B219" s="39"/>
      <c r="C219" s="218" t="s">
        <v>278</v>
      </c>
      <c r="D219" s="218" t="s">
        <v>145</v>
      </c>
      <c r="E219" s="219" t="s">
        <v>1380</v>
      </c>
      <c r="F219" s="220" t="s">
        <v>1381</v>
      </c>
      <c r="G219" s="221" t="s">
        <v>209</v>
      </c>
      <c r="H219" s="222">
        <v>22</v>
      </c>
      <c r="I219" s="223"/>
      <c r="J219" s="224">
        <f>ROUND(I219*H219,2)</f>
        <v>0</v>
      </c>
      <c r="K219" s="220" t="s">
        <v>149</v>
      </c>
      <c r="L219" s="44"/>
      <c r="M219" s="225" t="s">
        <v>1</v>
      </c>
      <c r="N219" s="226" t="s">
        <v>44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150</v>
      </c>
      <c r="AT219" s="229" t="s">
        <v>145</v>
      </c>
      <c r="AU219" s="229" t="s">
        <v>89</v>
      </c>
      <c r="AY219" s="17" t="s">
        <v>143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87</v>
      </c>
      <c r="BK219" s="230">
        <f>ROUND(I219*H219,2)</f>
        <v>0</v>
      </c>
      <c r="BL219" s="17" t="s">
        <v>150</v>
      </c>
      <c r="BM219" s="229" t="s">
        <v>1382</v>
      </c>
    </row>
    <row r="220" s="2" customFormat="1">
      <c r="A220" s="38"/>
      <c r="B220" s="39"/>
      <c r="C220" s="40"/>
      <c r="D220" s="231" t="s">
        <v>152</v>
      </c>
      <c r="E220" s="40"/>
      <c r="F220" s="232" t="s">
        <v>1383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152</v>
      </c>
      <c r="AU220" s="17" t="s">
        <v>89</v>
      </c>
    </row>
    <row r="221" s="2" customFormat="1">
      <c r="A221" s="38"/>
      <c r="B221" s="39"/>
      <c r="C221" s="40"/>
      <c r="D221" s="236" t="s">
        <v>154</v>
      </c>
      <c r="E221" s="40"/>
      <c r="F221" s="237" t="s">
        <v>1384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154</v>
      </c>
      <c r="AU221" s="17" t="s">
        <v>89</v>
      </c>
    </row>
    <row r="222" s="13" customFormat="1">
      <c r="A222" s="13"/>
      <c r="B222" s="238"/>
      <c r="C222" s="239"/>
      <c r="D222" s="231" t="s">
        <v>156</v>
      </c>
      <c r="E222" s="240" t="s">
        <v>1</v>
      </c>
      <c r="F222" s="241" t="s">
        <v>1385</v>
      </c>
      <c r="G222" s="239"/>
      <c r="H222" s="242">
        <v>22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156</v>
      </c>
      <c r="AU222" s="248" t="s">
        <v>89</v>
      </c>
      <c r="AV222" s="13" t="s">
        <v>89</v>
      </c>
      <c r="AW222" s="13" t="s">
        <v>33</v>
      </c>
      <c r="AX222" s="13" t="s">
        <v>87</v>
      </c>
      <c r="AY222" s="248" t="s">
        <v>143</v>
      </c>
    </row>
    <row r="223" s="2" customFormat="1" ht="24.15" customHeight="1">
      <c r="A223" s="38"/>
      <c r="B223" s="39"/>
      <c r="C223" s="260" t="s">
        <v>7</v>
      </c>
      <c r="D223" s="260" t="s">
        <v>292</v>
      </c>
      <c r="E223" s="261" t="s">
        <v>1386</v>
      </c>
      <c r="F223" s="262" t="s">
        <v>1387</v>
      </c>
      <c r="G223" s="263" t="s">
        <v>209</v>
      </c>
      <c r="H223" s="264">
        <v>23.760000000000002</v>
      </c>
      <c r="I223" s="265"/>
      <c r="J223" s="266">
        <f>ROUND(I223*H223,2)</f>
        <v>0</v>
      </c>
      <c r="K223" s="262" t="s">
        <v>149</v>
      </c>
      <c r="L223" s="267"/>
      <c r="M223" s="268" t="s">
        <v>1</v>
      </c>
      <c r="N223" s="269" t="s">
        <v>44</v>
      </c>
      <c r="O223" s="91"/>
      <c r="P223" s="227">
        <f>O223*H223</f>
        <v>0</v>
      </c>
      <c r="Q223" s="227">
        <v>0.00027</v>
      </c>
      <c r="R223" s="227">
        <f>Q223*H223</f>
        <v>0.0064152000000000002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199</v>
      </c>
      <c r="AT223" s="229" t="s">
        <v>292</v>
      </c>
      <c r="AU223" s="229" t="s">
        <v>89</v>
      </c>
      <c r="AY223" s="17" t="s">
        <v>143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87</v>
      </c>
      <c r="BK223" s="230">
        <f>ROUND(I223*H223,2)</f>
        <v>0</v>
      </c>
      <c r="BL223" s="17" t="s">
        <v>150</v>
      </c>
      <c r="BM223" s="229" t="s">
        <v>1388</v>
      </c>
    </row>
    <row r="224" s="2" customFormat="1">
      <c r="A224" s="38"/>
      <c r="B224" s="39"/>
      <c r="C224" s="40"/>
      <c r="D224" s="231" t="s">
        <v>152</v>
      </c>
      <c r="E224" s="40"/>
      <c r="F224" s="232" t="s">
        <v>1387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89</v>
      </c>
    </row>
    <row r="225" s="13" customFormat="1">
      <c r="A225" s="13"/>
      <c r="B225" s="238"/>
      <c r="C225" s="239"/>
      <c r="D225" s="231" t="s">
        <v>156</v>
      </c>
      <c r="E225" s="240" t="s">
        <v>1</v>
      </c>
      <c r="F225" s="241" t="s">
        <v>291</v>
      </c>
      <c r="G225" s="239"/>
      <c r="H225" s="242">
        <v>22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156</v>
      </c>
      <c r="AU225" s="248" t="s">
        <v>89</v>
      </c>
      <c r="AV225" s="13" t="s">
        <v>89</v>
      </c>
      <c r="AW225" s="13" t="s">
        <v>33</v>
      </c>
      <c r="AX225" s="13" t="s">
        <v>87</v>
      </c>
      <c r="AY225" s="248" t="s">
        <v>143</v>
      </c>
    </row>
    <row r="226" s="13" customFormat="1">
      <c r="A226" s="13"/>
      <c r="B226" s="238"/>
      <c r="C226" s="239"/>
      <c r="D226" s="231" t="s">
        <v>156</v>
      </c>
      <c r="E226" s="239"/>
      <c r="F226" s="241" t="s">
        <v>1389</v>
      </c>
      <c r="G226" s="239"/>
      <c r="H226" s="242">
        <v>23.760000000000002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156</v>
      </c>
      <c r="AU226" s="248" t="s">
        <v>89</v>
      </c>
      <c r="AV226" s="13" t="s">
        <v>89</v>
      </c>
      <c r="AW226" s="13" t="s">
        <v>4</v>
      </c>
      <c r="AX226" s="13" t="s">
        <v>87</v>
      </c>
      <c r="AY226" s="248" t="s">
        <v>143</v>
      </c>
    </row>
    <row r="227" s="2" customFormat="1" ht="33" customHeight="1">
      <c r="A227" s="38"/>
      <c r="B227" s="39"/>
      <c r="C227" s="218" t="s">
        <v>291</v>
      </c>
      <c r="D227" s="218" t="s">
        <v>145</v>
      </c>
      <c r="E227" s="219" t="s">
        <v>1390</v>
      </c>
      <c r="F227" s="220" t="s">
        <v>1391</v>
      </c>
      <c r="G227" s="221" t="s">
        <v>209</v>
      </c>
      <c r="H227" s="222">
        <v>104.90000000000001</v>
      </c>
      <c r="I227" s="223"/>
      <c r="J227" s="224">
        <f>ROUND(I227*H227,2)</f>
        <v>0</v>
      </c>
      <c r="K227" s="220" t="s">
        <v>149</v>
      </c>
      <c r="L227" s="44"/>
      <c r="M227" s="225" t="s">
        <v>1</v>
      </c>
      <c r="N227" s="226" t="s">
        <v>44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150</v>
      </c>
      <c r="AT227" s="229" t="s">
        <v>145</v>
      </c>
      <c r="AU227" s="229" t="s">
        <v>89</v>
      </c>
      <c r="AY227" s="17" t="s">
        <v>143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87</v>
      </c>
      <c r="BK227" s="230">
        <f>ROUND(I227*H227,2)</f>
        <v>0</v>
      </c>
      <c r="BL227" s="17" t="s">
        <v>150</v>
      </c>
      <c r="BM227" s="229" t="s">
        <v>1392</v>
      </c>
    </row>
    <row r="228" s="2" customFormat="1">
      <c r="A228" s="38"/>
      <c r="B228" s="39"/>
      <c r="C228" s="40"/>
      <c r="D228" s="231" t="s">
        <v>152</v>
      </c>
      <c r="E228" s="40"/>
      <c r="F228" s="232" t="s">
        <v>1393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152</v>
      </c>
      <c r="AU228" s="17" t="s">
        <v>89</v>
      </c>
    </row>
    <row r="229" s="2" customFormat="1">
      <c r="A229" s="38"/>
      <c r="B229" s="39"/>
      <c r="C229" s="40"/>
      <c r="D229" s="236" t="s">
        <v>154</v>
      </c>
      <c r="E229" s="40"/>
      <c r="F229" s="237" t="s">
        <v>1394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154</v>
      </c>
      <c r="AU229" s="17" t="s">
        <v>89</v>
      </c>
    </row>
    <row r="230" s="13" customFormat="1">
      <c r="A230" s="13"/>
      <c r="B230" s="238"/>
      <c r="C230" s="239"/>
      <c r="D230" s="231" t="s">
        <v>156</v>
      </c>
      <c r="E230" s="240" t="s">
        <v>1</v>
      </c>
      <c r="F230" s="241" t="s">
        <v>1395</v>
      </c>
      <c r="G230" s="239"/>
      <c r="H230" s="242">
        <v>104.90000000000001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156</v>
      </c>
      <c r="AU230" s="248" t="s">
        <v>89</v>
      </c>
      <c r="AV230" s="13" t="s">
        <v>89</v>
      </c>
      <c r="AW230" s="13" t="s">
        <v>33</v>
      </c>
      <c r="AX230" s="13" t="s">
        <v>87</v>
      </c>
      <c r="AY230" s="248" t="s">
        <v>143</v>
      </c>
    </row>
    <row r="231" s="2" customFormat="1" ht="21.75" customHeight="1">
      <c r="A231" s="38"/>
      <c r="B231" s="39"/>
      <c r="C231" s="260" t="s">
        <v>298</v>
      </c>
      <c r="D231" s="260" t="s">
        <v>292</v>
      </c>
      <c r="E231" s="261" t="s">
        <v>1396</v>
      </c>
      <c r="F231" s="262" t="s">
        <v>1397</v>
      </c>
      <c r="G231" s="263" t="s">
        <v>209</v>
      </c>
      <c r="H231" s="264">
        <v>108.047</v>
      </c>
      <c r="I231" s="265"/>
      <c r="J231" s="266">
        <f>ROUND(I231*H231,2)</f>
        <v>0</v>
      </c>
      <c r="K231" s="262" t="s">
        <v>149</v>
      </c>
      <c r="L231" s="267"/>
      <c r="M231" s="268" t="s">
        <v>1</v>
      </c>
      <c r="N231" s="269" t="s">
        <v>44</v>
      </c>
      <c r="O231" s="91"/>
      <c r="P231" s="227">
        <f>O231*H231</f>
        <v>0</v>
      </c>
      <c r="Q231" s="227">
        <v>0.00214</v>
      </c>
      <c r="R231" s="227">
        <f>Q231*H231</f>
        <v>0.23122057999999998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199</v>
      </c>
      <c r="AT231" s="229" t="s">
        <v>292</v>
      </c>
      <c r="AU231" s="229" t="s">
        <v>89</v>
      </c>
      <c r="AY231" s="17" t="s">
        <v>143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87</v>
      </c>
      <c r="BK231" s="230">
        <f>ROUND(I231*H231,2)</f>
        <v>0</v>
      </c>
      <c r="BL231" s="17" t="s">
        <v>150</v>
      </c>
      <c r="BM231" s="229" t="s">
        <v>1398</v>
      </c>
    </row>
    <row r="232" s="2" customFormat="1">
      <c r="A232" s="38"/>
      <c r="B232" s="39"/>
      <c r="C232" s="40"/>
      <c r="D232" s="231" t="s">
        <v>152</v>
      </c>
      <c r="E232" s="40"/>
      <c r="F232" s="232" t="s">
        <v>1397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152</v>
      </c>
      <c r="AU232" s="17" t="s">
        <v>89</v>
      </c>
    </row>
    <row r="233" s="13" customFormat="1">
      <c r="A233" s="13"/>
      <c r="B233" s="238"/>
      <c r="C233" s="239"/>
      <c r="D233" s="231" t="s">
        <v>156</v>
      </c>
      <c r="E233" s="239"/>
      <c r="F233" s="241" t="s">
        <v>1399</v>
      </c>
      <c r="G233" s="239"/>
      <c r="H233" s="242">
        <v>108.047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156</v>
      </c>
      <c r="AU233" s="248" t="s">
        <v>89</v>
      </c>
      <c r="AV233" s="13" t="s">
        <v>89</v>
      </c>
      <c r="AW233" s="13" t="s">
        <v>4</v>
      </c>
      <c r="AX233" s="13" t="s">
        <v>87</v>
      </c>
      <c r="AY233" s="248" t="s">
        <v>143</v>
      </c>
    </row>
    <row r="234" s="2" customFormat="1" ht="24.15" customHeight="1">
      <c r="A234" s="38"/>
      <c r="B234" s="39"/>
      <c r="C234" s="218" t="s">
        <v>305</v>
      </c>
      <c r="D234" s="218" t="s">
        <v>145</v>
      </c>
      <c r="E234" s="219" t="s">
        <v>1400</v>
      </c>
      <c r="F234" s="220" t="s">
        <v>1401</v>
      </c>
      <c r="G234" s="221" t="s">
        <v>160</v>
      </c>
      <c r="H234" s="222">
        <v>5</v>
      </c>
      <c r="I234" s="223"/>
      <c r="J234" s="224">
        <f>ROUND(I234*H234,2)</f>
        <v>0</v>
      </c>
      <c r="K234" s="220" t="s">
        <v>149</v>
      </c>
      <c r="L234" s="44"/>
      <c r="M234" s="225" t="s">
        <v>1</v>
      </c>
      <c r="N234" s="226" t="s">
        <v>44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150</v>
      </c>
      <c r="AT234" s="229" t="s">
        <v>145</v>
      </c>
      <c r="AU234" s="229" t="s">
        <v>89</v>
      </c>
      <c r="AY234" s="17" t="s">
        <v>143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87</v>
      </c>
      <c r="BK234" s="230">
        <f>ROUND(I234*H234,2)</f>
        <v>0</v>
      </c>
      <c r="BL234" s="17" t="s">
        <v>150</v>
      </c>
      <c r="BM234" s="229" t="s">
        <v>1402</v>
      </c>
    </row>
    <row r="235" s="2" customFormat="1">
      <c r="A235" s="38"/>
      <c r="B235" s="39"/>
      <c r="C235" s="40"/>
      <c r="D235" s="231" t="s">
        <v>152</v>
      </c>
      <c r="E235" s="40"/>
      <c r="F235" s="232" t="s">
        <v>1403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152</v>
      </c>
      <c r="AU235" s="17" t="s">
        <v>89</v>
      </c>
    </row>
    <row r="236" s="2" customFormat="1">
      <c r="A236" s="38"/>
      <c r="B236" s="39"/>
      <c r="C236" s="40"/>
      <c r="D236" s="236" t="s">
        <v>154</v>
      </c>
      <c r="E236" s="40"/>
      <c r="F236" s="237" t="s">
        <v>1404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154</v>
      </c>
      <c r="AU236" s="17" t="s">
        <v>89</v>
      </c>
    </row>
    <row r="237" s="13" customFormat="1">
      <c r="A237" s="13"/>
      <c r="B237" s="238"/>
      <c r="C237" s="239"/>
      <c r="D237" s="231" t="s">
        <v>156</v>
      </c>
      <c r="E237" s="240" t="s">
        <v>1</v>
      </c>
      <c r="F237" s="241" t="s">
        <v>1405</v>
      </c>
      <c r="G237" s="239"/>
      <c r="H237" s="242">
        <v>5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156</v>
      </c>
      <c r="AU237" s="248" t="s">
        <v>89</v>
      </c>
      <c r="AV237" s="13" t="s">
        <v>89</v>
      </c>
      <c r="AW237" s="13" t="s">
        <v>33</v>
      </c>
      <c r="AX237" s="13" t="s">
        <v>87</v>
      </c>
      <c r="AY237" s="248" t="s">
        <v>143</v>
      </c>
    </row>
    <row r="238" s="2" customFormat="1" ht="16.5" customHeight="1">
      <c r="A238" s="38"/>
      <c r="B238" s="39"/>
      <c r="C238" s="260" t="s">
        <v>310</v>
      </c>
      <c r="D238" s="260" t="s">
        <v>292</v>
      </c>
      <c r="E238" s="261" t="s">
        <v>1406</v>
      </c>
      <c r="F238" s="262" t="s">
        <v>1407</v>
      </c>
      <c r="G238" s="263" t="s">
        <v>160</v>
      </c>
      <c r="H238" s="264">
        <v>5</v>
      </c>
      <c r="I238" s="265"/>
      <c r="J238" s="266">
        <f>ROUND(I238*H238,2)</f>
        <v>0</v>
      </c>
      <c r="K238" s="262" t="s">
        <v>149</v>
      </c>
      <c r="L238" s="267"/>
      <c r="M238" s="268" t="s">
        <v>1</v>
      </c>
      <c r="N238" s="269" t="s">
        <v>44</v>
      </c>
      <c r="O238" s="91"/>
      <c r="P238" s="227">
        <f>O238*H238</f>
        <v>0</v>
      </c>
      <c r="Q238" s="227">
        <v>6.0000000000000002E-05</v>
      </c>
      <c r="R238" s="227">
        <f>Q238*H238</f>
        <v>0.00030000000000000003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199</v>
      </c>
      <c r="AT238" s="229" t="s">
        <v>292</v>
      </c>
      <c r="AU238" s="229" t="s">
        <v>89</v>
      </c>
      <c r="AY238" s="17" t="s">
        <v>143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87</v>
      </c>
      <c r="BK238" s="230">
        <f>ROUND(I238*H238,2)</f>
        <v>0</v>
      </c>
      <c r="BL238" s="17" t="s">
        <v>150</v>
      </c>
      <c r="BM238" s="229" t="s">
        <v>1408</v>
      </c>
    </row>
    <row r="239" s="2" customFormat="1">
      <c r="A239" s="38"/>
      <c r="B239" s="39"/>
      <c r="C239" s="40"/>
      <c r="D239" s="231" t="s">
        <v>152</v>
      </c>
      <c r="E239" s="40"/>
      <c r="F239" s="232" t="s">
        <v>1407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152</v>
      </c>
      <c r="AU239" s="17" t="s">
        <v>89</v>
      </c>
    </row>
    <row r="240" s="2" customFormat="1" ht="24.15" customHeight="1">
      <c r="A240" s="38"/>
      <c r="B240" s="39"/>
      <c r="C240" s="218" t="s">
        <v>315</v>
      </c>
      <c r="D240" s="218" t="s">
        <v>145</v>
      </c>
      <c r="E240" s="219" t="s">
        <v>1409</v>
      </c>
      <c r="F240" s="220" t="s">
        <v>1410</v>
      </c>
      <c r="G240" s="221" t="s">
        <v>160</v>
      </c>
      <c r="H240" s="222">
        <v>16.742000000000001</v>
      </c>
      <c r="I240" s="223"/>
      <c r="J240" s="224">
        <f>ROUND(I240*H240,2)</f>
        <v>0</v>
      </c>
      <c r="K240" s="220" t="s">
        <v>149</v>
      </c>
      <c r="L240" s="44"/>
      <c r="M240" s="225" t="s">
        <v>1</v>
      </c>
      <c r="N240" s="226" t="s">
        <v>44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150</v>
      </c>
      <c r="AT240" s="229" t="s">
        <v>145</v>
      </c>
      <c r="AU240" s="229" t="s">
        <v>89</v>
      </c>
      <c r="AY240" s="17" t="s">
        <v>143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87</v>
      </c>
      <c r="BK240" s="230">
        <f>ROUND(I240*H240,2)</f>
        <v>0</v>
      </c>
      <c r="BL240" s="17" t="s">
        <v>150</v>
      </c>
      <c r="BM240" s="229" t="s">
        <v>1411</v>
      </c>
    </row>
    <row r="241" s="2" customFormat="1">
      <c r="A241" s="38"/>
      <c r="B241" s="39"/>
      <c r="C241" s="40"/>
      <c r="D241" s="231" t="s">
        <v>152</v>
      </c>
      <c r="E241" s="40"/>
      <c r="F241" s="232" t="s">
        <v>1412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152</v>
      </c>
      <c r="AU241" s="17" t="s">
        <v>89</v>
      </c>
    </row>
    <row r="242" s="2" customFormat="1">
      <c r="A242" s="38"/>
      <c r="B242" s="39"/>
      <c r="C242" s="40"/>
      <c r="D242" s="236" t="s">
        <v>154</v>
      </c>
      <c r="E242" s="40"/>
      <c r="F242" s="237" t="s">
        <v>1413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154</v>
      </c>
      <c r="AU242" s="17" t="s">
        <v>89</v>
      </c>
    </row>
    <row r="243" s="13" customFormat="1">
      <c r="A243" s="13"/>
      <c r="B243" s="238"/>
      <c r="C243" s="239"/>
      <c r="D243" s="231" t="s">
        <v>156</v>
      </c>
      <c r="E243" s="240" t="s">
        <v>1</v>
      </c>
      <c r="F243" s="241" t="s">
        <v>1414</v>
      </c>
      <c r="G243" s="239"/>
      <c r="H243" s="242">
        <v>8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156</v>
      </c>
      <c r="AU243" s="248" t="s">
        <v>89</v>
      </c>
      <c r="AV243" s="13" t="s">
        <v>89</v>
      </c>
      <c r="AW243" s="13" t="s">
        <v>33</v>
      </c>
      <c r="AX243" s="13" t="s">
        <v>79</v>
      </c>
      <c r="AY243" s="248" t="s">
        <v>143</v>
      </c>
    </row>
    <row r="244" s="13" customFormat="1">
      <c r="A244" s="13"/>
      <c r="B244" s="238"/>
      <c r="C244" s="239"/>
      <c r="D244" s="231" t="s">
        <v>156</v>
      </c>
      <c r="E244" s="240" t="s">
        <v>1</v>
      </c>
      <c r="F244" s="241" t="s">
        <v>1415</v>
      </c>
      <c r="G244" s="239"/>
      <c r="H244" s="242">
        <v>8.7420000000000009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156</v>
      </c>
      <c r="AU244" s="248" t="s">
        <v>89</v>
      </c>
      <c r="AV244" s="13" t="s">
        <v>89</v>
      </c>
      <c r="AW244" s="13" t="s">
        <v>33</v>
      </c>
      <c r="AX244" s="13" t="s">
        <v>79</v>
      </c>
      <c r="AY244" s="248" t="s">
        <v>143</v>
      </c>
    </row>
    <row r="245" s="14" customFormat="1">
      <c r="A245" s="14"/>
      <c r="B245" s="249"/>
      <c r="C245" s="250"/>
      <c r="D245" s="231" t="s">
        <v>156</v>
      </c>
      <c r="E245" s="251" t="s">
        <v>1</v>
      </c>
      <c r="F245" s="252" t="s">
        <v>184</v>
      </c>
      <c r="G245" s="250"/>
      <c r="H245" s="253">
        <v>16.742000000000001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156</v>
      </c>
      <c r="AU245" s="259" t="s">
        <v>89</v>
      </c>
      <c r="AV245" s="14" t="s">
        <v>150</v>
      </c>
      <c r="AW245" s="14" t="s">
        <v>33</v>
      </c>
      <c r="AX245" s="14" t="s">
        <v>87</v>
      </c>
      <c r="AY245" s="259" t="s">
        <v>143</v>
      </c>
    </row>
    <row r="246" s="2" customFormat="1" ht="16.5" customHeight="1">
      <c r="A246" s="38"/>
      <c r="B246" s="39"/>
      <c r="C246" s="260" t="s">
        <v>322</v>
      </c>
      <c r="D246" s="260" t="s">
        <v>292</v>
      </c>
      <c r="E246" s="261" t="s">
        <v>1416</v>
      </c>
      <c r="F246" s="262" t="s">
        <v>1417</v>
      </c>
      <c r="G246" s="263" t="s">
        <v>160</v>
      </c>
      <c r="H246" s="264">
        <v>16.742000000000001</v>
      </c>
      <c r="I246" s="265"/>
      <c r="J246" s="266">
        <f>ROUND(I246*H246,2)</f>
        <v>0</v>
      </c>
      <c r="K246" s="262" t="s">
        <v>149</v>
      </c>
      <c r="L246" s="267"/>
      <c r="M246" s="268" t="s">
        <v>1</v>
      </c>
      <c r="N246" s="269" t="s">
        <v>44</v>
      </c>
      <c r="O246" s="91"/>
      <c r="P246" s="227">
        <f>O246*H246</f>
        <v>0</v>
      </c>
      <c r="Q246" s="227">
        <v>0.00038999999999999999</v>
      </c>
      <c r="R246" s="227">
        <f>Q246*H246</f>
        <v>0.0065293800000000004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199</v>
      </c>
      <c r="AT246" s="229" t="s">
        <v>292</v>
      </c>
      <c r="AU246" s="229" t="s">
        <v>89</v>
      </c>
      <c r="AY246" s="17" t="s">
        <v>143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87</v>
      </c>
      <c r="BK246" s="230">
        <f>ROUND(I246*H246,2)</f>
        <v>0</v>
      </c>
      <c r="BL246" s="17" t="s">
        <v>150</v>
      </c>
      <c r="BM246" s="229" t="s">
        <v>1418</v>
      </c>
    </row>
    <row r="247" s="2" customFormat="1">
      <c r="A247" s="38"/>
      <c r="B247" s="39"/>
      <c r="C247" s="40"/>
      <c r="D247" s="231" t="s">
        <v>152</v>
      </c>
      <c r="E247" s="40"/>
      <c r="F247" s="232" t="s">
        <v>1417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152</v>
      </c>
      <c r="AU247" s="17" t="s">
        <v>89</v>
      </c>
    </row>
    <row r="248" s="2" customFormat="1" ht="24.15" customHeight="1">
      <c r="A248" s="38"/>
      <c r="B248" s="39"/>
      <c r="C248" s="218" t="s">
        <v>328</v>
      </c>
      <c r="D248" s="218" t="s">
        <v>145</v>
      </c>
      <c r="E248" s="219" t="s">
        <v>1419</v>
      </c>
      <c r="F248" s="220" t="s">
        <v>1420</v>
      </c>
      <c r="G248" s="221" t="s">
        <v>160</v>
      </c>
      <c r="H248" s="222">
        <v>4</v>
      </c>
      <c r="I248" s="223"/>
      <c r="J248" s="224">
        <f>ROUND(I248*H248,2)</f>
        <v>0</v>
      </c>
      <c r="K248" s="220" t="s">
        <v>149</v>
      </c>
      <c r="L248" s="44"/>
      <c r="M248" s="225" t="s">
        <v>1</v>
      </c>
      <c r="N248" s="226" t="s">
        <v>44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150</v>
      </c>
      <c r="AT248" s="229" t="s">
        <v>145</v>
      </c>
      <c r="AU248" s="229" t="s">
        <v>89</v>
      </c>
      <c r="AY248" s="17" t="s">
        <v>143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87</v>
      </c>
      <c r="BK248" s="230">
        <f>ROUND(I248*H248,2)</f>
        <v>0</v>
      </c>
      <c r="BL248" s="17" t="s">
        <v>150</v>
      </c>
      <c r="BM248" s="229" t="s">
        <v>1421</v>
      </c>
    </row>
    <row r="249" s="2" customFormat="1">
      <c r="A249" s="38"/>
      <c r="B249" s="39"/>
      <c r="C249" s="40"/>
      <c r="D249" s="231" t="s">
        <v>152</v>
      </c>
      <c r="E249" s="40"/>
      <c r="F249" s="232" t="s">
        <v>1422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152</v>
      </c>
      <c r="AU249" s="17" t="s">
        <v>89</v>
      </c>
    </row>
    <row r="250" s="2" customFormat="1">
      <c r="A250" s="38"/>
      <c r="B250" s="39"/>
      <c r="C250" s="40"/>
      <c r="D250" s="236" t="s">
        <v>154</v>
      </c>
      <c r="E250" s="40"/>
      <c r="F250" s="237" t="s">
        <v>1423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154</v>
      </c>
      <c r="AU250" s="17" t="s">
        <v>89</v>
      </c>
    </row>
    <row r="251" s="13" customFormat="1">
      <c r="A251" s="13"/>
      <c r="B251" s="238"/>
      <c r="C251" s="239"/>
      <c r="D251" s="231" t="s">
        <v>156</v>
      </c>
      <c r="E251" s="240" t="s">
        <v>1</v>
      </c>
      <c r="F251" s="241" t="s">
        <v>1424</v>
      </c>
      <c r="G251" s="239"/>
      <c r="H251" s="242">
        <v>4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156</v>
      </c>
      <c r="AU251" s="248" t="s">
        <v>89</v>
      </c>
      <c r="AV251" s="13" t="s">
        <v>89</v>
      </c>
      <c r="AW251" s="13" t="s">
        <v>33</v>
      </c>
      <c r="AX251" s="13" t="s">
        <v>87</v>
      </c>
      <c r="AY251" s="248" t="s">
        <v>143</v>
      </c>
    </row>
    <row r="252" s="2" customFormat="1" ht="16.5" customHeight="1">
      <c r="A252" s="38"/>
      <c r="B252" s="39"/>
      <c r="C252" s="260" t="s">
        <v>334</v>
      </c>
      <c r="D252" s="260" t="s">
        <v>292</v>
      </c>
      <c r="E252" s="261" t="s">
        <v>1425</v>
      </c>
      <c r="F252" s="262" t="s">
        <v>1426</v>
      </c>
      <c r="G252" s="263" t="s">
        <v>160</v>
      </c>
      <c r="H252" s="264">
        <v>4</v>
      </c>
      <c r="I252" s="265"/>
      <c r="J252" s="266">
        <f>ROUND(I252*H252,2)</f>
        <v>0</v>
      </c>
      <c r="K252" s="262" t="s">
        <v>149</v>
      </c>
      <c r="L252" s="267"/>
      <c r="M252" s="268" t="s">
        <v>1</v>
      </c>
      <c r="N252" s="269" t="s">
        <v>44</v>
      </c>
      <c r="O252" s="91"/>
      <c r="P252" s="227">
        <f>O252*H252</f>
        <v>0</v>
      </c>
      <c r="Q252" s="227">
        <v>0.00072000000000000005</v>
      </c>
      <c r="R252" s="227">
        <f>Q252*H252</f>
        <v>0.0028800000000000002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199</v>
      </c>
      <c r="AT252" s="229" t="s">
        <v>292</v>
      </c>
      <c r="AU252" s="229" t="s">
        <v>89</v>
      </c>
      <c r="AY252" s="17" t="s">
        <v>143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87</v>
      </c>
      <c r="BK252" s="230">
        <f>ROUND(I252*H252,2)</f>
        <v>0</v>
      </c>
      <c r="BL252" s="17" t="s">
        <v>150</v>
      </c>
      <c r="BM252" s="229" t="s">
        <v>1427</v>
      </c>
    </row>
    <row r="253" s="2" customFormat="1">
      <c r="A253" s="38"/>
      <c r="B253" s="39"/>
      <c r="C253" s="40"/>
      <c r="D253" s="231" t="s">
        <v>152</v>
      </c>
      <c r="E253" s="40"/>
      <c r="F253" s="232" t="s">
        <v>1426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152</v>
      </c>
      <c r="AU253" s="17" t="s">
        <v>89</v>
      </c>
    </row>
    <row r="254" s="2" customFormat="1" ht="24.15" customHeight="1">
      <c r="A254" s="38"/>
      <c r="B254" s="39"/>
      <c r="C254" s="218" t="s">
        <v>339</v>
      </c>
      <c r="D254" s="218" t="s">
        <v>145</v>
      </c>
      <c r="E254" s="219" t="s">
        <v>1428</v>
      </c>
      <c r="F254" s="220" t="s">
        <v>1429</v>
      </c>
      <c r="G254" s="221" t="s">
        <v>160</v>
      </c>
      <c r="H254" s="222">
        <v>2</v>
      </c>
      <c r="I254" s="223"/>
      <c r="J254" s="224">
        <f>ROUND(I254*H254,2)</f>
        <v>0</v>
      </c>
      <c r="K254" s="220" t="s">
        <v>149</v>
      </c>
      <c r="L254" s="44"/>
      <c r="M254" s="225" t="s">
        <v>1</v>
      </c>
      <c r="N254" s="226" t="s">
        <v>44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150</v>
      </c>
      <c r="AT254" s="229" t="s">
        <v>145</v>
      </c>
      <c r="AU254" s="229" t="s">
        <v>89</v>
      </c>
      <c r="AY254" s="17" t="s">
        <v>143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87</v>
      </c>
      <c r="BK254" s="230">
        <f>ROUND(I254*H254,2)</f>
        <v>0</v>
      </c>
      <c r="BL254" s="17" t="s">
        <v>150</v>
      </c>
      <c r="BM254" s="229" t="s">
        <v>1430</v>
      </c>
    </row>
    <row r="255" s="2" customFormat="1">
      <c r="A255" s="38"/>
      <c r="B255" s="39"/>
      <c r="C255" s="40"/>
      <c r="D255" s="231" t="s">
        <v>152</v>
      </c>
      <c r="E255" s="40"/>
      <c r="F255" s="232" t="s">
        <v>1431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152</v>
      </c>
      <c r="AU255" s="17" t="s">
        <v>89</v>
      </c>
    </row>
    <row r="256" s="2" customFormat="1">
      <c r="A256" s="38"/>
      <c r="B256" s="39"/>
      <c r="C256" s="40"/>
      <c r="D256" s="236" t="s">
        <v>154</v>
      </c>
      <c r="E256" s="40"/>
      <c r="F256" s="237" t="s">
        <v>1432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154</v>
      </c>
      <c r="AU256" s="17" t="s">
        <v>89</v>
      </c>
    </row>
    <row r="257" s="2" customFormat="1" ht="24.15" customHeight="1">
      <c r="A257" s="38"/>
      <c r="B257" s="39"/>
      <c r="C257" s="260" t="s">
        <v>345</v>
      </c>
      <c r="D257" s="260" t="s">
        <v>292</v>
      </c>
      <c r="E257" s="261" t="s">
        <v>1433</v>
      </c>
      <c r="F257" s="262" t="s">
        <v>1434</v>
      </c>
      <c r="G257" s="263" t="s">
        <v>160</v>
      </c>
      <c r="H257" s="264">
        <v>2</v>
      </c>
      <c r="I257" s="265"/>
      <c r="J257" s="266">
        <f>ROUND(I257*H257,2)</f>
        <v>0</v>
      </c>
      <c r="K257" s="262" t="s">
        <v>149</v>
      </c>
      <c r="L257" s="267"/>
      <c r="M257" s="268" t="s">
        <v>1</v>
      </c>
      <c r="N257" s="269" t="s">
        <v>44</v>
      </c>
      <c r="O257" s="91"/>
      <c r="P257" s="227">
        <f>O257*H257</f>
        <v>0</v>
      </c>
      <c r="Q257" s="227">
        <v>0.0014499999999999999</v>
      </c>
      <c r="R257" s="227">
        <f>Q257*H257</f>
        <v>0.0028999999999999998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199</v>
      </c>
      <c r="AT257" s="229" t="s">
        <v>292</v>
      </c>
      <c r="AU257" s="229" t="s">
        <v>89</v>
      </c>
      <c r="AY257" s="17" t="s">
        <v>143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87</v>
      </c>
      <c r="BK257" s="230">
        <f>ROUND(I257*H257,2)</f>
        <v>0</v>
      </c>
      <c r="BL257" s="17" t="s">
        <v>150</v>
      </c>
      <c r="BM257" s="229" t="s">
        <v>1435</v>
      </c>
    </row>
    <row r="258" s="2" customFormat="1">
      <c r="A258" s="38"/>
      <c r="B258" s="39"/>
      <c r="C258" s="40"/>
      <c r="D258" s="231" t="s">
        <v>152</v>
      </c>
      <c r="E258" s="40"/>
      <c r="F258" s="232" t="s">
        <v>1434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89</v>
      </c>
    </row>
    <row r="259" s="13" customFormat="1">
      <c r="A259" s="13"/>
      <c r="B259" s="238"/>
      <c r="C259" s="239"/>
      <c r="D259" s="231" t="s">
        <v>156</v>
      </c>
      <c r="E259" s="240" t="s">
        <v>1</v>
      </c>
      <c r="F259" s="241" t="s">
        <v>89</v>
      </c>
      <c r="G259" s="239"/>
      <c r="H259" s="242">
        <v>2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156</v>
      </c>
      <c r="AU259" s="248" t="s">
        <v>89</v>
      </c>
      <c r="AV259" s="13" t="s">
        <v>89</v>
      </c>
      <c r="AW259" s="13" t="s">
        <v>33</v>
      </c>
      <c r="AX259" s="13" t="s">
        <v>87</v>
      </c>
      <c r="AY259" s="248" t="s">
        <v>143</v>
      </c>
    </row>
    <row r="260" s="2" customFormat="1" ht="16.5" customHeight="1">
      <c r="A260" s="38"/>
      <c r="B260" s="39"/>
      <c r="C260" s="218" t="s">
        <v>349</v>
      </c>
      <c r="D260" s="218" t="s">
        <v>145</v>
      </c>
      <c r="E260" s="219" t="s">
        <v>1436</v>
      </c>
      <c r="F260" s="220" t="s">
        <v>1437</v>
      </c>
      <c r="G260" s="221" t="s">
        <v>160</v>
      </c>
      <c r="H260" s="222">
        <v>5</v>
      </c>
      <c r="I260" s="223"/>
      <c r="J260" s="224">
        <f>ROUND(I260*H260,2)</f>
        <v>0</v>
      </c>
      <c r="K260" s="220" t="s">
        <v>149</v>
      </c>
      <c r="L260" s="44"/>
      <c r="M260" s="225" t="s">
        <v>1</v>
      </c>
      <c r="N260" s="226" t="s">
        <v>44</v>
      </c>
      <c r="O260" s="91"/>
      <c r="P260" s="227">
        <f>O260*H260</f>
        <v>0</v>
      </c>
      <c r="Q260" s="227">
        <v>0.00038000000000000002</v>
      </c>
      <c r="R260" s="227">
        <f>Q260*H260</f>
        <v>0.0019000000000000002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150</v>
      </c>
      <c r="AT260" s="229" t="s">
        <v>145</v>
      </c>
      <c r="AU260" s="229" t="s">
        <v>89</v>
      </c>
      <c r="AY260" s="17" t="s">
        <v>143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87</v>
      </c>
      <c r="BK260" s="230">
        <f>ROUND(I260*H260,2)</f>
        <v>0</v>
      </c>
      <c r="BL260" s="17" t="s">
        <v>150</v>
      </c>
      <c r="BM260" s="229" t="s">
        <v>1438</v>
      </c>
    </row>
    <row r="261" s="2" customFormat="1">
      <c r="A261" s="38"/>
      <c r="B261" s="39"/>
      <c r="C261" s="40"/>
      <c r="D261" s="231" t="s">
        <v>152</v>
      </c>
      <c r="E261" s="40"/>
      <c r="F261" s="232" t="s">
        <v>1439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152</v>
      </c>
      <c r="AU261" s="17" t="s">
        <v>89</v>
      </c>
    </row>
    <row r="262" s="2" customFormat="1">
      <c r="A262" s="38"/>
      <c r="B262" s="39"/>
      <c r="C262" s="40"/>
      <c r="D262" s="236" t="s">
        <v>154</v>
      </c>
      <c r="E262" s="40"/>
      <c r="F262" s="237" t="s">
        <v>1440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154</v>
      </c>
      <c r="AU262" s="17" t="s">
        <v>89</v>
      </c>
    </row>
    <row r="263" s="2" customFormat="1" ht="33" customHeight="1">
      <c r="A263" s="38"/>
      <c r="B263" s="39"/>
      <c r="C263" s="260" t="s">
        <v>356</v>
      </c>
      <c r="D263" s="260" t="s">
        <v>292</v>
      </c>
      <c r="E263" s="261" t="s">
        <v>1441</v>
      </c>
      <c r="F263" s="262" t="s">
        <v>1442</v>
      </c>
      <c r="G263" s="263" t="s">
        <v>160</v>
      </c>
      <c r="H263" s="264">
        <v>5</v>
      </c>
      <c r="I263" s="265"/>
      <c r="J263" s="266">
        <f>ROUND(I263*H263,2)</f>
        <v>0</v>
      </c>
      <c r="K263" s="262" t="s">
        <v>149</v>
      </c>
      <c r="L263" s="267"/>
      <c r="M263" s="268" t="s">
        <v>1</v>
      </c>
      <c r="N263" s="269" t="s">
        <v>44</v>
      </c>
      <c r="O263" s="91"/>
      <c r="P263" s="227">
        <f>O263*H263</f>
        <v>0</v>
      </c>
      <c r="Q263" s="227">
        <v>0.0019</v>
      </c>
      <c r="R263" s="227">
        <f>Q263*H263</f>
        <v>0.0094999999999999998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199</v>
      </c>
      <c r="AT263" s="229" t="s">
        <v>292</v>
      </c>
      <c r="AU263" s="229" t="s">
        <v>89</v>
      </c>
      <c r="AY263" s="17" t="s">
        <v>143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87</v>
      </c>
      <c r="BK263" s="230">
        <f>ROUND(I263*H263,2)</f>
        <v>0</v>
      </c>
      <c r="BL263" s="17" t="s">
        <v>150</v>
      </c>
      <c r="BM263" s="229" t="s">
        <v>1443</v>
      </c>
    </row>
    <row r="264" s="2" customFormat="1">
      <c r="A264" s="38"/>
      <c r="B264" s="39"/>
      <c r="C264" s="40"/>
      <c r="D264" s="231" t="s">
        <v>152</v>
      </c>
      <c r="E264" s="40"/>
      <c r="F264" s="232" t="s">
        <v>1442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152</v>
      </c>
      <c r="AU264" s="17" t="s">
        <v>89</v>
      </c>
    </row>
    <row r="265" s="2" customFormat="1" ht="24.15" customHeight="1">
      <c r="A265" s="38"/>
      <c r="B265" s="39"/>
      <c r="C265" s="260" t="s">
        <v>362</v>
      </c>
      <c r="D265" s="260" t="s">
        <v>292</v>
      </c>
      <c r="E265" s="261" t="s">
        <v>1444</v>
      </c>
      <c r="F265" s="262" t="s">
        <v>1445</v>
      </c>
      <c r="G265" s="263" t="s">
        <v>160</v>
      </c>
      <c r="H265" s="264">
        <v>5</v>
      </c>
      <c r="I265" s="265"/>
      <c r="J265" s="266">
        <f>ROUND(I265*H265,2)</f>
        <v>0</v>
      </c>
      <c r="K265" s="262" t="s">
        <v>1</v>
      </c>
      <c r="L265" s="267"/>
      <c r="M265" s="268" t="s">
        <v>1</v>
      </c>
      <c r="N265" s="269" t="s">
        <v>44</v>
      </c>
      <c r="O265" s="91"/>
      <c r="P265" s="227">
        <f>O265*H265</f>
        <v>0</v>
      </c>
      <c r="Q265" s="227">
        <v>0.00016000000000000001</v>
      </c>
      <c r="R265" s="227">
        <f>Q265*H265</f>
        <v>0.00080000000000000004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199</v>
      </c>
      <c r="AT265" s="229" t="s">
        <v>292</v>
      </c>
      <c r="AU265" s="229" t="s">
        <v>89</v>
      </c>
      <c r="AY265" s="17" t="s">
        <v>143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87</v>
      </c>
      <c r="BK265" s="230">
        <f>ROUND(I265*H265,2)</f>
        <v>0</v>
      </c>
      <c r="BL265" s="17" t="s">
        <v>150</v>
      </c>
      <c r="BM265" s="229" t="s">
        <v>1446</v>
      </c>
    </row>
    <row r="266" s="2" customFormat="1">
      <c r="A266" s="38"/>
      <c r="B266" s="39"/>
      <c r="C266" s="40"/>
      <c r="D266" s="231" t="s">
        <v>152</v>
      </c>
      <c r="E266" s="40"/>
      <c r="F266" s="232" t="s">
        <v>1445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152</v>
      </c>
      <c r="AU266" s="17" t="s">
        <v>89</v>
      </c>
    </row>
    <row r="267" s="2" customFormat="1" ht="21.75" customHeight="1">
      <c r="A267" s="38"/>
      <c r="B267" s="39"/>
      <c r="C267" s="218" t="s">
        <v>371</v>
      </c>
      <c r="D267" s="218" t="s">
        <v>145</v>
      </c>
      <c r="E267" s="219" t="s">
        <v>1447</v>
      </c>
      <c r="F267" s="220" t="s">
        <v>1448</v>
      </c>
      <c r="G267" s="221" t="s">
        <v>160</v>
      </c>
      <c r="H267" s="222">
        <v>5</v>
      </c>
      <c r="I267" s="223"/>
      <c r="J267" s="224">
        <f>ROUND(I267*H267,2)</f>
        <v>0</v>
      </c>
      <c r="K267" s="220" t="s">
        <v>149</v>
      </c>
      <c r="L267" s="44"/>
      <c r="M267" s="225" t="s">
        <v>1</v>
      </c>
      <c r="N267" s="226" t="s">
        <v>44</v>
      </c>
      <c r="O267" s="91"/>
      <c r="P267" s="227">
        <f>O267*H267</f>
        <v>0</v>
      </c>
      <c r="Q267" s="227">
        <v>0.00072000000000000005</v>
      </c>
      <c r="R267" s="227">
        <f>Q267*H267</f>
        <v>0.0036000000000000003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150</v>
      </c>
      <c r="AT267" s="229" t="s">
        <v>145</v>
      </c>
      <c r="AU267" s="229" t="s">
        <v>89</v>
      </c>
      <c r="AY267" s="17" t="s">
        <v>143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87</v>
      </c>
      <c r="BK267" s="230">
        <f>ROUND(I267*H267,2)</f>
        <v>0</v>
      </c>
      <c r="BL267" s="17" t="s">
        <v>150</v>
      </c>
      <c r="BM267" s="229" t="s">
        <v>1449</v>
      </c>
    </row>
    <row r="268" s="2" customFormat="1">
      <c r="A268" s="38"/>
      <c r="B268" s="39"/>
      <c r="C268" s="40"/>
      <c r="D268" s="231" t="s">
        <v>152</v>
      </c>
      <c r="E268" s="40"/>
      <c r="F268" s="232" t="s">
        <v>1450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152</v>
      </c>
      <c r="AU268" s="17" t="s">
        <v>89</v>
      </c>
    </row>
    <row r="269" s="2" customFormat="1">
      <c r="A269" s="38"/>
      <c r="B269" s="39"/>
      <c r="C269" s="40"/>
      <c r="D269" s="236" t="s">
        <v>154</v>
      </c>
      <c r="E269" s="40"/>
      <c r="F269" s="237" t="s">
        <v>1451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154</v>
      </c>
      <c r="AU269" s="17" t="s">
        <v>89</v>
      </c>
    </row>
    <row r="270" s="2" customFormat="1" ht="24.15" customHeight="1">
      <c r="A270" s="38"/>
      <c r="B270" s="39"/>
      <c r="C270" s="260" t="s">
        <v>378</v>
      </c>
      <c r="D270" s="260" t="s">
        <v>292</v>
      </c>
      <c r="E270" s="261" t="s">
        <v>1452</v>
      </c>
      <c r="F270" s="262" t="s">
        <v>1453</v>
      </c>
      <c r="G270" s="263" t="s">
        <v>160</v>
      </c>
      <c r="H270" s="264">
        <v>5</v>
      </c>
      <c r="I270" s="265"/>
      <c r="J270" s="266">
        <f>ROUND(I270*H270,2)</f>
        <v>0</v>
      </c>
      <c r="K270" s="262" t="s">
        <v>1</v>
      </c>
      <c r="L270" s="267"/>
      <c r="M270" s="268" t="s">
        <v>1</v>
      </c>
      <c r="N270" s="269" t="s">
        <v>44</v>
      </c>
      <c r="O270" s="91"/>
      <c r="P270" s="227">
        <f>O270*H270</f>
        <v>0</v>
      </c>
      <c r="Q270" s="227">
        <v>0.0038</v>
      </c>
      <c r="R270" s="227">
        <f>Q270*H270</f>
        <v>0.019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199</v>
      </c>
      <c r="AT270" s="229" t="s">
        <v>292</v>
      </c>
      <c r="AU270" s="229" t="s">
        <v>89</v>
      </c>
      <c r="AY270" s="17" t="s">
        <v>143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87</v>
      </c>
      <c r="BK270" s="230">
        <f>ROUND(I270*H270,2)</f>
        <v>0</v>
      </c>
      <c r="BL270" s="17" t="s">
        <v>150</v>
      </c>
      <c r="BM270" s="229" t="s">
        <v>1454</v>
      </c>
    </row>
    <row r="271" s="2" customFormat="1">
      <c r="A271" s="38"/>
      <c r="B271" s="39"/>
      <c r="C271" s="40"/>
      <c r="D271" s="231" t="s">
        <v>152</v>
      </c>
      <c r="E271" s="40"/>
      <c r="F271" s="232" t="s">
        <v>1453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152</v>
      </c>
      <c r="AU271" s="17" t="s">
        <v>89</v>
      </c>
    </row>
    <row r="272" s="2" customFormat="1" ht="21.75" customHeight="1">
      <c r="A272" s="38"/>
      <c r="B272" s="39"/>
      <c r="C272" s="260" t="s">
        <v>384</v>
      </c>
      <c r="D272" s="260" t="s">
        <v>292</v>
      </c>
      <c r="E272" s="261" t="s">
        <v>1455</v>
      </c>
      <c r="F272" s="262" t="s">
        <v>1456</v>
      </c>
      <c r="G272" s="263" t="s">
        <v>160</v>
      </c>
      <c r="H272" s="264">
        <v>5</v>
      </c>
      <c r="I272" s="265"/>
      <c r="J272" s="266">
        <f>ROUND(I272*H272,2)</f>
        <v>0</v>
      </c>
      <c r="K272" s="262" t="s">
        <v>149</v>
      </c>
      <c r="L272" s="267"/>
      <c r="M272" s="268" t="s">
        <v>1</v>
      </c>
      <c r="N272" s="269" t="s">
        <v>44</v>
      </c>
      <c r="O272" s="91"/>
      <c r="P272" s="227">
        <f>O272*H272</f>
        <v>0</v>
      </c>
      <c r="Q272" s="227">
        <v>0.0035000000000000001</v>
      </c>
      <c r="R272" s="227">
        <f>Q272*H272</f>
        <v>0.017500000000000002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199</v>
      </c>
      <c r="AT272" s="229" t="s">
        <v>292</v>
      </c>
      <c r="AU272" s="229" t="s">
        <v>89</v>
      </c>
      <c r="AY272" s="17" t="s">
        <v>143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87</v>
      </c>
      <c r="BK272" s="230">
        <f>ROUND(I272*H272,2)</f>
        <v>0</v>
      </c>
      <c r="BL272" s="17" t="s">
        <v>150</v>
      </c>
      <c r="BM272" s="229" t="s">
        <v>1457</v>
      </c>
    </row>
    <row r="273" s="2" customFormat="1">
      <c r="A273" s="38"/>
      <c r="B273" s="39"/>
      <c r="C273" s="40"/>
      <c r="D273" s="231" t="s">
        <v>152</v>
      </c>
      <c r="E273" s="40"/>
      <c r="F273" s="232" t="s">
        <v>1456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152</v>
      </c>
      <c r="AU273" s="17" t="s">
        <v>89</v>
      </c>
    </row>
    <row r="274" s="2" customFormat="1" ht="24.15" customHeight="1">
      <c r="A274" s="38"/>
      <c r="B274" s="39"/>
      <c r="C274" s="260" t="s">
        <v>390</v>
      </c>
      <c r="D274" s="260" t="s">
        <v>292</v>
      </c>
      <c r="E274" s="261" t="s">
        <v>1458</v>
      </c>
      <c r="F274" s="262" t="s">
        <v>1459</v>
      </c>
      <c r="G274" s="263" t="s">
        <v>160</v>
      </c>
      <c r="H274" s="264">
        <v>5</v>
      </c>
      <c r="I274" s="265"/>
      <c r="J274" s="266">
        <f>ROUND(I274*H274,2)</f>
        <v>0</v>
      </c>
      <c r="K274" s="262" t="s">
        <v>149</v>
      </c>
      <c r="L274" s="267"/>
      <c r="M274" s="268" t="s">
        <v>1</v>
      </c>
      <c r="N274" s="269" t="s">
        <v>44</v>
      </c>
      <c r="O274" s="91"/>
      <c r="P274" s="227">
        <f>O274*H274</f>
        <v>0</v>
      </c>
      <c r="Q274" s="227">
        <v>0.0033999999999999998</v>
      </c>
      <c r="R274" s="227">
        <f>Q274*H274</f>
        <v>0.016999999999999998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199</v>
      </c>
      <c r="AT274" s="229" t="s">
        <v>292</v>
      </c>
      <c r="AU274" s="229" t="s">
        <v>89</v>
      </c>
      <c r="AY274" s="17" t="s">
        <v>143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87</v>
      </c>
      <c r="BK274" s="230">
        <f>ROUND(I274*H274,2)</f>
        <v>0</v>
      </c>
      <c r="BL274" s="17" t="s">
        <v>150</v>
      </c>
      <c r="BM274" s="229" t="s">
        <v>1460</v>
      </c>
    </row>
    <row r="275" s="2" customFormat="1">
      <c r="A275" s="38"/>
      <c r="B275" s="39"/>
      <c r="C275" s="40"/>
      <c r="D275" s="231" t="s">
        <v>152</v>
      </c>
      <c r="E275" s="40"/>
      <c r="F275" s="232" t="s">
        <v>1459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89</v>
      </c>
    </row>
    <row r="276" s="2" customFormat="1" ht="24.15" customHeight="1">
      <c r="A276" s="38"/>
      <c r="B276" s="39"/>
      <c r="C276" s="260" t="s">
        <v>397</v>
      </c>
      <c r="D276" s="260" t="s">
        <v>292</v>
      </c>
      <c r="E276" s="261" t="s">
        <v>1461</v>
      </c>
      <c r="F276" s="262" t="s">
        <v>1462</v>
      </c>
      <c r="G276" s="263" t="s">
        <v>160</v>
      </c>
      <c r="H276" s="264">
        <v>5</v>
      </c>
      <c r="I276" s="265"/>
      <c r="J276" s="266">
        <f>ROUND(I276*H276,2)</f>
        <v>0</v>
      </c>
      <c r="K276" s="262" t="s">
        <v>149</v>
      </c>
      <c r="L276" s="267"/>
      <c r="M276" s="268" t="s">
        <v>1</v>
      </c>
      <c r="N276" s="269" t="s">
        <v>44</v>
      </c>
      <c r="O276" s="91"/>
      <c r="P276" s="227">
        <f>O276*H276</f>
        <v>0</v>
      </c>
      <c r="Q276" s="227">
        <v>0.00089999999999999998</v>
      </c>
      <c r="R276" s="227">
        <f>Q276*H276</f>
        <v>0.0044999999999999997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199</v>
      </c>
      <c r="AT276" s="229" t="s">
        <v>292</v>
      </c>
      <c r="AU276" s="229" t="s">
        <v>89</v>
      </c>
      <c r="AY276" s="17" t="s">
        <v>143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87</v>
      </c>
      <c r="BK276" s="230">
        <f>ROUND(I276*H276,2)</f>
        <v>0</v>
      </c>
      <c r="BL276" s="17" t="s">
        <v>150</v>
      </c>
      <c r="BM276" s="229" t="s">
        <v>1463</v>
      </c>
    </row>
    <row r="277" s="2" customFormat="1">
      <c r="A277" s="38"/>
      <c r="B277" s="39"/>
      <c r="C277" s="40"/>
      <c r="D277" s="231" t="s">
        <v>152</v>
      </c>
      <c r="E277" s="40"/>
      <c r="F277" s="232" t="s">
        <v>1462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152</v>
      </c>
      <c r="AU277" s="17" t="s">
        <v>89</v>
      </c>
    </row>
    <row r="278" s="2" customFormat="1" ht="21.75" customHeight="1">
      <c r="A278" s="38"/>
      <c r="B278" s="39"/>
      <c r="C278" s="218" t="s">
        <v>406</v>
      </c>
      <c r="D278" s="218" t="s">
        <v>145</v>
      </c>
      <c r="E278" s="219" t="s">
        <v>1464</v>
      </c>
      <c r="F278" s="220" t="s">
        <v>1465</v>
      </c>
      <c r="G278" s="221" t="s">
        <v>160</v>
      </c>
      <c r="H278" s="222">
        <v>8</v>
      </c>
      <c r="I278" s="223"/>
      <c r="J278" s="224">
        <f>ROUND(I278*H278,2)</f>
        <v>0</v>
      </c>
      <c r="K278" s="220" t="s">
        <v>149</v>
      </c>
      <c r="L278" s="44"/>
      <c r="M278" s="225" t="s">
        <v>1</v>
      </c>
      <c r="N278" s="226" t="s">
        <v>44</v>
      </c>
      <c r="O278" s="91"/>
      <c r="P278" s="227">
        <f>O278*H278</f>
        <v>0</v>
      </c>
      <c r="Q278" s="227">
        <v>0.0016199999999999999</v>
      </c>
      <c r="R278" s="227">
        <f>Q278*H278</f>
        <v>0.012959999999999999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150</v>
      </c>
      <c r="AT278" s="229" t="s">
        <v>145</v>
      </c>
      <c r="AU278" s="229" t="s">
        <v>89</v>
      </c>
      <c r="AY278" s="17" t="s">
        <v>143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87</v>
      </c>
      <c r="BK278" s="230">
        <f>ROUND(I278*H278,2)</f>
        <v>0</v>
      </c>
      <c r="BL278" s="17" t="s">
        <v>150</v>
      </c>
      <c r="BM278" s="229" t="s">
        <v>1466</v>
      </c>
    </row>
    <row r="279" s="2" customFormat="1">
      <c r="A279" s="38"/>
      <c r="B279" s="39"/>
      <c r="C279" s="40"/>
      <c r="D279" s="231" t="s">
        <v>152</v>
      </c>
      <c r="E279" s="40"/>
      <c r="F279" s="232" t="s">
        <v>1467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152</v>
      </c>
      <c r="AU279" s="17" t="s">
        <v>89</v>
      </c>
    </row>
    <row r="280" s="2" customFormat="1">
      <c r="A280" s="38"/>
      <c r="B280" s="39"/>
      <c r="C280" s="40"/>
      <c r="D280" s="236" t="s">
        <v>154</v>
      </c>
      <c r="E280" s="40"/>
      <c r="F280" s="237" t="s">
        <v>1468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154</v>
      </c>
      <c r="AU280" s="17" t="s">
        <v>89</v>
      </c>
    </row>
    <row r="281" s="13" customFormat="1">
      <c r="A281" s="13"/>
      <c r="B281" s="238"/>
      <c r="C281" s="239"/>
      <c r="D281" s="231" t="s">
        <v>156</v>
      </c>
      <c r="E281" s="240" t="s">
        <v>1</v>
      </c>
      <c r="F281" s="241" t="s">
        <v>1469</v>
      </c>
      <c r="G281" s="239"/>
      <c r="H281" s="242">
        <v>8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156</v>
      </c>
      <c r="AU281" s="248" t="s">
        <v>89</v>
      </c>
      <c r="AV281" s="13" t="s">
        <v>89</v>
      </c>
      <c r="AW281" s="13" t="s">
        <v>33</v>
      </c>
      <c r="AX281" s="13" t="s">
        <v>87</v>
      </c>
      <c r="AY281" s="248" t="s">
        <v>143</v>
      </c>
    </row>
    <row r="282" s="2" customFormat="1" ht="16.5" customHeight="1">
      <c r="A282" s="38"/>
      <c r="B282" s="39"/>
      <c r="C282" s="260" t="s">
        <v>413</v>
      </c>
      <c r="D282" s="260" t="s">
        <v>292</v>
      </c>
      <c r="E282" s="261" t="s">
        <v>1470</v>
      </c>
      <c r="F282" s="262" t="s">
        <v>1471</v>
      </c>
      <c r="G282" s="263" t="s">
        <v>160</v>
      </c>
      <c r="H282" s="264">
        <v>8</v>
      </c>
      <c r="I282" s="265"/>
      <c r="J282" s="266">
        <f>ROUND(I282*H282,2)</f>
        <v>0</v>
      </c>
      <c r="K282" s="262" t="s">
        <v>149</v>
      </c>
      <c r="L282" s="267"/>
      <c r="M282" s="268" t="s">
        <v>1</v>
      </c>
      <c r="N282" s="269" t="s">
        <v>44</v>
      </c>
      <c r="O282" s="91"/>
      <c r="P282" s="227">
        <f>O282*H282</f>
        <v>0</v>
      </c>
      <c r="Q282" s="227">
        <v>0.01847</v>
      </c>
      <c r="R282" s="227">
        <f>Q282*H282</f>
        <v>0.14776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199</v>
      </c>
      <c r="AT282" s="229" t="s">
        <v>292</v>
      </c>
      <c r="AU282" s="229" t="s">
        <v>89</v>
      </c>
      <c r="AY282" s="17" t="s">
        <v>143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87</v>
      </c>
      <c r="BK282" s="230">
        <f>ROUND(I282*H282,2)</f>
        <v>0</v>
      </c>
      <c r="BL282" s="17" t="s">
        <v>150</v>
      </c>
      <c r="BM282" s="229" t="s">
        <v>1472</v>
      </c>
    </row>
    <row r="283" s="2" customFormat="1">
      <c r="A283" s="38"/>
      <c r="B283" s="39"/>
      <c r="C283" s="40"/>
      <c r="D283" s="231" t="s">
        <v>152</v>
      </c>
      <c r="E283" s="40"/>
      <c r="F283" s="232" t="s">
        <v>1471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152</v>
      </c>
      <c r="AU283" s="17" t="s">
        <v>89</v>
      </c>
    </row>
    <row r="284" s="2" customFormat="1" ht="24.15" customHeight="1">
      <c r="A284" s="38"/>
      <c r="B284" s="39"/>
      <c r="C284" s="260" t="s">
        <v>420</v>
      </c>
      <c r="D284" s="260" t="s">
        <v>292</v>
      </c>
      <c r="E284" s="261" t="s">
        <v>1473</v>
      </c>
      <c r="F284" s="262" t="s">
        <v>1474</v>
      </c>
      <c r="G284" s="263" t="s">
        <v>160</v>
      </c>
      <c r="H284" s="264">
        <v>8</v>
      </c>
      <c r="I284" s="265"/>
      <c r="J284" s="266">
        <f>ROUND(I284*H284,2)</f>
        <v>0</v>
      </c>
      <c r="K284" s="262" t="s">
        <v>149</v>
      </c>
      <c r="L284" s="267"/>
      <c r="M284" s="268" t="s">
        <v>1</v>
      </c>
      <c r="N284" s="269" t="s">
        <v>44</v>
      </c>
      <c r="O284" s="91"/>
      <c r="P284" s="227">
        <f>O284*H284</f>
        <v>0</v>
      </c>
      <c r="Q284" s="227">
        <v>0.0035000000000000001</v>
      </c>
      <c r="R284" s="227">
        <f>Q284*H284</f>
        <v>0.028000000000000001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199</v>
      </c>
      <c r="AT284" s="229" t="s">
        <v>292</v>
      </c>
      <c r="AU284" s="229" t="s">
        <v>89</v>
      </c>
      <c r="AY284" s="17" t="s">
        <v>143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87</v>
      </c>
      <c r="BK284" s="230">
        <f>ROUND(I284*H284,2)</f>
        <v>0</v>
      </c>
      <c r="BL284" s="17" t="s">
        <v>150</v>
      </c>
      <c r="BM284" s="229" t="s">
        <v>1475</v>
      </c>
    </row>
    <row r="285" s="2" customFormat="1">
      <c r="A285" s="38"/>
      <c r="B285" s="39"/>
      <c r="C285" s="40"/>
      <c r="D285" s="231" t="s">
        <v>152</v>
      </c>
      <c r="E285" s="40"/>
      <c r="F285" s="232" t="s">
        <v>1474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152</v>
      </c>
      <c r="AU285" s="17" t="s">
        <v>89</v>
      </c>
    </row>
    <row r="286" s="2" customFormat="1" ht="24.15" customHeight="1">
      <c r="A286" s="38"/>
      <c r="B286" s="39"/>
      <c r="C286" s="260" t="s">
        <v>396</v>
      </c>
      <c r="D286" s="260" t="s">
        <v>292</v>
      </c>
      <c r="E286" s="261" t="s">
        <v>1476</v>
      </c>
      <c r="F286" s="262" t="s">
        <v>1477</v>
      </c>
      <c r="G286" s="263" t="s">
        <v>160</v>
      </c>
      <c r="H286" s="264">
        <v>8</v>
      </c>
      <c r="I286" s="265"/>
      <c r="J286" s="266">
        <f>ROUND(I286*H286,2)</f>
        <v>0</v>
      </c>
      <c r="K286" s="262" t="s">
        <v>149</v>
      </c>
      <c r="L286" s="267"/>
      <c r="M286" s="268" t="s">
        <v>1</v>
      </c>
      <c r="N286" s="269" t="s">
        <v>44</v>
      </c>
      <c r="O286" s="91"/>
      <c r="P286" s="227">
        <f>O286*H286</f>
        <v>0</v>
      </c>
      <c r="Q286" s="227">
        <v>0.0068999999999999999</v>
      </c>
      <c r="R286" s="227">
        <f>Q286*H286</f>
        <v>0.055199999999999999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199</v>
      </c>
      <c r="AT286" s="229" t="s">
        <v>292</v>
      </c>
      <c r="AU286" s="229" t="s">
        <v>89</v>
      </c>
      <c r="AY286" s="17" t="s">
        <v>143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87</v>
      </c>
      <c r="BK286" s="230">
        <f>ROUND(I286*H286,2)</f>
        <v>0</v>
      </c>
      <c r="BL286" s="17" t="s">
        <v>150</v>
      </c>
      <c r="BM286" s="229" t="s">
        <v>1478</v>
      </c>
    </row>
    <row r="287" s="2" customFormat="1">
      <c r="A287" s="38"/>
      <c r="B287" s="39"/>
      <c r="C287" s="40"/>
      <c r="D287" s="231" t="s">
        <v>152</v>
      </c>
      <c r="E287" s="40"/>
      <c r="F287" s="232" t="s">
        <v>1477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152</v>
      </c>
      <c r="AU287" s="17" t="s">
        <v>89</v>
      </c>
    </row>
    <row r="288" s="2" customFormat="1" ht="16.5" customHeight="1">
      <c r="A288" s="38"/>
      <c r="B288" s="39"/>
      <c r="C288" s="260" t="s">
        <v>432</v>
      </c>
      <c r="D288" s="260" t="s">
        <v>292</v>
      </c>
      <c r="E288" s="261" t="s">
        <v>1479</v>
      </c>
      <c r="F288" s="262" t="s">
        <v>1480</v>
      </c>
      <c r="G288" s="263" t="s">
        <v>160</v>
      </c>
      <c r="H288" s="264">
        <v>8</v>
      </c>
      <c r="I288" s="265"/>
      <c r="J288" s="266">
        <f>ROUND(I288*H288,2)</f>
        <v>0</v>
      </c>
      <c r="K288" s="262" t="s">
        <v>149</v>
      </c>
      <c r="L288" s="267"/>
      <c r="M288" s="268" t="s">
        <v>1</v>
      </c>
      <c r="N288" s="269" t="s">
        <v>44</v>
      </c>
      <c r="O288" s="91"/>
      <c r="P288" s="227">
        <f>O288*H288</f>
        <v>0</v>
      </c>
      <c r="Q288" s="227">
        <v>0.00048000000000000001</v>
      </c>
      <c r="R288" s="227">
        <f>Q288*H288</f>
        <v>0.0038400000000000001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199</v>
      </c>
      <c r="AT288" s="229" t="s">
        <v>292</v>
      </c>
      <c r="AU288" s="229" t="s">
        <v>89</v>
      </c>
      <c r="AY288" s="17" t="s">
        <v>143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87</v>
      </c>
      <c r="BK288" s="230">
        <f>ROUND(I288*H288,2)</f>
        <v>0</v>
      </c>
      <c r="BL288" s="17" t="s">
        <v>150</v>
      </c>
      <c r="BM288" s="229" t="s">
        <v>1481</v>
      </c>
    </row>
    <row r="289" s="2" customFormat="1">
      <c r="A289" s="38"/>
      <c r="B289" s="39"/>
      <c r="C289" s="40"/>
      <c r="D289" s="231" t="s">
        <v>152</v>
      </c>
      <c r="E289" s="40"/>
      <c r="F289" s="232" t="s">
        <v>1480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152</v>
      </c>
      <c r="AU289" s="17" t="s">
        <v>89</v>
      </c>
    </row>
    <row r="290" s="2" customFormat="1" ht="21.75" customHeight="1">
      <c r="A290" s="38"/>
      <c r="B290" s="39"/>
      <c r="C290" s="260" t="s">
        <v>439</v>
      </c>
      <c r="D290" s="260" t="s">
        <v>292</v>
      </c>
      <c r="E290" s="261" t="s">
        <v>1482</v>
      </c>
      <c r="F290" s="262" t="s">
        <v>1483</v>
      </c>
      <c r="G290" s="263" t="s">
        <v>160</v>
      </c>
      <c r="H290" s="264">
        <v>8</v>
      </c>
      <c r="I290" s="265"/>
      <c r="J290" s="266">
        <f>ROUND(I290*H290,2)</f>
        <v>0</v>
      </c>
      <c r="K290" s="262" t="s">
        <v>149</v>
      </c>
      <c r="L290" s="267"/>
      <c r="M290" s="268" t="s">
        <v>1</v>
      </c>
      <c r="N290" s="269" t="s">
        <v>44</v>
      </c>
      <c r="O290" s="91"/>
      <c r="P290" s="227">
        <f>O290*H290</f>
        <v>0</v>
      </c>
      <c r="Q290" s="227">
        <v>0.0035999999999999999</v>
      </c>
      <c r="R290" s="227">
        <f>Q290*H290</f>
        <v>0.028799999999999999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199</v>
      </c>
      <c r="AT290" s="229" t="s">
        <v>292</v>
      </c>
      <c r="AU290" s="229" t="s">
        <v>89</v>
      </c>
      <c r="AY290" s="17" t="s">
        <v>143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87</v>
      </c>
      <c r="BK290" s="230">
        <f>ROUND(I290*H290,2)</f>
        <v>0</v>
      </c>
      <c r="BL290" s="17" t="s">
        <v>150</v>
      </c>
      <c r="BM290" s="229" t="s">
        <v>1484</v>
      </c>
    </row>
    <row r="291" s="2" customFormat="1">
      <c r="A291" s="38"/>
      <c r="B291" s="39"/>
      <c r="C291" s="40"/>
      <c r="D291" s="231" t="s">
        <v>152</v>
      </c>
      <c r="E291" s="40"/>
      <c r="F291" s="232" t="s">
        <v>1483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152</v>
      </c>
      <c r="AU291" s="17" t="s">
        <v>89</v>
      </c>
    </row>
    <row r="292" s="2" customFormat="1" ht="16.5" customHeight="1">
      <c r="A292" s="38"/>
      <c r="B292" s="39"/>
      <c r="C292" s="218" t="s">
        <v>445</v>
      </c>
      <c r="D292" s="218" t="s">
        <v>145</v>
      </c>
      <c r="E292" s="219" t="s">
        <v>1485</v>
      </c>
      <c r="F292" s="220" t="s">
        <v>1486</v>
      </c>
      <c r="G292" s="221" t="s">
        <v>160</v>
      </c>
      <c r="H292" s="222">
        <v>2</v>
      </c>
      <c r="I292" s="223"/>
      <c r="J292" s="224">
        <f>ROUND(I292*H292,2)</f>
        <v>0</v>
      </c>
      <c r="K292" s="220" t="s">
        <v>149</v>
      </c>
      <c r="L292" s="44"/>
      <c r="M292" s="225" t="s">
        <v>1</v>
      </c>
      <c r="N292" s="226" t="s">
        <v>44</v>
      </c>
      <c r="O292" s="91"/>
      <c r="P292" s="227">
        <f>O292*H292</f>
        <v>0</v>
      </c>
      <c r="Q292" s="227">
        <v>0.0013600000000000001</v>
      </c>
      <c r="R292" s="227">
        <f>Q292*H292</f>
        <v>0.0027200000000000002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150</v>
      </c>
      <c r="AT292" s="229" t="s">
        <v>145</v>
      </c>
      <c r="AU292" s="229" t="s">
        <v>89</v>
      </c>
      <c r="AY292" s="17" t="s">
        <v>143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87</v>
      </c>
      <c r="BK292" s="230">
        <f>ROUND(I292*H292,2)</f>
        <v>0</v>
      </c>
      <c r="BL292" s="17" t="s">
        <v>150</v>
      </c>
      <c r="BM292" s="229" t="s">
        <v>1487</v>
      </c>
    </row>
    <row r="293" s="2" customFormat="1">
      <c r="A293" s="38"/>
      <c r="B293" s="39"/>
      <c r="C293" s="40"/>
      <c r="D293" s="231" t="s">
        <v>152</v>
      </c>
      <c r="E293" s="40"/>
      <c r="F293" s="232" t="s">
        <v>1488</v>
      </c>
      <c r="G293" s="40"/>
      <c r="H293" s="40"/>
      <c r="I293" s="233"/>
      <c r="J293" s="40"/>
      <c r="K293" s="40"/>
      <c r="L293" s="44"/>
      <c r="M293" s="234"/>
      <c r="N293" s="235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152</v>
      </c>
      <c r="AU293" s="17" t="s">
        <v>89</v>
      </c>
    </row>
    <row r="294" s="2" customFormat="1">
      <c r="A294" s="38"/>
      <c r="B294" s="39"/>
      <c r="C294" s="40"/>
      <c r="D294" s="236" t="s">
        <v>154</v>
      </c>
      <c r="E294" s="40"/>
      <c r="F294" s="237" t="s">
        <v>1489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154</v>
      </c>
      <c r="AU294" s="17" t="s">
        <v>89</v>
      </c>
    </row>
    <row r="295" s="13" customFormat="1">
      <c r="A295" s="13"/>
      <c r="B295" s="238"/>
      <c r="C295" s="239"/>
      <c r="D295" s="231" t="s">
        <v>156</v>
      </c>
      <c r="E295" s="240" t="s">
        <v>1</v>
      </c>
      <c r="F295" s="241" t="s">
        <v>89</v>
      </c>
      <c r="G295" s="239"/>
      <c r="H295" s="242">
        <v>2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156</v>
      </c>
      <c r="AU295" s="248" t="s">
        <v>89</v>
      </c>
      <c r="AV295" s="13" t="s">
        <v>89</v>
      </c>
      <c r="AW295" s="13" t="s">
        <v>33</v>
      </c>
      <c r="AX295" s="13" t="s">
        <v>87</v>
      </c>
      <c r="AY295" s="248" t="s">
        <v>143</v>
      </c>
    </row>
    <row r="296" s="2" customFormat="1" ht="24.15" customHeight="1">
      <c r="A296" s="38"/>
      <c r="B296" s="39"/>
      <c r="C296" s="260" t="s">
        <v>453</v>
      </c>
      <c r="D296" s="260" t="s">
        <v>292</v>
      </c>
      <c r="E296" s="261" t="s">
        <v>1490</v>
      </c>
      <c r="F296" s="262" t="s">
        <v>1491</v>
      </c>
      <c r="G296" s="263" t="s">
        <v>160</v>
      </c>
      <c r="H296" s="264">
        <v>2</v>
      </c>
      <c r="I296" s="265"/>
      <c r="J296" s="266">
        <f>ROUND(I296*H296,2)</f>
        <v>0</v>
      </c>
      <c r="K296" s="262" t="s">
        <v>149</v>
      </c>
      <c r="L296" s="267"/>
      <c r="M296" s="268" t="s">
        <v>1</v>
      </c>
      <c r="N296" s="269" t="s">
        <v>44</v>
      </c>
      <c r="O296" s="91"/>
      <c r="P296" s="227">
        <f>O296*H296</f>
        <v>0</v>
      </c>
      <c r="Q296" s="227">
        <v>0.037499999999999999</v>
      </c>
      <c r="R296" s="227">
        <f>Q296*H296</f>
        <v>0.074999999999999997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199</v>
      </c>
      <c r="AT296" s="229" t="s">
        <v>292</v>
      </c>
      <c r="AU296" s="229" t="s">
        <v>89</v>
      </c>
      <c r="AY296" s="17" t="s">
        <v>143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87</v>
      </c>
      <c r="BK296" s="230">
        <f>ROUND(I296*H296,2)</f>
        <v>0</v>
      </c>
      <c r="BL296" s="17" t="s">
        <v>150</v>
      </c>
      <c r="BM296" s="229" t="s">
        <v>1492</v>
      </c>
    </row>
    <row r="297" s="2" customFormat="1">
      <c r="A297" s="38"/>
      <c r="B297" s="39"/>
      <c r="C297" s="40"/>
      <c r="D297" s="231" t="s">
        <v>152</v>
      </c>
      <c r="E297" s="40"/>
      <c r="F297" s="232" t="s">
        <v>1491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152</v>
      </c>
      <c r="AU297" s="17" t="s">
        <v>89</v>
      </c>
    </row>
    <row r="298" s="2" customFormat="1" ht="16.5" customHeight="1">
      <c r="A298" s="38"/>
      <c r="B298" s="39"/>
      <c r="C298" s="218" t="s">
        <v>1203</v>
      </c>
      <c r="D298" s="218" t="s">
        <v>145</v>
      </c>
      <c r="E298" s="219" t="s">
        <v>1493</v>
      </c>
      <c r="F298" s="220" t="s">
        <v>1494</v>
      </c>
      <c r="G298" s="221" t="s">
        <v>209</v>
      </c>
      <c r="H298" s="222">
        <v>104.90000000000001</v>
      </c>
      <c r="I298" s="223"/>
      <c r="J298" s="224">
        <f>ROUND(I298*H298,2)</f>
        <v>0</v>
      </c>
      <c r="K298" s="220" t="s">
        <v>149</v>
      </c>
      <c r="L298" s="44"/>
      <c r="M298" s="225" t="s">
        <v>1</v>
      </c>
      <c r="N298" s="226" t="s">
        <v>44</v>
      </c>
      <c r="O298" s="91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150</v>
      </c>
      <c r="AT298" s="229" t="s">
        <v>145</v>
      </c>
      <c r="AU298" s="229" t="s">
        <v>89</v>
      </c>
      <c r="AY298" s="17" t="s">
        <v>143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87</v>
      </c>
      <c r="BK298" s="230">
        <f>ROUND(I298*H298,2)</f>
        <v>0</v>
      </c>
      <c r="BL298" s="17" t="s">
        <v>150</v>
      </c>
      <c r="BM298" s="229" t="s">
        <v>1495</v>
      </c>
    </row>
    <row r="299" s="2" customFormat="1">
      <c r="A299" s="38"/>
      <c r="B299" s="39"/>
      <c r="C299" s="40"/>
      <c r="D299" s="231" t="s">
        <v>152</v>
      </c>
      <c r="E299" s="40"/>
      <c r="F299" s="232" t="s">
        <v>1496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152</v>
      </c>
      <c r="AU299" s="17" t="s">
        <v>89</v>
      </c>
    </row>
    <row r="300" s="2" customFormat="1">
      <c r="A300" s="38"/>
      <c r="B300" s="39"/>
      <c r="C300" s="40"/>
      <c r="D300" s="236" t="s">
        <v>154</v>
      </c>
      <c r="E300" s="40"/>
      <c r="F300" s="237" t="s">
        <v>1497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154</v>
      </c>
      <c r="AU300" s="17" t="s">
        <v>89</v>
      </c>
    </row>
    <row r="301" s="13" customFormat="1">
      <c r="A301" s="13"/>
      <c r="B301" s="238"/>
      <c r="C301" s="239"/>
      <c r="D301" s="231" t="s">
        <v>156</v>
      </c>
      <c r="E301" s="240" t="s">
        <v>1</v>
      </c>
      <c r="F301" s="241" t="s">
        <v>1498</v>
      </c>
      <c r="G301" s="239"/>
      <c r="H301" s="242">
        <v>104.90000000000001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156</v>
      </c>
      <c r="AU301" s="248" t="s">
        <v>89</v>
      </c>
      <c r="AV301" s="13" t="s">
        <v>89</v>
      </c>
      <c r="AW301" s="13" t="s">
        <v>33</v>
      </c>
      <c r="AX301" s="13" t="s">
        <v>87</v>
      </c>
      <c r="AY301" s="248" t="s">
        <v>143</v>
      </c>
    </row>
    <row r="302" s="2" customFormat="1" ht="24.15" customHeight="1">
      <c r="A302" s="38"/>
      <c r="B302" s="39"/>
      <c r="C302" s="218" t="s">
        <v>1207</v>
      </c>
      <c r="D302" s="218" t="s">
        <v>145</v>
      </c>
      <c r="E302" s="219" t="s">
        <v>1499</v>
      </c>
      <c r="F302" s="220" t="s">
        <v>1500</v>
      </c>
      <c r="G302" s="221" t="s">
        <v>209</v>
      </c>
      <c r="H302" s="222">
        <v>104.90000000000001</v>
      </c>
      <c r="I302" s="223"/>
      <c r="J302" s="224">
        <f>ROUND(I302*H302,2)</f>
        <v>0</v>
      </c>
      <c r="K302" s="220" t="s">
        <v>149</v>
      </c>
      <c r="L302" s="44"/>
      <c r="M302" s="225" t="s">
        <v>1</v>
      </c>
      <c r="N302" s="226" t="s">
        <v>44</v>
      </c>
      <c r="O302" s="9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150</v>
      </c>
      <c r="AT302" s="229" t="s">
        <v>145</v>
      </c>
      <c r="AU302" s="229" t="s">
        <v>89</v>
      </c>
      <c r="AY302" s="17" t="s">
        <v>143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87</v>
      </c>
      <c r="BK302" s="230">
        <f>ROUND(I302*H302,2)</f>
        <v>0</v>
      </c>
      <c r="BL302" s="17" t="s">
        <v>150</v>
      </c>
      <c r="BM302" s="229" t="s">
        <v>1501</v>
      </c>
    </row>
    <row r="303" s="2" customFormat="1">
      <c r="A303" s="38"/>
      <c r="B303" s="39"/>
      <c r="C303" s="40"/>
      <c r="D303" s="231" t="s">
        <v>152</v>
      </c>
      <c r="E303" s="40"/>
      <c r="F303" s="232" t="s">
        <v>1500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152</v>
      </c>
      <c r="AU303" s="17" t="s">
        <v>89</v>
      </c>
    </row>
    <row r="304" s="2" customFormat="1">
      <c r="A304" s="38"/>
      <c r="B304" s="39"/>
      <c r="C304" s="40"/>
      <c r="D304" s="236" t="s">
        <v>154</v>
      </c>
      <c r="E304" s="40"/>
      <c r="F304" s="237" t="s">
        <v>1502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154</v>
      </c>
      <c r="AU304" s="17" t="s">
        <v>89</v>
      </c>
    </row>
    <row r="305" s="13" customFormat="1">
      <c r="A305" s="13"/>
      <c r="B305" s="238"/>
      <c r="C305" s="239"/>
      <c r="D305" s="231" t="s">
        <v>156</v>
      </c>
      <c r="E305" s="240" t="s">
        <v>1</v>
      </c>
      <c r="F305" s="241" t="s">
        <v>1498</v>
      </c>
      <c r="G305" s="239"/>
      <c r="H305" s="242">
        <v>104.90000000000001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156</v>
      </c>
      <c r="AU305" s="248" t="s">
        <v>89</v>
      </c>
      <c r="AV305" s="13" t="s">
        <v>89</v>
      </c>
      <c r="AW305" s="13" t="s">
        <v>33</v>
      </c>
      <c r="AX305" s="13" t="s">
        <v>87</v>
      </c>
      <c r="AY305" s="248" t="s">
        <v>143</v>
      </c>
    </row>
    <row r="306" s="2" customFormat="1" ht="16.5" customHeight="1">
      <c r="A306" s="38"/>
      <c r="B306" s="39"/>
      <c r="C306" s="218" t="s">
        <v>1211</v>
      </c>
      <c r="D306" s="218" t="s">
        <v>145</v>
      </c>
      <c r="E306" s="219" t="s">
        <v>1503</v>
      </c>
      <c r="F306" s="220" t="s">
        <v>1504</v>
      </c>
      <c r="G306" s="221" t="s">
        <v>686</v>
      </c>
      <c r="H306" s="222">
        <v>1</v>
      </c>
      <c r="I306" s="223"/>
      <c r="J306" s="224">
        <f>ROUND(I306*H306,2)</f>
        <v>0</v>
      </c>
      <c r="K306" s="220" t="s">
        <v>1</v>
      </c>
      <c r="L306" s="44"/>
      <c r="M306" s="225" t="s">
        <v>1</v>
      </c>
      <c r="N306" s="226" t="s">
        <v>44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150</v>
      </c>
      <c r="AT306" s="229" t="s">
        <v>145</v>
      </c>
      <c r="AU306" s="229" t="s">
        <v>89</v>
      </c>
      <c r="AY306" s="17" t="s">
        <v>143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87</v>
      </c>
      <c r="BK306" s="230">
        <f>ROUND(I306*H306,2)</f>
        <v>0</v>
      </c>
      <c r="BL306" s="17" t="s">
        <v>150</v>
      </c>
      <c r="BM306" s="229" t="s">
        <v>1505</v>
      </c>
    </row>
    <row r="307" s="13" customFormat="1">
      <c r="A307" s="13"/>
      <c r="B307" s="238"/>
      <c r="C307" s="239"/>
      <c r="D307" s="231" t="s">
        <v>156</v>
      </c>
      <c r="E307" s="240" t="s">
        <v>1</v>
      </c>
      <c r="F307" s="241" t="s">
        <v>87</v>
      </c>
      <c r="G307" s="239"/>
      <c r="H307" s="242">
        <v>1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156</v>
      </c>
      <c r="AU307" s="248" t="s">
        <v>89</v>
      </c>
      <c r="AV307" s="13" t="s">
        <v>89</v>
      </c>
      <c r="AW307" s="13" t="s">
        <v>33</v>
      </c>
      <c r="AX307" s="13" t="s">
        <v>87</v>
      </c>
      <c r="AY307" s="248" t="s">
        <v>143</v>
      </c>
    </row>
    <row r="308" s="2" customFormat="1" ht="33" customHeight="1">
      <c r="A308" s="38"/>
      <c r="B308" s="39"/>
      <c r="C308" s="218" t="s">
        <v>1215</v>
      </c>
      <c r="D308" s="218" t="s">
        <v>145</v>
      </c>
      <c r="E308" s="219" t="s">
        <v>1506</v>
      </c>
      <c r="F308" s="220" t="s">
        <v>1507</v>
      </c>
      <c r="G308" s="221" t="s">
        <v>160</v>
      </c>
      <c r="H308" s="222">
        <v>5</v>
      </c>
      <c r="I308" s="223"/>
      <c r="J308" s="224">
        <f>ROUND(I308*H308,2)</f>
        <v>0</v>
      </c>
      <c r="K308" s="220" t="s">
        <v>149</v>
      </c>
      <c r="L308" s="44"/>
      <c r="M308" s="225" t="s">
        <v>1</v>
      </c>
      <c r="N308" s="226" t="s">
        <v>44</v>
      </c>
      <c r="O308" s="91"/>
      <c r="P308" s="227">
        <f>O308*H308</f>
        <v>0</v>
      </c>
      <c r="Q308" s="227">
        <v>1.9068700000000001</v>
      </c>
      <c r="R308" s="227">
        <f>Q308*H308</f>
        <v>9.5343499999999999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150</v>
      </c>
      <c r="AT308" s="229" t="s">
        <v>145</v>
      </c>
      <c r="AU308" s="229" t="s">
        <v>89</v>
      </c>
      <c r="AY308" s="17" t="s">
        <v>143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87</v>
      </c>
      <c r="BK308" s="230">
        <f>ROUND(I308*H308,2)</f>
        <v>0</v>
      </c>
      <c r="BL308" s="17" t="s">
        <v>150</v>
      </c>
      <c r="BM308" s="229" t="s">
        <v>1508</v>
      </c>
    </row>
    <row r="309" s="2" customFormat="1">
      <c r="A309" s="38"/>
      <c r="B309" s="39"/>
      <c r="C309" s="40"/>
      <c r="D309" s="231" t="s">
        <v>152</v>
      </c>
      <c r="E309" s="40"/>
      <c r="F309" s="232" t="s">
        <v>1509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152</v>
      </c>
      <c r="AU309" s="17" t="s">
        <v>89</v>
      </c>
    </row>
    <row r="310" s="2" customFormat="1">
      <c r="A310" s="38"/>
      <c r="B310" s="39"/>
      <c r="C310" s="40"/>
      <c r="D310" s="236" t="s">
        <v>154</v>
      </c>
      <c r="E310" s="40"/>
      <c r="F310" s="237" t="s">
        <v>1510</v>
      </c>
      <c r="G310" s="40"/>
      <c r="H310" s="40"/>
      <c r="I310" s="233"/>
      <c r="J310" s="40"/>
      <c r="K310" s="40"/>
      <c r="L310" s="44"/>
      <c r="M310" s="234"/>
      <c r="N310" s="235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154</v>
      </c>
      <c r="AU310" s="17" t="s">
        <v>89</v>
      </c>
    </row>
    <row r="311" s="13" customFormat="1">
      <c r="A311" s="13"/>
      <c r="B311" s="238"/>
      <c r="C311" s="239"/>
      <c r="D311" s="231" t="s">
        <v>156</v>
      </c>
      <c r="E311" s="240" t="s">
        <v>1</v>
      </c>
      <c r="F311" s="241" t="s">
        <v>176</v>
      </c>
      <c r="G311" s="239"/>
      <c r="H311" s="242">
        <v>5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156</v>
      </c>
      <c r="AU311" s="248" t="s">
        <v>89</v>
      </c>
      <c r="AV311" s="13" t="s">
        <v>89</v>
      </c>
      <c r="AW311" s="13" t="s">
        <v>33</v>
      </c>
      <c r="AX311" s="13" t="s">
        <v>87</v>
      </c>
      <c r="AY311" s="248" t="s">
        <v>143</v>
      </c>
    </row>
    <row r="312" s="2" customFormat="1" ht="24.15" customHeight="1">
      <c r="A312" s="38"/>
      <c r="B312" s="39"/>
      <c r="C312" s="260" t="s">
        <v>1219</v>
      </c>
      <c r="D312" s="260" t="s">
        <v>292</v>
      </c>
      <c r="E312" s="261" t="s">
        <v>1511</v>
      </c>
      <c r="F312" s="262" t="s">
        <v>1512</v>
      </c>
      <c r="G312" s="263" t="s">
        <v>160</v>
      </c>
      <c r="H312" s="264">
        <v>5</v>
      </c>
      <c r="I312" s="265"/>
      <c r="J312" s="266">
        <f>ROUND(I312*H312,2)</f>
        <v>0</v>
      </c>
      <c r="K312" s="262" t="s">
        <v>149</v>
      </c>
      <c r="L312" s="267"/>
      <c r="M312" s="268" t="s">
        <v>1</v>
      </c>
      <c r="N312" s="269" t="s">
        <v>44</v>
      </c>
      <c r="O312" s="91"/>
      <c r="P312" s="227">
        <f>O312*H312</f>
        <v>0</v>
      </c>
      <c r="Q312" s="227">
        <v>0.055</v>
      </c>
      <c r="R312" s="227">
        <f>Q312*H312</f>
        <v>0.27500000000000002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199</v>
      </c>
      <c r="AT312" s="229" t="s">
        <v>292</v>
      </c>
      <c r="AU312" s="229" t="s">
        <v>89</v>
      </c>
      <c r="AY312" s="17" t="s">
        <v>143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87</v>
      </c>
      <c r="BK312" s="230">
        <f>ROUND(I312*H312,2)</f>
        <v>0</v>
      </c>
      <c r="BL312" s="17" t="s">
        <v>150</v>
      </c>
      <c r="BM312" s="229" t="s">
        <v>1513</v>
      </c>
    </row>
    <row r="313" s="2" customFormat="1">
      <c r="A313" s="38"/>
      <c r="B313" s="39"/>
      <c r="C313" s="40"/>
      <c r="D313" s="231" t="s">
        <v>152</v>
      </c>
      <c r="E313" s="40"/>
      <c r="F313" s="232" t="s">
        <v>1512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152</v>
      </c>
      <c r="AU313" s="17" t="s">
        <v>89</v>
      </c>
    </row>
    <row r="314" s="2" customFormat="1" ht="16.5" customHeight="1">
      <c r="A314" s="38"/>
      <c r="B314" s="39"/>
      <c r="C314" s="218" t="s">
        <v>1223</v>
      </c>
      <c r="D314" s="218" t="s">
        <v>145</v>
      </c>
      <c r="E314" s="219" t="s">
        <v>1514</v>
      </c>
      <c r="F314" s="220" t="s">
        <v>1515</v>
      </c>
      <c r="G314" s="221" t="s">
        <v>209</v>
      </c>
      <c r="H314" s="222">
        <v>150.30000000000001</v>
      </c>
      <c r="I314" s="223"/>
      <c r="J314" s="224">
        <f>ROUND(I314*H314,2)</f>
        <v>0</v>
      </c>
      <c r="K314" s="220" t="s">
        <v>149</v>
      </c>
      <c r="L314" s="44"/>
      <c r="M314" s="225" t="s">
        <v>1</v>
      </c>
      <c r="N314" s="226" t="s">
        <v>44</v>
      </c>
      <c r="O314" s="91"/>
      <c r="P314" s="227">
        <f>O314*H314</f>
        <v>0</v>
      </c>
      <c r="Q314" s="227">
        <v>0.00019000000000000001</v>
      </c>
      <c r="R314" s="227">
        <f>Q314*H314</f>
        <v>0.028557000000000003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150</v>
      </c>
      <c r="AT314" s="229" t="s">
        <v>145</v>
      </c>
      <c r="AU314" s="229" t="s">
        <v>89</v>
      </c>
      <c r="AY314" s="17" t="s">
        <v>143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87</v>
      </c>
      <c r="BK314" s="230">
        <f>ROUND(I314*H314,2)</f>
        <v>0</v>
      </c>
      <c r="BL314" s="17" t="s">
        <v>150</v>
      </c>
      <c r="BM314" s="229" t="s">
        <v>1516</v>
      </c>
    </row>
    <row r="315" s="2" customFormat="1">
      <c r="A315" s="38"/>
      <c r="B315" s="39"/>
      <c r="C315" s="40"/>
      <c r="D315" s="231" t="s">
        <v>152</v>
      </c>
      <c r="E315" s="40"/>
      <c r="F315" s="232" t="s">
        <v>1517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152</v>
      </c>
      <c r="AU315" s="17" t="s">
        <v>89</v>
      </c>
    </row>
    <row r="316" s="2" customFormat="1">
      <c r="A316" s="38"/>
      <c r="B316" s="39"/>
      <c r="C316" s="40"/>
      <c r="D316" s="236" t="s">
        <v>154</v>
      </c>
      <c r="E316" s="40"/>
      <c r="F316" s="237" t="s">
        <v>1518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154</v>
      </c>
      <c r="AU316" s="17" t="s">
        <v>89</v>
      </c>
    </row>
    <row r="317" s="13" customFormat="1">
      <c r="A317" s="13"/>
      <c r="B317" s="238"/>
      <c r="C317" s="239"/>
      <c r="D317" s="231" t="s">
        <v>156</v>
      </c>
      <c r="E317" s="240" t="s">
        <v>1</v>
      </c>
      <c r="F317" s="241" t="s">
        <v>1519</v>
      </c>
      <c r="G317" s="239"/>
      <c r="H317" s="242">
        <v>22</v>
      </c>
      <c r="I317" s="243"/>
      <c r="J317" s="239"/>
      <c r="K317" s="239"/>
      <c r="L317" s="244"/>
      <c r="M317" s="245"/>
      <c r="N317" s="246"/>
      <c r="O317" s="246"/>
      <c r="P317" s="246"/>
      <c r="Q317" s="246"/>
      <c r="R317" s="246"/>
      <c r="S317" s="246"/>
      <c r="T317" s="24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8" t="s">
        <v>156</v>
      </c>
      <c r="AU317" s="248" t="s">
        <v>89</v>
      </c>
      <c r="AV317" s="13" t="s">
        <v>89</v>
      </c>
      <c r="AW317" s="13" t="s">
        <v>33</v>
      </c>
      <c r="AX317" s="13" t="s">
        <v>79</v>
      </c>
      <c r="AY317" s="248" t="s">
        <v>143</v>
      </c>
    </row>
    <row r="318" s="13" customFormat="1">
      <c r="A318" s="13"/>
      <c r="B318" s="238"/>
      <c r="C318" s="239"/>
      <c r="D318" s="231" t="s">
        <v>156</v>
      </c>
      <c r="E318" s="240" t="s">
        <v>1</v>
      </c>
      <c r="F318" s="241" t="s">
        <v>1520</v>
      </c>
      <c r="G318" s="239"/>
      <c r="H318" s="242">
        <v>104.90000000000001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156</v>
      </c>
      <c r="AU318" s="248" t="s">
        <v>89</v>
      </c>
      <c r="AV318" s="13" t="s">
        <v>89</v>
      </c>
      <c r="AW318" s="13" t="s">
        <v>33</v>
      </c>
      <c r="AX318" s="13" t="s">
        <v>79</v>
      </c>
      <c r="AY318" s="248" t="s">
        <v>143</v>
      </c>
    </row>
    <row r="319" s="13" customFormat="1">
      <c r="A319" s="13"/>
      <c r="B319" s="238"/>
      <c r="C319" s="239"/>
      <c r="D319" s="231" t="s">
        <v>156</v>
      </c>
      <c r="E319" s="240" t="s">
        <v>1</v>
      </c>
      <c r="F319" s="241" t="s">
        <v>1521</v>
      </c>
      <c r="G319" s="239"/>
      <c r="H319" s="242">
        <v>14.4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8" t="s">
        <v>156</v>
      </c>
      <c r="AU319" s="248" t="s">
        <v>89</v>
      </c>
      <c r="AV319" s="13" t="s">
        <v>89</v>
      </c>
      <c r="AW319" s="13" t="s">
        <v>33</v>
      </c>
      <c r="AX319" s="13" t="s">
        <v>79</v>
      </c>
      <c r="AY319" s="248" t="s">
        <v>143</v>
      </c>
    </row>
    <row r="320" s="13" customFormat="1">
      <c r="A320" s="13"/>
      <c r="B320" s="238"/>
      <c r="C320" s="239"/>
      <c r="D320" s="231" t="s">
        <v>156</v>
      </c>
      <c r="E320" s="240" t="s">
        <v>1</v>
      </c>
      <c r="F320" s="241" t="s">
        <v>1522</v>
      </c>
      <c r="G320" s="239"/>
      <c r="H320" s="242">
        <v>9</v>
      </c>
      <c r="I320" s="243"/>
      <c r="J320" s="239"/>
      <c r="K320" s="239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156</v>
      </c>
      <c r="AU320" s="248" t="s">
        <v>89</v>
      </c>
      <c r="AV320" s="13" t="s">
        <v>89</v>
      </c>
      <c r="AW320" s="13" t="s">
        <v>33</v>
      </c>
      <c r="AX320" s="13" t="s">
        <v>79</v>
      </c>
      <c r="AY320" s="248" t="s">
        <v>143</v>
      </c>
    </row>
    <row r="321" s="14" customFormat="1">
      <c r="A321" s="14"/>
      <c r="B321" s="249"/>
      <c r="C321" s="250"/>
      <c r="D321" s="231" t="s">
        <v>156</v>
      </c>
      <c r="E321" s="251" t="s">
        <v>1</v>
      </c>
      <c r="F321" s="252" t="s">
        <v>184</v>
      </c>
      <c r="G321" s="250"/>
      <c r="H321" s="253">
        <v>150.30000000000001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9" t="s">
        <v>156</v>
      </c>
      <c r="AU321" s="259" t="s">
        <v>89</v>
      </c>
      <c r="AV321" s="14" t="s">
        <v>150</v>
      </c>
      <c r="AW321" s="14" t="s">
        <v>33</v>
      </c>
      <c r="AX321" s="14" t="s">
        <v>87</v>
      </c>
      <c r="AY321" s="259" t="s">
        <v>143</v>
      </c>
    </row>
    <row r="322" s="2" customFormat="1" ht="24.15" customHeight="1">
      <c r="A322" s="38"/>
      <c r="B322" s="39"/>
      <c r="C322" s="218" t="s">
        <v>1229</v>
      </c>
      <c r="D322" s="218" t="s">
        <v>145</v>
      </c>
      <c r="E322" s="219" t="s">
        <v>1523</v>
      </c>
      <c r="F322" s="220" t="s">
        <v>1524</v>
      </c>
      <c r="G322" s="221" t="s">
        <v>209</v>
      </c>
      <c r="H322" s="222">
        <v>126.90000000000001</v>
      </c>
      <c r="I322" s="223"/>
      <c r="J322" s="224">
        <f>ROUND(I322*H322,2)</f>
        <v>0</v>
      </c>
      <c r="K322" s="220" t="s">
        <v>149</v>
      </c>
      <c r="L322" s="44"/>
      <c r="M322" s="225" t="s">
        <v>1</v>
      </c>
      <c r="N322" s="226" t="s">
        <v>44</v>
      </c>
      <c r="O322" s="91"/>
      <c r="P322" s="227">
        <f>O322*H322</f>
        <v>0</v>
      </c>
      <c r="Q322" s="227">
        <v>6.9999999999999994E-05</v>
      </c>
      <c r="R322" s="227">
        <f>Q322*H322</f>
        <v>0.0088830000000000003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150</v>
      </c>
      <c r="AT322" s="229" t="s">
        <v>145</v>
      </c>
      <c r="AU322" s="229" t="s">
        <v>89</v>
      </c>
      <c r="AY322" s="17" t="s">
        <v>143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87</v>
      </c>
      <c r="BK322" s="230">
        <f>ROUND(I322*H322,2)</f>
        <v>0</v>
      </c>
      <c r="BL322" s="17" t="s">
        <v>150</v>
      </c>
      <c r="BM322" s="229" t="s">
        <v>1525</v>
      </c>
    </row>
    <row r="323" s="2" customFormat="1">
      <c r="A323" s="38"/>
      <c r="B323" s="39"/>
      <c r="C323" s="40"/>
      <c r="D323" s="231" t="s">
        <v>152</v>
      </c>
      <c r="E323" s="40"/>
      <c r="F323" s="232" t="s">
        <v>1526</v>
      </c>
      <c r="G323" s="40"/>
      <c r="H323" s="40"/>
      <c r="I323" s="233"/>
      <c r="J323" s="40"/>
      <c r="K323" s="40"/>
      <c r="L323" s="44"/>
      <c r="M323" s="234"/>
      <c r="N323" s="23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152</v>
      </c>
      <c r="AU323" s="17" t="s">
        <v>89</v>
      </c>
    </row>
    <row r="324" s="2" customFormat="1">
      <c r="A324" s="38"/>
      <c r="B324" s="39"/>
      <c r="C324" s="40"/>
      <c r="D324" s="236" t="s">
        <v>154</v>
      </c>
      <c r="E324" s="40"/>
      <c r="F324" s="237" t="s">
        <v>1527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154</v>
      </c>
      <c r="AU324" s="17" t="s">
        <v>89</v>
      </c>
    </row>
    <row r="325" s="13" customFormat="1">
      <c r="A325" s="13"/>
      <c r="B325" s="238"/>
      <c r="C325" s="239"/>
      <c r="D325" s="231" t="s">
        <v>156</v>
      </c>
      <c r="E325" s="240" t="s">
        <v>1</v>
      </c>
      <c r="F325" s="241" t="s">
        <v>1519</v>
      </c>
      <c r="G325" s="239"/>
      <c r="H325" s="242">
        <v>22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156</v>
      </c>
      <c r="AU325" s="248" t="s">
        <v>89</v>
      </c>
      <c r="AV325" s="13" t="s">
        <v>89</v>
      </c>
      <c r="AW325" s="13" t="s">
        <v>33</v>
      </c>
      <c r="AX325" s="13" t="s">
        <v>79</v>
      </c>
      <c r="AY325" s="248" t="s">
        <v>143</v>
      </c>
    </row>
    <row r="326" s="13" customFormat="1">
      <c r="A326" s="13"/>
      <c r="B326" s="238"/>
      <c r="C326" s="239"/>
      <c r="D326" s="231" t="s">
        <v>156</v>
      </c>
      <c r="E326" s="240" t="s">
        <v>1</v>
      </c>
      <c r="F326" s="241" t="s">
        <v>1520</v>
      </c>
      <c r="G326" s="239"/>
      <c r="H326" s="242">
        <v>104.90000000000001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156</v>
      </c>
      <c r="AU326" s="248" t="s">
        <v>89</v>
      </c>
      <c r="AV326" s="13" t="s">
        <v>89</v>
      </c>
      <c r="AW326" s="13" t="s">
        <v>33</v>
      </c>
      <c r="AX326" s="13" t="s">
        <v>79</v>
      </c>
      <c r="AY326" s="248" t="s">
        <v>143</v>
      </c>
    </row>
    <row r="327" s="14" customFormat="1">
      <c r="A327" s="14"/>
      <c r="B327" s="249"/>
      <c r="C327" s="250"/>
      <c r="D327" s="231" t="s">
        <v>156</v>
      </c>
      <c r="E327" s="251" t="s">
        <v>1</v>
      </c>
      <c r="F327" s="252" t="s">
        <v>184</v>
      </c>
      <c r="G327" s="250"/>
      <c r="H327" s="253">
        <v>126.90000000000001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9" t="s">
        <v>156</v>
      </c>
      <c r="AU327" s="259" t="s">
        <v>89</v>
      </c>
      <c r="AV327" s="14" t="s">
        <v>150</v>
      </c>
      <c r="AW327" s="14" t="s">
        <v>33</v>
      </c>
      <c r="AX327" s="14" t="s">
        <v>87</v>
      </c>
      <c r="AY327" s="259" t="s">
        <v>143</v>
      </c>
    </row>
    <row r="328" s="12" customFormat="1" ht="22.8" customHeight="1">
      <c r="A328" s="12"/>
      <c r="B328" s="202"/>
      <c r="C328" s="203"/>
      <c r="D328" s="204" t="s">
        <v>78</v>
      </c>
      <c r="E328" s="216" t="s">
        <v>451</v>
      </c>
      <c r="F328" s="216" t="s">
        <v>452</v>
      </c>
      <c r="G328" s="203"/>
      <c r="H328" s="203"/>
      <c r="I328" s="206"/>
      <c r="J328" s="217">
        <f>BK328</f>
        <v>0</v>
      </c>
      <c r="K328" s="203"/>
      <c r="L328" s="208"/>
      <c r="M328" s="209"/>
      <c r="N328" s="210"/>
      <c r="O328" s="210"/>
      <c r="P328" s="211">
        <f>SUM(P329:P331)</f>
        <v>0</v>
      </c>
      <c r="Q328" s="210"/>
      <c r="R328" s="211">
        <f>SUM(R329:R331)</f>
        <v>0</v>
      </c>
      <c r="S328" s="210"/>
      <c r="T328" s="212">
        <f>SUM(T329:T331)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3" t="s">
        <v>87</v>
      </c>
      <c r="AT328" s="214" t="s">
        <v>78</v>
      </c>
      <c r="AU328" s="214" t="s">
        <v>87</v>
      </c>
      <c r="AY328" s="213" t="s">
        <v>143</v>
      </c>
      <c r="BK328" s="215">
        <f>SUM(BK329:BK331)</f>
        <v>0</v>
      </c>
    </row>
    <row r="329" s="2" customFormat="1" ht="24.15" customHeight="1">
      <c r="A329" s="38"/>
      <c r="B329" s="39"/>
      <c r="C329" s="218" t="s">
        <v>1235</v>
      </c>
      <c r="D329" s="218" t="s">
        <v>145</v>
      </c>
      <c r="E329" s="219" t="s">
        <v>1528</v>
      </c>
      <c r="F329" s="220" t="s">
        <v>1529</v>
      </c>
      <c r="G329" s="221" t="s">
        <v>409</v>
      </c>
      <c r="H329" s="222">
        <v>10.533</v>
      </c>
      <c r="I329" s="223"/>
      <c r="J329" s="224">
        <f>ROUND(I329*H329,2)</f>
        <v>0</v>
      </c>
      <c r="K329" s="220" t="s">
        <v>149</v>
      </c>
      <c r="L329" s="44"/>
      <c r="M329" s="225" t="s">
        <v>1</v>
      </c>
      <c r="N329" s="226" t="s">
        <v>44</v>
      </c>
      <c r="O329" s="91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150</v>
      </c>
      <c r="AT329" s="229" t="s">
        <v>145</v>
      </c>
      <c r="AU329" s="229" t="s">
        <v>89</v>
      </c>
      <c r="AY329" s="17" t="s">
        <v>143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87</v>
      </c>
      <c r="BK329" s="230">
        <f>ROUND(I329*H329,2)</f>
        <v>0</v>
      </c>
      <c r="BL329" s="17" t="s">
        <v>150</v>
      </c>
      <c r="BM329" s="229" t="s">
        <v>1530</v>
      </c>
    </row>
    <row r="330" s="2" customFormat="1">
      <c r="A330" s="38"/>
      <c r="B330" s="39"/>
      <c r="C330" s="40"/>
      <c r="D330" s="231" t="s">
        <v>152</v>
      </c>
      <c r="E330" s="40"/>
      <c r="F330" s="232" t="s">
        <v>1531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152</v>
      </c>
      <c r="AU330" s="17" t="s">
        <v>89</v>
      </c>
    </row>
    <row r="331" s="2" customFormat="1">
      <c r="A331" s="38"/>
      <c r="B331" s="39"/>
      <c r="C331" s="40"/>
      <c r="D331" s="236" t="s">
        <v>154</v>
      </c>
      <c r="E331" s="40"/>
      <c r="F331" s="237" t="s">
        <v>1532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154</v>
      </c>
      <c r="AU331" s="17" t="s">
        <v>89</v>
      </c>
    </row>
    <row r="332" s="12" customFormat="1" ht="25.92" customHeight="1">
      <c r="A332" s="12"/>
      <c r="B332" s="202"/>
      <c r="C332" s="203"/>
      <c r="D332" s="204" t="s">
        <v>78</v>
      </c>
      <c r="E332" s="205" t="s">
        <v>112</v>
      </c>
      <c r="F332" s="205" t="s">
        <v>681</v>
      </c>
      <c r="G332" s="203"/>
      <c r="H332" s="203"/>
      <c r="I332" s="206"/>
      <c r="J332" s="207">
        <f>BK332</f>
        <v>0</v>
      </c>
      <c r="K332" s="203"/>
      <c r="L332" s="208"/>
      <c r="M332" s="209"/>
      <c r="N332" s="210"/>
      <c r="O332" s="210"/>
      <c r="P332" s="211">
        <f>P333+P337</f>
        <v>0</v>
      </c>
      <c r="Q332" s="210"/>
      <c r="R332" s="211">
        <f>R333+R337</f>
        <v>0</v>
      </c>
      <c r="S332" s="210"/>
      <c r="T332" s="212">
        <f>T333+T337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3" t="s">
        <v>176</v>
      </c>
      <c r="AT332" s="214" t="s">
        <v>78</v>
      </c>
      <c r="AU332" s="214" t="s">
        <v>79</v>
      </c>
      <c r="AY332" s="213" t="s">
        <v>143</v>
      </c>
      <c r="BK332" s="215">
        <f>BK333+BK337</f>
        <v>0</v>
      </c>
    </row>
    <row r="333" s="12" customFormat="1" ht="22.8" customHeight="1">
      <c r="A333" s="12"/>
      <c r="B333" s="202"/>
      <c r="C333" s="203"/>
      <c r="D333" s="204" t="s">
        <v>78</v>
      </c>
      <c r="E333" s="216" t="s">
        <v>682</v>
      </c>
      <c r="F333" s="216" t="s">
        <v>683</v>
      </c>
      <c r="G333" s="203"/>
      <c r="H333" s="203"/>
      <c r="I333" s="206"/>
      <c r="J333" s="217">
        <f>BK333</f>
        <v>0</v>
      </c>
      <c r="K333" s="203"/>
      <c r="L333" s="208"/>
      <c r="M333" s="209"/>
      <c r="N333" s="210"/>
      <c r="O333" s="210"/>
      <c r="P333" s="211">
        <f>SUM(P334:P336)</f>
        <v>0</v>
      </c>
      <c r="Q333" s="210"/>
      <c r="R333" s="211">
        <f>SUM(R334:R336)</f>
        <v>0</v>
      </c>
      <c r="S333" s="210"/>
      <c r="T333" s="212">
        <f>SUM(T334:T336)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3" t="s">
        <v>176</v>
      </c>
      <c r="AT333" s="214" t="s">
        <v>78</v>
      </c>
      <c r="AU333" s="214" t="s">
        <v>87</v>
      </c>
      <c r="AY333" s="213" t="s">
        <v>143</v>
      </c>
      <c r="BK333" s="215">
        <f>SUM(BK334:BK336)</f>
        <v>0</v>
      </c>
    </row>
    <row r="334" s="2" customFormat="1" ht="16.5" customHeight="1">
      <c r="A334" s="38"/>
      <c r="B334" s="39"/>
      <c r="C334" s="218" t="s">
        <v>1241</v>
      </c>
      <c r="D334" s="218" t="s">
        <v>145</v>
      </c>
      <c r="E334" s="219" t="s">
        <v>684</v>
      </c>
      <c r="F334" s="220" t="s">
        <v>685</v>
      </c>
      <c r="G334" s="221" t="s">
        <v>686</v>
      </c>
      <c r="H334" s="222">
        <v>1</v>
      </c>
      <c r="I334" s="223"/>
      <c r="J334" s="224">
        <f>ROUND(I334*H334,2)</f>
        <v>0</v>
      </c>
      <c r="K334" s="220" t="s">
        <v>149</v>
      </c>
      <c r="L334" s="44"/>
      <c r="M334" s="225" t="s">
        <v>1</v>
      </c>
      <c r="N334" s="226" t="s">
        <v>44</v>
      </c>
      <c r="O334" s="91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687</v>
      </c>
      <c r="AT334" s="229" t="s">
        <v>145</v>
      </c>
      <c r="AU334" s="229" t="s">
        <v>89</v>
      </c>
      <c r="AY334" s="17" t="s">
        <v>143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87</v>
      </c>
      <c r="BK334" s="230">
        <f>ROUND(I334*H334,2)</f>
        <v>0</v>
      </c>
      <c r="BL334" s="17" t="s">
        <v>687</v>
      </c>
      <c r="BM334" s="229" t="s">
        <v>1533</v>
      </c>
    </row>
    <row r="335" s="2" customFormat="1">
      <c r="A335" s="38"/>
      <c r="B335" s="39"/>
      <c r="C335" s="40"/>
      <c r="D335" s="231" t="s">
        <v>152</v>
      </c>
      <c r="E335" s="40"/>
      <c r="F335" s="232" t="s">
        <v>685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152</v>
      </c>
      <c r="AU335" s="17" t="s">
        <v>89</v>
      </c>
    </row>
    <row r="336" s="2" customFormat="1">
      <c r="A336" s="38"/>
      <c r="B336" s="39"/>
      <c r="C336" s="40"/>
      <c r="D336" s="236" t="s">
        <v>154</v>
      </c>
      <c r="E336" s="40"/>
      <c r="F336" s="237" t="s">
        <v>689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154</v>
      </c>
      <c r="AU336" s="17" t="s">
        <v>89</v>
      </c>
    </row>
    <row r="337" s="12" customFormat="1" ht="22.8" customHeight="1">
      <c r="A337" s="12"/>
      <c r="B337" s="202"/>
      <c r="C337" s="203"/>
      <c r="D337" s="204" t="s">
        <v>78</v>
      </c>
      <c r="E337" s="216" t="s">
        <v>690</v>
      </c>
      <c r="F337" s="216" t="s">
        <v>691</v>
      </c>
      <c r="G337" s="203"/>
      <c r="H337" s="203"/>
      <c r="I337" s="206"/>
      <c r="J337" s="217">
        <f>BK337</f>
        <v>0</v>
      </c>
      <c r="K337" s="203"/>
      <c r="L337" s="208"/>
      <c r="M337" s="209"/>
      <c r="N337" s="210"/>
      <c r="O337" s="210"/>
      <c r="P337" s="211">
        <f>SUM(P338:P341)</f>
        <v>0</v>
      </c>
      <c r="Q337" s="210"/>
      <c r="R337" s="211">
        <f>SUM(R338:R341)</f>
        <v>0</v>
      </c>
      <c r="S337" s="210"/>
      <c r="T337" s="212">
        <f>SUM(T338:T341)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3" t="s">
        <v>176</v>
      </c>
      <c r="AT337" s="214" t="s">
        <v>78</v>
      </c>
      <c r="AU337" s="214" t="s">
        <v>87</v>
      </c>
      <c r="AY337" s="213" t="s">
        <v>143</v>
      </c>
      <c r="BK337" s="215">
        <f>SUM(BK338:BK341)</f>
        <v>0</v>
      </c>
    </row>
    <row r="338" s="2" customFormat="1" ht="16.5" customHeight="1">
      <c r="A338" s="38"/>
      <c r="B338" s="39"/>
      <c r="C338" s="218" t="s">
        <v>1247</v>
      </c>
      <c r="D338" s="218" t="s">
        <v>145</v>
      </c>
      <c r="E338" s="219" t="s">
        <v>692</v>
      </c>
      <c r="F338" s="220" t="s">
        <v>693</v>
      </c>
      <c r="G338" s="221" t="s">
        <v>694</v>
      </c>
      <c r="H338" s="222">
        <v>4</v>
      </c>
      <c r="I338" s="223"/>
      <c r="J338" s="224">
        <f>ROUND(I338*H338,2)</f>
        <v>0</v>
      </c>
      <c r="K338" s="220" t="s">
        <v>149</v>
      </c>
      <c r="L338" s="44"/>
      <c r="M338" s="225" t="s">
        <v>1</v>
      </c>
      <c r="N338" s="226" t="s">
        <v>44</v>
      </c>
      <c r="O338" s="91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687</v>
      </c>
      <c r="AT338" s="229" t="s">
        <v>145</v>
      </c>
      <c r="AU338" s="229" t="s">
        <v>89</v>
      </c>
      <c r="AY338" s="17" t="s">
        <v>143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87</v>
      </c>
      <c r="BK338" s="230">
        <f>ROUND(I338*H338,2)</f>
        <v>0</v>
      </c>
      <c r="BL338" s="17" t="s">
        <v>687</v>
      </c>
      <c r="BM338" s="229" t="s">
        <v>1534</v>
      </c>
    </row>
    <row r="339" s="2" customFormat="1">
      <c r="A339" s="38"/>
      <c r="B339" s="39"/>
      <c r="C339" s="40"/>
      <c r="D339" s="231" t="s">
        <v>152</v>
      </c>
      <c r="E339" s="40"/>
      <c r="F339" s="232" t="s">
        <v>693</v>
      </c>
      <c r="G339" s="40"/>
      <c r="H339" s="40"/>
      <c r="I339" s="233"/>
      <c r="J339" s="40"/>
      <c r="K339" s="40"/>
      <c r="L339" s="44"/>
      <c r="M339" s="234"/>
      <c r="N339" s="23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152</v>
      </c>
      <c r="AU339" s="17" t="s">
        <v>89</v>
      </c>
    </row>
    <row r="340" s="2" customFormat="1">
      <c r="A340" s="38"/>
      <c r="B340" s="39"/>
      <c r="C340" s="40"/>
      <c r="D340" s="236" t="s">
        <v>154</v>
      </c>
      <c r="E340" s="40"/>
      <c r="F340" s="237" t="s">
        <v>696</v>
      </c>
      <c r="G340" s="40"/>
      <c r="H340" s="40"/>
      <c r="I340" s="233"/>
      <c r="J340" s="40"/>
      <c r="K340" s="40"/>
      <c r="L340" s="44"/>
      <c r="M340" s="234"/>
      <c r="N340" s="235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154</v>
      </c>
      <c r="AU340" s="17" t="s">
        <v>89</v>
      </c>
    </row>
    <row r="341" s="13" customFormat="1">
      <c r="A341" s="13"/>
      <c r="B341" s="238"/>
      <c r="C341" s="239"/>
      <c r="D341" s="231" t="s">
        <v>156</v>
      </c>
      <c r="E341" s="240" t="s">
        <v>1</v>
      </c>
      <c r="F341" s="241" t="s">
        <v>1324</v>
      </c>
      <c r="G341" s="239"/>
      <c r="H341" s="242">
        <v>4</v>
      </c>
      <c r="I341" s="243"/>
      <c r="J341" s="239"/>
      <c r="K341" s="239"/>
      <c r="L341" s="244"/>
      <c r="M341" s="274"/>
      <c r="N341" s="275"/>
      <c r="O341" s="275"/>
      <c r="P341" s="275"/>
      <c r="Q341" s="275"/>
      <c r="R341" s="275"/>
      <c r="S341" s="275"/>
      <c r="T341" s="27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156</v>
      </c>
      <c r="AU341" s="248" t="s">
        <v>89</v>
      </c>
      <c r="AV341" s="13" t="s">
        <v>89</v>
      </c>
      <c r="AW341" s="13" t="s">
        <v>33</v>
      </c>
      <c r="AX341" s="13" t="s">
        <v>87</v>
      </c>
      <c r="AY341" s="248" t="s">
        <v>143</v>
      </c>
    </row>
    <row r="342" s="2" customFormat="1" ht="6.96" customHeight="1">
      <c r="A342" s="38"/>
      <c r="B342" s="66"/>
      <c r="C342" s="67"/>
      <c r="D342" s="67"/>
      <c r="E342" s="67"/>
      <c r="F342" s="67"/>
      <c r="G342" s="67"/>
      <c r="H342" s="67"/>
      <c r="I342" s="67"/>
      <c r="J342" s="67"/>
      <c r="K342" s="67"/>
      <c r="L342" s="44"/>
      <c r="M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</row>
  </sheetData>
  <sheetProtection sheet="1" autoFilter="0" formatColumns="0" formatRows="0" objects="1" scenarios="1" spinCount="100000" saltValue="/pOf835M+fBUIuovTVJZzRlVDYJJEG+NVuRDlOPHY5QPYa1w8YwO2SdchCsv9aUuhBd9EcB0LXyLX6mIBTIBrA==" hashValue="A+OqJUnrg2LXt/A5k9DM8ov3UTY+wc0Igpbd5WnST6IKneNtPbK3aI7i/U5ibN/7ic3eNR3kkvldbjQtWTlBaw==" algorithmName="SHA-512" password="CC35"/>
  <autoFilter ref="C123:K34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9" r:id="rId1" display="https://podminky.urs.cz/item/CS_URS_2024_01/115101201"/>
    <hyperlink ref="F133" r:id="rId2" display="https://podminky.urs.cz/item/CS_URS_2024_01/115101302"/>
    <hyperlink ref="F137" r:id="rId3" display="https://podminky.urs.cz/item/CS_URS_2024_01/119001421"/>
    <hyperlink ref="F144" r:id="rId4" display="https://podminky.urs.cz/item/CS_URS_2024_01/131251104"/>
    <hyperlink ref="F148" r:id="rId5" display="https://podminky.urs.cz/item/CS_URS_2024_01/132254204"/>
    <hyperlink ref="F156" r:id="rId6" display="https://podminky.urs.cz/item/CS_URS_2024_01/151101101"/>
    <hyperlink ref="F162" r:id="rId7" display="https://podminky.urs.cz/item/CS_URS_2024_01/151101111"/>
    <hyperlink ref="F166" r:id="rId8" display="https://podminky.urs.cz/item/CS_URS_2024_01/162351103"/>
    <hyperlink ref="F170" r:id="rId9" display="https://podminky.urs.cz/item/CS_URS_2024_01/162751117"/>
    <hyperlink ref="F174" r:id="rId10" display="https://podminky.urs.cz/item/CS_URS_2024_01/162751119"/>
    <hyperlink ref="F179" r:id="rId11" display="https://podminky.urs.cz/item/CS_URS_2024_01/167151111"/>
    <hyperlink ref="F183" r:id="rId12" display="https://podminky.urs.cz/item/CS_URS_2024_01/171201231"/>
    <hyperlink ref="F187" r:id="rId13" display="https://podminky.urs.cz/item/CS_URS_2024_01/174101101"/>
    <hyperlink ref="F196" r:id="rId14" display="https://podminky.urs.cz/item/CS_URS_2024_01/175151101"/>
    <hyperlink ref="F206" r:id="rId15" display="https://podminky.urs.cz/item/CS_URS_2024_01/451572111"/>
    <hyperlink ref="F213" r:id="rId16" display="https://podminky.urs.cz/item/CS_URS_2024_01/857251151"/>
    <hyperlink ref="F221" r:id="rId17" display="https://podminky.urs.cz/item/CS_URS_2024_01/871161141"/>
    <hyperlink ref="F229" r:id="rId18" display="https://podminky.urs.cz/item/CS_URS_2024_01/871241211"/>
    <hyperlink ref="F236" r:id="rId19" display="https://podminky.urs.cz/item/CS_URS_2024_01/877161118"/>
    <hyperlink ref="F242" r:id="rId20" display="https://podminky.urs.cz/item/CS_URS_2024_01/877241101"/>
    <hyperlink ref="F250" r:id="rId21" display="https://podminky.urs.cz/item/CS_URS_2024_01/877241110"/>
    <hyperlink ref="F256" r:id="rId22" display="https://podminky.urs.cz/item/CS_URS_2024_01/877241113"/>
    <hyperlink ref="F262" r:id="rId23" display="https://podminky.urs.cz/item/CS_URS_2024_01/879171111"/>
    <hyperlink ref="F269" r:id="rId24" display="https://podminky.urs.cz/item/CS_URS_2024_01/891181112"/>
    <hyperlink ref="F280" r:id="rId25" display="https://podminky.urs.cz/item/CS_URS_2024_01/891241112"/>
    <hyperlink ref="F294" r:id="rId26" display="https://podminky.urs.cz/item/CS_URS_2024_01/891247112"/>
    <hyperlink ref="F300" r:id="rId27" display="https://podminky.urs.cz/item/CS_URS_2024_01/892241111"/>
    <hyperlink ref="F304" r:id="rId28" display="https://podminky.urs.cz/item/CS_URS_2024_01/892273122"/>
    <hyperlink ref="F310" r:id="rId29" display="https://podminky.urs.cz/item/CS_URS_2024_01/893811263"/>
    <hyperlink ref="F316" r:id="rId30" display="https://podminky.urs.cz/item/CS_URS_2024_01/899721111"/>
    <hyperlink ref="F324" r:id="rId31" display="https://podminky.urs.cz/item/CS_URS_2024_01/899722112"/>
    <hyperlink ref="F331" r:id="rId32" display="https://podminky.urs.cz/item/CS_URS_2024_01/998276101"/>
    <hyperlink ref="F336" r:id="rId33" display="https://podminky.urs.cz/item/CS_URS_2024_01/013254000"/>
    <hyperlink ref="F340" r:id="rId34" display="https://podminky.urs.cz/item/CS_URS_2024_01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1535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ROUND((SUM(BE125:BE280)),  2)</f>
        <v>0</v>
      </c>
      <c r="G33" s="38"/>
      <c r="H33" s="38"/>
      <c r="I33" s="155">
        <v>0.20999999999999999</v>
      </c>
      <c r="J33" s="154">
        <f>ROUND(((SUM(BE125:BE280))*I33),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ROUND((SUM(BF125:BF280)),  2)</f>
        <v>0</v>
      </c>
      <c r="G34" s="38"/>
      <c r="H34" s="38"/>
      <c r="I34" s="155">
        <v>0.12</v>
      </c>
      <c r="J34" s="154">
        <f>ROUND(((SUM(BF125:BF280))*I34),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ROUND((SUM(BG125:BG280)),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ROUND((SUM(BH125:BH280)),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ROUND((SUM(BI125:BI280)),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SO504 - Plynovod přípojky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875</v>
      </c>
      <c r="E99" s="188"/>
      <c r="F99" s="188"/>
      <c r="G99" s="188"/>
      <c r="H99" s="188"/>
      <c r="I99" s="188"/>
      <c r="J99" s="189">
        <f>J194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127</v>
      </c>
      <c r="E100" s="188"/>
      <c r="F100" s="188"/>
      <c r="G100" s="188"/>
      <c r="H100" s="188"/>
      <c r="I100" s="188"/>
      <c r="J100" s="189">
        <f>J201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700</v>
      </c>
      <c r="E101" s="182"/>
      <c r="F101" s="182"/>
      <c r="G101" s="182"/>
      <c r="H101" s="182"/>
      <c r="I101" s="182"/>
      <c r="J101" s="183">
        <f>J205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980</v>
      </c>
      <c r="E102" s="188"/>
      <c r="F102" s="188"/>
      <c r="G102" s="188"/>
      <c r="H102" s="188"/>
      <c r="I102" s="188"/>
      <c r="J102" s="189">
        <f>J206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461</v>
      </c>
      <c r="E103" s="182"/>
      <c r="F103" s="182"/>
      <c r="G103" s="182"/>
      <c r="H103" s="182"/>
      <c r="I103" s="182"/>
      <c r="J103" s="183">
        <f>J269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462</v>
      </c>
      <c r="E104" s="188"/>
      <c r="F104" s="188"/>
      <c r="G104" s="188"/>
      <c r="H104" s="188"/>
      <c r="I104" s="188"/>
      <c r="J104" s="189">
        <f>J270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463</v>
      </c>
      <c r="E105" s="188"/>
      <c r="F105" s="188"/>
      <c r="G105" s="188"/>
      <c r="H105" s="188"/>
      <c r="I105" s="188"/>
      <c r="J105" s="189">
        <f>J276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Ul.Vítězná, Sokolov. Výstavba technické a dopravní infrastruktury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SO504 - Plynovod přípojky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Sokolov p.č. 3479, 3487</v>
      </c>
      <c r="G119" s="40"/>
      <c r="H119" s="40"/>
      <c r="I119" s="32" t="s">
        <v>22</v>
      </c>
      <c r="J119" s="79" t="str">
        <f>IF(J12="","",J12)</f>
        <v>16. 1. 2024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Město Sokolov</v>
      </c>
      <c r="G121" s="40"/>
      <c r="H121" s="40"/>
      <c r="I121" s="32" t="s">
        <v>31</v>
      </c>
      <c r="J121" s="36" t="str">
        <f>E21</f>
        <v>Ing. Ota Vettermann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34</v>
      </c>
      <c r="J122" s="36" t="str">
        <f>E24</f>
        <v>MESSOR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129</v>
      </c>
      <c r="D124" s="194" t="s">
        <v>64</v>
      </c>
      <c r="E124" s="194" t="s">
        <v>60</v>
      </c>
      <c r="F124" s="194" t="s">
        <v>61</v>
      </c>
      <c r="G124" s="194" t="s">
        <v>130</v>
      </c>
      <c r="H124" s="194" t="s">
        <v>131</v>
      </c>
      <c r="I124" s="194" t="s">
        <v>132</v>
      </c>
      <c r="J124" s="194" t="s">
        <v>119</v>
      </c>
      <c r="K124" s="195" t="s">
        <v>133</v>
      </c>
      <c r="L124" s="196"/>
      <c r="M124" s="100" t="s">
        <v>1</v>
      </c>
      <c r="N124" s="101" t="s">
        <v>43</v>
      </c>
      <c r="O124" s="101" t="s">
        <v>134</v>
      </c>
      <c r="P124" s="101" t="s">
        <v>135</v>
      </c>
      <c r="Q124" s="101" t="s">
        <v>136</v>
      </c>
      <c r="R124" s="101" t="s">
        <v>137</v>
      </c>
      <c r="S124" s="101" t="s">
        <v>138</v>
      </c>
      <c r="T124" s="102" t="s">
        <v>139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140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P126+P205+P269</f>
        <v>0</v>
      </c>
      <c r="Q125" s="104"/>
      <c r="R125" s="199">
        <f>R126+R205+R269</f>
        <v>0.18592000000000003</v>
      </c>
      <c r="S125" s="104"/>
      <c r="T125" s="200">
        <f>T126+T205+T269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121</v>
      </c>
      <c r="BK125" s="201">
        <f>BK126+BK205+BK269</f>
        <v>0</v>
      </c>
    </row>
    <row r="126" s="12" customFormat="1" ht="25.92" customHeight="1">
      <c r="A126" s="12"/>
      <c r="B126" s="202"/>
      <c r="C126" s="203"/>
      <c r="D126" s="204" t="s">
        <v>78</v>
      </c>
      <c r="E126" s="205" t="s">
        <v>141</v>
      </c>
      <c r="F126" s="205" t="s">
        <v>142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P127+P194+P201</f>
        <v>0</v>
      </c>
      <c r="Q126" s="210"/>
      <c r="R126" s="211">
        <f>R127+R194+R201</f>
        <v>0.036900000000000002</v>
      </c>
      <c r="S126" s="210"/>
      <c r="T126" s="212">
        <f>T127+T194+T201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79</v>
      </c>
      <c r="AY126" s="213" t="s">
        <v>143</v>
      </c>
      <c r="BK126" s="215">
        <f>BK127+BK194+BK201</f>
        <v>0</v>
      </c>
    </row>
    <row r="127" s="12" customFormat="1" ht="22.8" customHeight="1">
      <c r="A127" s="12"/>
      <c r="B127" s="202"/>
      <c r="C127" s="203"/>
      <c r="D127" s="204" t="s">
        <v>78</v>
      </c>
      <c r="E127" s="216" t="s">
        <v>87</v>
      </c>
      <c r="F127" s="216" t="s">
        <v>144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SUM(P128:P193)</f>
        <v>0</v>
      </c>
      <c r="Q127" s="210"/>
      <c r="R127" s="211">
        <f>SUM(R128:R193)</f>
        <v>0.036900000000000002</v>
      </c>
      <c r="S127" s="210"/>
      <c r="T127" s="212">
        <f>SUM(T128:T193)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78</v>
      </c>
      <c r="AU127" s="214" t="s">
        <v>87</v>
      </c>
      <c r="AY127" s="213" t="s">
        <v>143</v>
      </c>
      <c r="BK127" s="215">
        <f>SUM(BK128:BK193)</f>
        <v>0</v>
      </c>
    </row>
    <row r="128" s="2" customFormat="1" ht="24.15" customHeight="1">
      <c r="A128" s="38"/>
      <c r="B128" s="39"/>
      <c r="C128" s="218" t="s">
        <v>87</v>
      </c>
      <c r="D128" s="218" t="s">
        <v>145</v>
      </c>
      <c r="E128" s="219" t="s">
        <v>995</v>
      </c>
      <c r="F128" s="220" t="s">
        <v>996</v>
      </c>
      <c r="G128" s="221" t="s">
        <v>209</v>
      </c>
      <c r="H128" s="222">
        <v>1</v>
      </c>
      <c r="I128" s="223"/>
      <c r="J128" s="224">
        <f>ROUND(I128*H128,2)</f>
        <v>0</v>
      </c>
      <c r="K128" s="220" t="s">
        <v>149</v>
      </c>
      <c r="L128" s="44"/>
      <c r="M128" s="225" t="s">
        <v>1</v>
      </c>
      <c r="N128" s="226" t="s">
        <v>44</v>
      </c>
      <c r="O128" s="91"/>
      <c r="P128" s="227">
        <f>O128*H128</f>
        <v>0</v>
      </c>
      <c r="Q128" s="227">
        <v>0.036900000000000002</v>
      </c>
      <c r="R128" s="227">
        <f>Q128*H128</f>
        <v>0.036900000000000002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150</v>
      </c>
      <c r="AT128" s="229" t="s">
        <v>145</v>
      </c>
      <c r="AU128" s="229" t="s">
        <v>89</v>
      </c>
      <c r="AY128" s="17" t="s">
        <v>143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87</v>
      </c>
      <c r="BK128" s="230">
        <f>ROUND(I128*H128,2)</f>
        <v>0</v>
      </c>
      <c r="BL128" s="17" t="s">
        <v>150</v>
      </c>
      <c r="BM128" s="229" t="s">
        <v>1536</v>
      </c>
    </row>
    <row r="129" s="2" customFormat="1">
      <c r="A129" s="38"/>
      <c r="B129" s="39"/>
      <c r="C129" s="40"/>
      <c r="D129" s="231" t="s">
        <v>152</v>
      </c>
      <c r="E129" s="40"/>
      <c r="F129" s="232" t="s">
        <v>1537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89</v>
      </c>
    </row>
    <row r="130" s="2" customFormat="1">
      <c r="A130" s="38"/>
      <c r="B130" s="39"/>
      <c r="C130" s="40"/>
      <c r="D130" s="236" t="s">
        <v>154</v>
      </c>
      <c r="E130" s="40"/>
      <c r="F130" s="237" t="s">
        <v>999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154</v>
      </c>
      <c r="AU130" s="17" t="s">
        <v>89</v>
      </c>
    </row>
    <row r="131" s="13" customFormat="1">
      <c r="A131" s="13"/>
      <c r="B131" s="238"/>
      <c r="C131" s="239"/>
      <c r="D131" s="231" t="s">
        <v>156</v>
      </c>
      <c r="E131" s="240" t="s">
        <v>1</v>
      </c>
      <c r="F131" s="241" t="s">
        <v>1000</v>
      </c>
      <c r="G131" s="239"/>
      <c r="H131" s="242">
        <v>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156</v>
      </c>
      <c r="AU131" s="248" t="s">
        <v>89</v>
      </c>
      <c r="AV131" s="13" t="s">
        <v>89</v>
      </c>
      <c r="AW131" s="13" t="s">
        <v>33</v>
      </c>
      <c r="AX131" s="13" t="s">
        <v>87</v>
      </c>
      <c r="AY131" s="248" t="s">
        <v>143</v>
      </c>
    </row>
    <row r="132" s="2" customFormat="1" ht="24.15" customHeight="1">
      <c r="A132" s="38"/>
      <c r="B132" s="39"/>
      <c r="C132" s="218" t="s">
        <v>89</v>
      </c>
      <c r="D132" s="218" t="s">
        <v>145</v>
      </c>
      <c r="E132" s="219" t="s">
        <v>1001</v>
      </c>
      <c r="F132" s="220" t="s">
        <v>1538</v>
      </c>
      <c r="G132" s="221" t="s">
        <v>241</v>
      </c>
      <c r="H132" s="222">
        <v>8</v>
      </c>
      <c r="I132" s="223"/>
      <c r="J132" s="224">
        <f>ROUND(I132*H132,2)</f>
        <v>0</v>
      </c>
      <c r="K132" s="220" t="s">
        <v>149</v>
      </c>
      <c r="L132" s="44"/>
      <c r="M132" s="225" t="s">
        <v>1</v>
      </c>
      <c r="N132" s="226" t="s">
        <v>44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150</v>
      </c>
      <c r="AT132" s="229" t="s">
        <v>145</v>
      </c>
      <c r="AU132" s="229" t="s">
        <v>89</v>
      </c>
      <c r="AY132" s="17" t="s">
        <v>143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87</v>
      </c>
      <c r="BK132" s="230">
        <f>ROUND(I132*H132,2)</f>
        <v>0</v>
      </c>
      <c r="BL132" s="17" t="s">
        <v>150</v>
      </c>
      <c r="BM132" s="229" t="s">
        <v>1539</v>
      </c>
    </row>
    <row r="133" s="2" customFormat="1">
      <c r="A133" s="38"/>
      <c r="B133" s="39"/>
      <c r="C133" s="40"/>
      <c r="D133" s="231" t="s">
        <v>152</v>
      </c>
      <c r="E133" s="40"/>
      <c r="F133" s="232" t="s">
        <v>1540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89</v>
      </c>
    </row>
    <row r="134" s="2" customFormat="1">
      <c r="A134" s="38"/>
      <c r="B134" s="39"/>
      <c r="C134" s="40"/>
      <c r="D134" s="236" t="s">
        <v>154</v>
      </c>
      <c r="E134" s="40"/>
      <c r="F134" s="237" t="s">
        <v>1541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154</v>
      </c>
      <c r="AU134" s="17" t="s">
        <v>89</v>
      </c>
    </row>
    <row r="135" s="13" customFormat="1">
      <c r="A135" s="13"/>
      <c r="B135" s="238"/>
      <c r="C135" s="239"/>
      <c r="D135" s="231" t="s">
        <v>156</v>
      </c>
      <c r="E135" s="240" t="s">
        <v>1</v>
      </c>
      <c r="F135" s="241" t="s">
        <v>1005</v>
      </c>
      <c r="G135" s="239"/>
      <c r="H135" s="242">
        <v>8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156</v>
      </c>
      <c r="AU135" s="248" t="s">
        <v>89</v>
      </c>
      <c r="AV135" s="13" t="s">
        <v>89</v>
      </c>
      <c r="AW135" s="13" t="s">
        <v>33</v>
      </c>
      <c r="AX135" s="13" t="s">
        <v>87</v>
      </c>
      <c r="AY135" s="248" t="s">
        <v>143</v>
      </c>
    </row>
    <row r="136" s="2" customFormat="1" ht="24.15" customHeight="1">
      <c r="A136" s="38"/>
      <c r="B136" s="39"/>
      <c r="C136" s="218" t="s">
        <v>164</v>
      </c>
      <c r="D136" s="218" t="s">
        <v>145</v>
      </c>
      <c r="E136" s="219" t="s">
        <v>1542</v>
      </c>
      <c r="F136" s="220" t="s">
        <v>1543</v>
      </c>
      <c r="G136" s="221" t="s">
        <v>241</v>
      </c>
      <c r="H136" s="222">
        <v>3.375</v>
      </c>
      <c r="I136" s="223"/>
      <c r="J136" s="224">
        <f>ROUND(I136*H136,2)</f>
        <v>0</v>
      </c>
      <c r="K136" s="220" t="s">
        <v>149</v>
      </c>
      <c r="L136" s="44"/>
      <c r="M136" s="225" t="s">
        <v>1</v>
      </c>
      <c r="N136" s="226" t="s">
        <v>44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150</v>
      </c>
      <c r="AT136" s="229" t="s">
        <v>145</v>
      </c>
      <c r="AU136" s="229" t="s">
        <v>89</v>
      </c>
      <c r="AY136" s="17" t="s">
        <v>143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87</v>
      </c>
      <c r="BK136" s="230">
        <f>ROUND(I136*H136,2)</f>
        <v>0</v>
      </c>
      <c r="BL136" s="17" t="s">
        <v>150</v>
      </c>
      <c r="BM136" s="229" t="s">
        <v>1544</v>
      </c>
    </row>
    <row r="137" s="2" customFormat="1">
      <c r="A137" s="38"/>
      <c r="B137" s="39"/>
      <c r="C137" s="40"/>
      <c r="D137" s="231" t="s">
        <v>152</v>
      </c>
      <c r="E137" s="40"/>
      <c r="F137" s="232" t="s">
        <v>1545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152</v>
      </c>
      <c r="AU137" s="17" t="s">
        <v>89</v>
      </c>
    </row>
    <row r="138" s="2" customFormat="1">
      <c r="A138" s="38"/>
      <c r="B138" s="39"/>
      <c r="C138" s="40"/>
      <c r="D138" s="236" t="s">
        <v>154</v>
      </c>
      <c r="E138" s="40"/>
      <c r="F138" s="237" t="s">
        <v>1546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154</v>
      </c>
      <c r="AU138" s="17" t="s">
        <v>89</v>
      </c>
    </row>
    <row r="139" s="13" customFormat="1">
      <c r="A139" s="13"/>
      <c r="B139" s="238"/>
      <c r="C139" s="239"/>
      <c r="D139" s="231" t="s">
        <v>156</v>
      </c>
      <c r="E139" s="240" t="s">
        <v>1</v>
      </c>
      <c r="F139" s="241" t="s">
        <v>1547</v>
      </c>
      <c r="G139" s="239"/>
      <c r="H139" s="242">
        <v>3.375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156</v>
      </c>
      <c r="AU139" s="248" t="s">
        <v>89</v>
      </c>
      <c r="AV139" s="13" t="s">
        <v>89</v>
      </c>
      <c r="AW139" s="13" t="s">
        <v>33</v>
      </c>
      <c r="AX139" s="13" t="s">
        <v>87</v>
      </c>
      <c r="AY139" s="248" t="s">
        <v>143</v>
      </c>
    </row>
    <row r="140" s="2" customFormat="1" ht="33" customHeight="1">
      <c r="A140" s="38"/>
      <c r="B140" s="39"/>
      <c r="C140" s="218" t="s">
        <v>150</v>
      </c>
      <c r="D140" s="218" t="s">
        <v>145</v>
      </c>
      <c r="E140" s="219" t="s">
        <v>1548</v>
      </c>
      <c r="F140" s="220" t="s">
        <v>1549</v>
      </c>
      <c r="G140" s="221" t="s">
        <v>241</v>
      </c>
      <c r="H140" s="222">
        <v>167.63999999999999</v>
      </c>
      <c r="I140" s="223"/>
      <c r="J140" s="224">
        <f>ROUND(I140*H140,2)</f>
        <v>0</v>
      </c>
      <c r="K140" s="220" t="s">
        <v>149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150</v>
      </c>
      <c r="AT140" s="229" t="s">
        <v>145</v>
      </c>
      <c r="AU140" s="229" t="s">
        <v>89</v>
      </c>
      <c r="AY140" s="17" t="s">
        <v>143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87</v>
      </c>
      <c r="BK140" s="230">
        <f>ROUND(I140*H140,2)</f>
        <v>0</v>
      </c>
      <c r="BL140" s="17" t="s">
        <v>150</v>
      </c>
      <c r="BM140" s="229" t="s">
        <v>1550</v>
      </c>
    </row>
    <row r="141" s="2" customFormat="1">
      <c r="A141" s="38"/>
      <c r="B141" s="39"/>
      <c r="C141" s="40"/>
      <c r="D141" s="231" t="s">
        <v>152</v>
      </c>
      <c r="E141" s="40"/>
      <c r="F141" s="232" t="s">
        <v>1551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89</v>
      </c>
    </row>
    <row r="142" s="2" customFormat="1">
      <c r="A142" s="38"/>
      <c r="B142" s="39"/>
      <c r="C142" s="40"/>
      <c r="D142" s="236" t="s">
        <v>154</v>
      </c>
      <c r="E142" s="40"/>
      <c r="F142" s="237" t="s">
        <v>1552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154</v>
      </c>
      <c r="AU142" s="17" t="s">
        <v>89</v>
      </c>
    </row>
    <row r="143" s="13" customFormat="1">
      <c r="A143" s="13"/>
      <c r="B143" s="238"/>
      <c r="C143" s="239"/>
      <c r="D143" s="231" t="s">
        <v>156</v>
      </c>
      <c r="E143" s="240" t="s">
        <v>1</v>
      </c>
      <c r="F143" s="241" t="s">
        <v>1553</v>
      </c>
      <c r="G143" s="239"/>
      <c r="H143" s="242">
        <v>122.76000000000001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156</v>
      </c>
      <c r="AU143" s="248" t="s">
        <v>89</v>
      </c>
      <c r="AV143" s="13" t="s">
        <v>89</v>
      </c>
      <c r="AW143" s="13" t="s">
        <v>33</v>
      </c>
      <c r="AX143" s="13" t="s">
        <v>79</v>
      </c>
      <c r="AY143" s="248" t="s">
        <v>143</v>
      </c>
    </row>
    <row r="144" s="13" customFormat="1">
      <c r="A144" s="13"/>
      <c r="B144" s="238"/>
      <c r="C144" s="239"/>
      <c r="D144" s="231" t="s">
        <v>156</v>
      </c>
      <c r="E144" s="240" t="s">
        <v>1</v>
      </c>
      <c r="F144" s="241" t="s">
        <v>1554</v>
      </c>
      <c r="G144" s="239"/>
      <c r="H144" s="242">
        <v>44.880000000000003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156</v>
      </c>
      <c r="AU144" s="248" t="s">
        <v>89</v>
      </c>
      <c r="AV144" s="13" t="s">
        <v>89</v>
      </c>
      <c r="AW144" s="13" t="s">
        <v>33</v>
      </c>
      <c r="AX144" s="13" t="s">
        <v>79</v>
      </c>
      <c r="AY144" s="248" t="s">
        <v>143</v>
      </c>
    </row>
    <row r="145" s="14" customFormat="1">
      <c r="A145" s="14"/>
      <c r="B145" s="249"/>
      <c r="C145" s="250"/>
      <c r="D145" s="231" t="s">
        <v>156</v>
      </c>
      <c r="E145" s="251" t="s">
        <v>1</v>
      </c>
      <c r="F145" s="252" t="s">
        <v>184</v>
      </c>
      <c r="G145" s="250"/>
      <c r="H145" s="253">
        <v>167.63999999999999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156</v>
      </c>
      <c r="AU145" s="259" t="s">
        <v>89</v>
      </c>
      <c r="AV145" s="14" t="s">
        <v>150</v>
      </c>
      <c r="AW145" s="14" t="s">
        <v>33</v>
      </c>
      <c r="AX145" s="14" t="s">
        <v>87</v>
      </c>
      <c r="AY145" s="259" t="s">
        <v>143</v>
      </c>
    </row>
    <row r="146" s="2" customFormat="1" ht="21.75" customHeight="1">
      <c r="A146" s="38"/>
      <c r="B146" s="39"/>
      <c r="C146" s="218" t="s">
        <v>176</v>
      </c>
      <c r="D146" s="218" t="s">
        <v>145</v>
      </c>
      <c r="E146" s="219" t="s">
        <v>1026</v>
      </c>
      <c r="F146" s="220" t="s">
        <v>1027</v>
      </c>
      <c r="G146" s="221" t="s">
        <v>148</v>
      </c>
      <c r="H146" s="222">
        <v>419.10000000000002</v>
      </c>
      <c r="I146" s="223"/>
      <c r="J146" s="224">
        <f>ROUND(I146*H146,2)</f>
        <v>0</v>
      </c>
      <c r="K146" s="220" t="s">
        <v>149</v>
      </c>
      <c r="L146" s="44"/>
      <c r="M146" s="225" t="s">
        <v>1</v>
      </c>
      <c r="N146" s="226" t="s">
        <v>44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150</v>
      </c>
      <c r="AT146" s="229" t="s">
        <v>145</v>
      </c>
      <c r="AU146" s="229" t="s">
        <v>89</v>
      </c>
      <c r="AY146" s="17" t="s">
        <v>143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87</v>
      </c>
      <c r="BK146" s="230">
        <f>ROUND(I146*H146,2)</f>
        <v>0</v>
      </c>
      <c r="BL146" s="17" t="s">
        <v>150</v>
      </c>
      <c r="BM146" s="229" t="s">
        <v>1555</v>
      </c>
    </row>
    <row r="147" s="2" customFormat="1">
      <c r="A147" s="38"/>
      <c r="B147" s="39"/>
      <c r="C147" s="40"/>
      <c r="D147" s="231" t="s">
        <v>152</v>
      </c>
      <c r="E147" s="40"/>
      <c r="F147" s="232" t="s">
        <v>1029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152</v>
      </c>
      <c r="AU147" s="17" t="s">
        <v>89</v>
      </c>
    </row>
    <row r="148" s="2" customFormat="1">
      <c r="A148" s="38"/>
      <c r="B148" s="39"/>
      <c r="C148" s="40"/>
      <c r="D148" s="236" t="s">
        <v>154</v>
      </c>
      <c r="E148" s="40"/>
      <c r="F148" s="237" t="s">
        <v>1030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154</v>
      </c>
      <c r="AU148" s="17" t="s">
        <v>89</v>
      </c>
    </row>
    <row r="149" s="13" customFormat="1">
      <c r="A149" s="13"/>
      <c r="B149" s="238"/>
      <c r="C149" s="239"/>
      <c r="D149" s="231" t="s">
        <v>156</v>
      </c>
      <c r="E149" s="240" t="s">
        <v>1</v>
      </c>
      <c r="F149" s="241" t="s">
        <v>1556</v>
      </c>
      <c r="G149" s="239"/>
      <c r="H149" s="242">
        <v>306.89999999999998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156</v>
      </c>
      <c r="AU149" s="248" t="s">
        <v>89</v>
      </c>
      <c r="AV149" s="13" t="s">
        <v>89</v>
      </c>
      <c r="AW149" s="13" t="s">
        <v>33</v>
      </c>
      <c r="AX149" s="13" t="s">
        <v>79</v>
      </c>
      <c r="AY149" s="248" t="s">
        <v>143</v>
      </c>
    </row>
    <row r="150" s="13" customFormat="1">
      <c r="A150" s="13"/>
      <c r="B150" s="238"/>
      <c r="C150" s="239"/>
      <c r="D150" s="231" t="s">
        <v>156</v>
      </c>
      <c r="E150" s="240" t="s">
        <v>1</v>
      </c>
      <c r="F150" s="241" t="s">
        <v>1557</v>
      </c>
      <c r="G150" s="239"/>
      <c r="H150" s="242">
        <v>112.2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156</v>
      </c>
      <c r="AU150" s="248" t="s">
        <v>89</v>
      </c>
      <c r="AV150" s="13" t="s">
        <v>89</v>
      </c>
      <c r="AW150" s="13" t="s">
        <v>33</v>
      </c>
      <c r="AX150" s="13" t="s">
        <v>79</v>
      </c>
      <c r="AY150" s="248" t="s">
        <v>143</v>
      </c>
    </row>
    <row r="151" s="14" customFormat="1">
      <c r="A151" s="14"/>
      <c r="B151" s="249"/>
      <c r="C151" s="250"/>
      <c r="D151" s="231" t="s">
        <v>156</v>
      </c>
      <c r="E151" s="251" t="s">
        <v>1</v>
      </c>
      <c r="F151" s="252" t="s">
        <v>184</v>
      </c>
      <c r="G151" s="250"/>
      <c r="H151" s="253">
        <v>419.10000000000002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156</v>
      </c>
      <c r="AU151" s="259" t="s">
        <v>89</v>
      </c>
      <c r="AV151" s="14" t="s">
        <v>150</v>
      </c>
      <c r="AW151" s="14" t="s">
        <v>33</v>
      </c>
      <c r="AX151" s="14" t="s">
        <v>87</v>
      </c>
      <c r="AY151" s="259" t="s">
        <v>143</v>
      </c>
    </row>
    <row r="152" s="2" customFormat="1" ht="24.15" customHeight="1">
      <c r="A152" s="38"/>
      <c r="B152" s="39"/>
      <c r="C152" s="218" t="s">
        <v>185</v>
      </c>
      <c r="D152" s="218" t="s">
        <v>145</v>
      </c>
      <c r="E152" s="219" t="s">
        <v>1035</v>
      </c>
      <c r="F152" s="220" t="s">
        <v>1036</v>
      </c>
      <c r="G152" s="221" t="s">
        <v>148</v>
      </c>
      <c r="H152" s="222">
        <v>419.10000000000002</v>
      </c>
      <c r="I152" s="223"/>
      <c r="J152" s="224">
        <f>ROUND(I152*H152,2)</f>
        <v>0</v>
      </c>
      <c r="K152" s="220" t="s">
        <v>149</v>
      </c>
      <c r="L152" s="44"/>
      <c r="M152" s="225" t="s">
        <v>1</v>
      </c>
      <c r="N152" s="226" t="s">
        <v>44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150</v>
      </c>
      <c r="AT152" s="229" t="s">
        <v>145</v>
      </c>
      <c r="AU152" s="229" t="s">
        <v>89</v>
      </c>
      <c r="AY152" s="17" t="s">
        <v>143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87</v>
      </c>
      <c r="BK152" s="230">
        <f>ROUND(I152*H152,2)</f>
        <v>0</v>
      </c>
      <c r="BL152" s="17" t="s">
        <v>150</v>
      </c>
      <c r="BM152" s="229" t="s">
        <v>1558</v>
      </c>
    </row>
    <row r="153" s="2" customFormat="1">
      <c r="A153" s="38"/>
      <c r="B153" s="39"/>
      <c r="C153" s="40"/>
      <c r="D153" s="231" t="s">
        <v>152</v>
      </c>
      <c r="E153" s="40"/>
      <c r="F153" s="232" t="s">
        <v>1038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89</v>
      </c>
    </row>
    <row r="154" s="2" customFormat="1">
      <c r="A154" s="38"/>
      <c r="B154" s="39"/>
      <c r="C154" s="40"/>
      <c r="D154" s="236" t="s">
        <v>154</v>
      </c>
      <c r="E154" s="40"/>
      <c r="F154" s="237" t="s">
        <v>1039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154</v>
      </c>
      <c r="AU154" s="17" t="s">
        <v>89</v>
      </c>
    </row>
    <row r="155" s="13" customFormat="1">
      <c r="A155" s="13"/>
      <c r="B155" s="238"/>
      <c r="C155" s="239"/>
      <c r="D155" s="231" t="s">
        <v>156</v>
      </c>
      <c r="E155" s="240" t="s">
        <v>1</v>
      </c>
      <c r="F155" s="241" t="s">
        <v>1559</v>
      </c>
      <c r="G155" s="239"/>
      <c r="H155" s="242">
        <v>419.10000000000002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156</v>
      </c>
      <c r="AU155" s="248" t="s">
        <v>89</v>
      </c>
      <c r="AV155" s="13" t="s">
        <v>89</v>
      </c>
      <c r="AW155" s="13" t="s">
        <v>33</v>
      </c>
      <c r="AX155" s="13" t="s">
        <v>87</v>
      </c>
      <c r="AY155" s="248" t="s">
        <v>143</v>
      </c>
    </row>
    <row r="156" s="2" customFormat="1" ht="37.8" customHeight="1">
      <c r="A156" s="38"/>
      <c r="B156" s="39"/>
      <c r="C156" s="218" t="s">
        <v>192</v>
      </c>
      <c r="D156" s="218" t="s">
        <v>145</v>
      </c>
      <c r="E156" s="219" t="s">
        <v>715</v>
      </c>
      <c r="F156" s="220" t="s">
        <v>716</v>
      </c>
      <c r="G156" s="221" t="s">
        <v>241</v>
      </c>
      <c r="H156" s="222">
        <v>171.09999999999999</v>
      </c>
      <c r="I156" s="223"/>
      <c r="J156" s="224">
        <f>ROUND(I156*H156,2)</f>
        <v>0</v>
      </c>
      <c r="K156" s="220" t="s">
        <v>149</v>
      </c>
      <c r="L156" s="44"/>
      <c r="M156" s="225" t="s">
        <v>1</v>
      </c>
      <c r="N156" s="226" t="s">
        <v>44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150</v>
      </c>
      <c r="AT156" s="229" t="s">
        <v>145</v>
      </c>
      <c r="AU156" s="229" t="s">
        <v>89</v>
      </c>
      <c r="AY156" s="17" t="s">
        <v>143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87</v>
      </c>
      <c r="BK156" s="230">
        <f>ROUND(I156*H156,2)</f>
        <v>0</v>
      </c>
      <c r="BL156" s="17" t="s">
        <v>150</v>
      </c>
      <c r="BM156" s="229" t="s">
        <v>1560</v>
      </c>
    </row>
    <row r="157" s="2" customFormat="1">
      <c r="A157" s="38"/>
      <c r="B157" s="39"/>
      <c r="C157" s="40"/>
      <c r="D157" s="231" t="s">
        <v>152</v>
      </c>
      <c r="E157" s="40"/>
      <c r="F157" s="232" t="s">
        <v>718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89</v>
      </c>
    </row>
    <row r="158" s="2" customFormat="1">
      <c r="A158" s="38"/>
      <c r="B158" s="39"/>
      <c r="C158" s="40"/>
      <c r="D158" s="236" t="s">
        <v>154</v>
      </c>
      <c r="E158" s="40"/>
      <c r="F158" s="237" t="s">
        <v>719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154</v>
      </c>
      <c r="AU158" s="17" t="s">
        <v>89</v>
      </c>
    </row>
    <row r="159" s="13" customFormat="1">
      <c r="A159" s="13"/>
      <c r="B159" s="238"/>
      <c r="C159" s="239"/>
      <c r="D159" s="231" t="s">
        <v>156</v>
      </c>
      <c r="E159" s="240" t="s">
        <v>1</v>
      </c>
      <c r="F159" s="241" t="s">
        <v>1561</v>
      </c>
      <c r="G159" s="239"/>
      <c r="H159" s="242">
        <v>171.09999999999999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156</v>
      </c>
      <c r="AU159" s="248" t="s">
        <v>89</v>
      </c>
      <c r="AV159" s="13" t="s">
        <v>89</v>
      </c>
      <c r="AW159" s="13" t="s">
        <v>33</v>
      </c>
      <c r="AX159" s="13" t="s">
        <v>87</v>
      </c>
      <c r="AY159" s="248" t="s">
        <v>143</v>
      </c>
    </row>
    <row r="160" s="2" customFormat="1" ht="37.8" customHeight="1">
      <c r="A160" s="38"/>
      <c r="B160" s="39"/>
      <c r="C160" s="218" t="s">
        <v>199</v>
      </c>
      <c r="D160" s="218" t="s">
        <v>145</v>
      </c>
      <c r="E160" s="219" t="s">
        <v>474</v>
      </c>
      <c r="F160" s="220" t="s">
        <v>475</v>
      </c>
      <c r="G160" s="221" t="s">
        <v>241</v>
      </c>
      <c r="H160" s="222">
        <v>171.09999999999999</v>
      </c>
      <c r="I160" s="223"/>
      <c r="J160" s="224">
        <f>ROUND(I160*H160,2)</f>
        <v>0</v>
      </c>
      <c r="K160" s="220" t="s">
        <v>149</v>
      </c>
      <c r="L160" s="44"/>
      <c r="M160" s="225" t="s">
        <v>1</v>
      </c>
      <c r="N160" s="226" t="s">
        <v>44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150</v>
      </c>
      <c r="AT160" s="229" t="s">
        <v>145</v>
      </c>
      <c r="AU160" s="229" t="s">
        <v>89</v>
      </c>
      <c r="AY160" s="17" t="s">
        <v>143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87</v>
      </c>
      <c r="BK160" s="230">
        <f>ROUND(I160*H160,2)</f>
        <v>0</v>
      </c>
      <c r="BL160" s="17" t="s">
        <v>150</v>
      </c>
      <c r="BM160" s="229" t="s">
        <v>1562</v>
      </c>
    </row>
    <row r="161" s="2" customFormat="1">
      <c r="A161" s="38"/>
      <c r="B161" s="39"/>
      <c r="C161" s="40"/>
      <c r="D161" s="231" t="s">
        <v>152</v>
      </c>
      <c r="E161" s="40"/>
      <c r="F161" s="232" t="s">
        <v>477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89</v>
      </c>
    </row>
    <row r="162" s="2" customFormat="1">
      <c r="A162" s="38"/>
      <c r="B162" s="39"/>
      <c r="C162" s="40"/>
      <c r="D162" s="236" t="s">
        <v>154</v>
      </c>
      <c r="E162" s="40"/>
      <c r="F162" s="237" t="s">
        <v>478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154</v>
      </c>
      <c r="AU162" s="17" t="s">
        <v>89</v>
      </c>
    </row>
    <row r="163" s="13" customFormat="1">
      <c r="A163" s="13"/>
      <c r="B163" s="238"/>
      <c r="C163" s="239"/>
      <c r="D163" s="231" t="s">
        <v>156</v>
      </c>
      <c r="E163" s="240" t="s">
        <v>1</v>
      </c>
      <c r="F163" s="241" t="s">
        <v>1563</v>
      </c>
      <c r="G163" s="239"/>
      <c r="H163" s="242">
        <v>171.09999999999999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156</v>
      </c>
      <c r="AU163" s="248" t="s">
        <v>89</v>
      </c>
      <c r="AV163" s="13" t="s">
        <v>89</v>
      </c>
      <c r="AW163" s="13" t="s">
        <v>33</v>
      </c>
      <c r="AX163" s="13" t="s">
        <v>87</v>
      </c>
      <c r="AY163" s="248" t="s">
        <v>143</v>
      </c>
    </row>
    <row r="164" s="2" customFormat="1" ht="37.8" customHeight="1">
      <c r="A164" s="38"/>
      <c r="B164" s="39"/>
      <c r="C164" s="218" t="s">
        <v>206</v>
      </c>
      <c r="D164" s="218" t="s">
        <v>145</v>
      </c>
      <c r="E164" s="219" t="s">
        <v>480</v>
      </c>
      <c r="F164" s="220" t="s">
        <v>481</v>
      </c>
      <c r="G164" s="221" t="s">
        <v>241</v>
      </c>
      <c r="H164" s="222">
        <v>1711</v>
      </c>
      <c r="I164" s="223"/>
      <c r="J164" s="224">
        <f>ROUND(I164*H164,2)</f>
        <v>0</v>
      </c>
      <c r="K164" s="220" t="s">
        <v>149</v>
      </c>
      <c r="L164" s="44"/>
      <c r="M164" s="225" t="s">
        <v>1</v>
      </c>
      <c r="N164" s="226" t="s">
        <v>44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150</v>
      </c>
      <c r="AT164" s="229" t="s">
        <v>145</v>
      </c>
      <c r="AU164" s="229" t="s">
        <v>89</v>
      </c>
      <c r="AY164" s="17" t="s">
        <v>143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150</v>
      </c>
      <c r="BM164" s="229" t="s">
        <v>1564</v>
      </c>
    </row>
    <row r="165" s="2" customFormat="1">
      <c r="A165" s="38"/>
      <c r="B165" s="39"/>
      <c r="C165" s="40"/>
      <c r="D165" s="231" t="s">
        <v>152</v>
      </c>
      <c r="E165" s="40"/>
      <c r="F165" s="232" t="s">
        <v>483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89</v>
      </c>
    </row>
    <row r="166" s="2" customFormat="1">
      <c r="A166" s="38"/>
      <c r="B166" s="39"/>
      <c r="C166" s="40"/>
      <c r="D166" s="236" t="s">
        <v>154</v>
      </c>
      <c r="E166" s="40"/>
      <c r="F166" s="237" t="s">
        <v>484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154</v>
      </c>
      <c r="AU166" s="17" t="s">
        <v>89</v>
      </c>
    </row>
    <row r="167" s="13" customFormat="1">
      <c r="A167" s="13"/>
      <c r="B167" s="238"/>
      <c r="C167" s="239"/>
      <c r="D167" s="231" t="s">
        <v>156</v>
      </c>
      <c r="E167" s="240" t="s">
        <v>1</v>
      </c>
      <c r="F167" s="241" t="s">
        <v>1563</v>
      </c>
      <c r="G167" s="239"/>
      <c r="H167" s="242">
        <v>171.09999999999999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156</v>
      </c>
      <c r="AU167" s="248" t="s">
        <v>89</v>
      </c>
      <c r="AV167" s="13" t="s">
        <v>89</v>
      </c>
      <c r="AW167" s="13" t="s">
        <v>33</v>
      </c>
      <c r="AX167" s="13" t="s">
        <v>87</v>
      </c>
      <c r="AY167" s="248" t="s">
        <v>143</v>
      </c>
    </row>
    <row r="168" s="13" customFormat="1">
      <c r="A168" s="13"/>
      <c r="B168" s="238"/>
      <c r="C168" s="239"/>
      <c r="D168" s="231" t="s">
        <v>156</v>
      </c>
      <c r="E168" s="239"/>
      <c r="F168" s="241" t="s">
        <v>1565</v>
      </c>
      <c r="G168" s="239"/>
      <c r="H168" s="242">
        <v>1711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156</v>
      </c>
      <c r="AU168" s="248" t="s">
        <v>89</v>
      </c>
      <c r="AV168" s="13" t="s">
        <v>89</v>
      </c>
      <c r="AW168" s="13" t="s">
        <v>4</v>
      </c>
      <c r="AX168" s="13" t="s">
        <v>87</v>
      </c>
      <c r="AY168" s="248" t="s">
        <v>143</v>
      </c>
    </row>
    <row r="169" s="2" customFormat="1" ht="24.15" customHeight="1">
      <c r="A169" s="38"/>
      <c r="B169" s="39"/>
      <c r="C169" s="218" t="s">
        <v>214</v>
      </c>
      <c r="D169" s="218" t="s">
        <v>145</v>
      </c>
      <c r="E169" s="219" t="s">
        <v>486</v>
      </c>
      <c r="F169" s="220" t="s">
        <v>487</v>
      </c>
      <c r="G169" s="221" t="s">
        <v>241</v>
      </c>
      <c r="H169" s="222">
        <v>171.09999999999999</v>
      </c>
      <c r="I169" s="223"/>
      <c r="J169" s="224">
        <f>ROUND(I169*H169,2)</f>
        <v>0</v>
      </c>
      <c r="K169" s="220" t="s">
        <v>149</v>
      </c>
      <c r="L169" s="44"/>
      <c r="M169" s="225" t="s">
        <v>1</v>
      </c>
      <c r="N169" s="226" t="s">
        <v>44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150</v>
      </c>
      <c r="AT169" s="229" t="s">
        <v>145</v>
      </c>
      <c r="AU169" s="229" t="s">
        <v>89</v>
      </c>
      <c r="AY169" s="17" t="s">
        <v>143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87</v>
      </c>
      <c r="BK169" s="230">
        <f>ROUND(I169*H169,2)</f>
        <v>0</v>
      </c>
      <c r="BL169" s="17" t="s">
        <v>150</v>
      </c>
      <c r="BM169" s="229" t="s">
        <v>1566</v>
      </c>
    </row>
    <row r="170" s="2" customFormat="1">
      <c r="A170" s="38"/>
      <c r="B170" s="39"/>
      <c r="C170" s="40"/>
      <c r="D170" s="231" t="s">
        <v>152</v>
      </c>
      <c r="E170" s="40"/>
      <c r="F170" s="232" t="s">
        <v>489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152</v>
      </c>
      <c r="AU170" s="17" t="s">
        <v>89</v>
      </c>
    </row>
    <row r="171" s="2" customFormat="1">
      <c r="A171" s="38"/>
      <c r="B171" s="39"/>
      <c r="C171" s="40"/>
      <c r="D171" s="236" t="s">
        <v>154</v>
      </c>
      <c r="E171" s="40"/>
      <c r="F171" s="237" t="s">
        <v>490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154</v>
      </c>
      <c r="AU171" s="17" t="s">
        <v>89</v>
      </c>
    </row>
    <row r="172" s="13" customFormat="1">
      <c r="A172" s="13"/>
      <c r="B172" s="238"/>
      <c r="C172" s="239"/>
      <c r="D172" s="231" t="s">
        <v>156</v>
      </c>
      <c r="E172" s="240" t="s">
        <v>1</v>
      </c>
      <c r="F172" s="241" t="s">
        <v>1563</v>
      </c>
      <c r="G172" s="239"/>
      <c r="H172" s="242">
        <v>171.09999999999999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156</v>
      </c>
      <c r="AU172" s="248" t="s">
        <v>89</v>
      </c>
      <c r="AV172" s="13" t="s">
        <v>89</v>
      </c>
      <c r="AW172" s="13" t="s">
        <v>33</v>
      </c>
      <c r="AX172" s="13" t="s">
        <v>87</v>
      </c>
      <c r="AY172" s="248" t="s">
        <v>143</v>
      </c>
    </row>
    <row r="173" s="2" customFormat="1" ht="33" customHeight="1">
      <c r="A173" s="38"/>
      <c r="B173" s="39"/>
      <c r="C173" s="218" t="s">
        <v>221</v>
      </c>
      <c r="D173" s="218" t="s">
        <v>145</v>
      </c>
      <c r="E173" s="219" t="s">
        <v>491</v>
      </c>
      <c r="F173" s="220" t="s">
        <v>492</v>
      </c>
      <c r="G173" s="221" t="s">
        <v>409</v>
      </c>
      <c r="H173" s="222">
        <v>273.75999999999999</v>
      </c>
      <c r="I173" s="223"/>
      <c r="J173" s="224">
        <f>ROUND(I173*H173,2)</f>
        <v>0</v>
      </c>
      <c r="K173" s="220" t="s">
        <v>149</v>
      </c>
      <c r="L173" s="44"/>
      <c r="M173" s="225" t="s">
        <v>1</v>
      </c>
      <c r="N173" s="226" t="s">
        <v>44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150</v>
      </c>
      <c r="AT173" s="229" t="s">
        <v>145</v>
      </c>
      <c r="AU173" s="229" t="s">
        <v>89</v>
      </c>
      <c r="AY173" s="17" t="s">
        <v>143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87</v>
      </c>
      <c r="BK173" s="230">
        <f>ROUND(I173*H173,2)</f>
        <v>0</v>
      </c>
      <c r="BL173" s="17" t="s">
        <v>150</v>
      </c>
      <c r="BM173" s="229" t="s">
        <v>1567</v>
      </c>
    </row>
    <row r="174" s="2" customFormat="1">
      <c r="A174" s="38"/>
      <c r="B174" s="39"/>
      <c r="C174" s="40"/>
      <c r="D174" s="231" t="s">
        <v>152</v>
      </c>
      <c r="E174" s="40"/>
      <c r="F174" s="232" t="s">
        <v>441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89</v>
      </c>
    </row>
    <row r="175" s="2" customFormat="1">
      <c r="A175" s="38"/>
      <c r="B175" s="39"/>
      <c r="C175" s="40"/>
      <c r="D175" s="236" t="s">
        <v>154</v>
      </c>
      <c r="E175" s="40"/>
      <c r="F175" s="237" t="s">
        <v>494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154</v>
      </c>
      <c r="AU175" s="17" t="s">
        <v>89</v>
      </c>
    </row>
    <row r="176" s="13" customFormat="1">
      <c r="A176" s="13"/>
      <c r="B176" s="238"/>
      <c r="C176" s="239"/>
      <c r="D176" s="231" t="s">
        <v>156</v>
      </c>
      <c r="E176" s="240" t="s">
        <v>1</v>
      </c>
      <c r="F176" s="241" t="s">
        <v>1568</v>
      </c>
      <c r="G176" s="239"/>
      <c r="H176" s="242">
        <v>273.75999999999999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156</v>
      </c>
      <c r="AU176" s="248" t="s">
        <v>89</v>
      </c>
      <c r="AV176" s="13" t="s">
        <v>89</v>
      </c>
      <c r="AW176" s="13" t="s">
        <v>33</v>
      </c>
      <c r="AX176" s="13" t="s">
        <v>87</v>
      </c>
      <c r="AY176" s="248" t="s">
        <v>143</v>
      </c>
    </row>
    <row r="177" s="2" customFormat="1" ht="24.15" customHeight="1">
      <c r="A177" s="38"/>
      <c r="B177" s="39"/>
      <c r="C177" s="218" t="s">
        <v>8</v>
      </c>
      <c r="D177" s="218" t="s">
        <v>145</v>
      </c>
      <c r="E177" s="219" t="s">
        <v>728</v>
      </c>
      <c r="F177" s="220" t="s">
        <v>729</v>
      </c>
      <c r="G177" s="221" t="s">
        <v>241</v>
      </c>
      <c r="H177" s="222">
        <v>85.343999999999994</v>
      </c>
      <c r="I177" s="223"/>
      <c r="J177" s="224">
        <f>ROUND(I177*H177,2)</f>
        <v>0</v>
      </c>
      <c r="K177" s="220" t="s">
        <v>149</v>
      </c>
      <c r="L177" s="44"/>
      <c r="M177" s="225" t="s">
        <v>1</v>
      </c>
      <c r="N177" s="226" t="s">
        <v>44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150</v>
      </c>
      <c r="AT177" s="229" t="s">
        <v>145</v>
      </c>
      <c r="AU177" s="229" t="s">
        <v>89</v>
      </c>
      <c r="AY177" s="17" t="s">
        <v>143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87</v>
      </c>
      <c r="BK177" s="230">
        <f>ROUND(I177*H177,2)</f>
        <v>0</v>
      </c>
      <c r="BL177" s="17" t="s">
        <v>150</v>
      </c>
      <c r="BM177" s="229" t="s">
        <v>1569</v>
      </c>
    </row>
    <row r="178" s="2" customFormat="1">
      <c r="A178" s="38"/>
      <c r="B178" s="39"/>
      <c r="C178" s="40"/>
      <c r="D178" s="231" t="s">
        <v>152</v>
      </c>
      <c r="E178" s="40"/>
      <c r="F178" s="232" t="s">
        <v>731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89</v>
      </c>
    </row>
    <row r="179" s="2" customFormat="1">
      <c r="A179" s="38"/>
      <c r="B179" s="39"/>
      <c r="C179" s="40"/>
      <c r="D179" s="236" t="s">
        <v>154</v>
      </c>
      <c r="E179" s="40"/>
      <c r="F179" s="237" t="s">
        <v>732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154</v>
      </c>
      <c r="AU179" s="17" t="s">
        <v>89</v>
      </c>
    </row>
    <row r="180" s="13" customFormat="1">
      <c r="A180" s="13"/>
      <c r="B180" s="238"/>
      <c r="C180" s="239"/>
      <c r="D180" s="231" t="s">
        <v>156</v>
      </c>
      <c r="E180" s="240" t="s">
        <v>1</v>
      </c>
      <c r="F180" s="241" t="s">
        <v>1570</v>
      </c>
      <c r="G180" s="239"/>
      <c r="H180" s="242">
        <v>62.496000000000002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156</v>
      </c>
      <c r="AU180" s="248" t="s">
        <v>89</v>
      </c>
      <c r="AV180" s="13" t="s">
        <v>89</v>
      </c>
      <c r="AW180" s="13" t="s">
        <v>33</v>
      </c>
      <c r="AX180" s="13" t="s">
        <v>79</v>
      </c>
      <c r="AY180" s="248" t="s">
        <v>143</v>
      </c>
    </row>
    <row r="181" s="13" customFormat="1">
      <c r="A181" s="13"/>
      <c r="B181" s="238"/>
      <c r="C181" s="239"/>
      <c r="D181" s="231" t="s">
        <v>156</v>
      </c>
      <c r="E181" s="240" t="s">
        <v>1</v>
      </c>
      <c r="F181" s="241" t="s">
        <v>1571</v>
      </c>
      <c r="G181" s="239"/>
      <c r="H181" s="242">
        <v>22.847999999999999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156</v>
      </c>
      <c r="AU181" s="248" t="s">
        <v>89</v>
      </c>
      <c r="AV181" s="13" t="s">
        <v>89</v>
      </c>
      <c r="AW181" s="13" t="s">
        <v>33</v>
      </c>
      <c r="AX181" s="13" t="s">
        <v>79</v>
      </c>
      <c r="AY181" s="248" t="s">
        <v>143</v>
      </c>
    </row>
    <row r="182" s="14" customFormat="1">
      <c r="A182" s="14"/>
      <c r="B182" s="249"/>
      <c r="C182" s="250"/>
      <c r="D182" s="231" t="s">
        <v>156</v>
      </c>
      <c r="E182" s="251" t="s">
        <v>1</v>
      </c>
      <c r="F182" s="252" t="s">
        <v>184</v>
      </c>
      <c r="G182" s="250"/>
      <c r="H182" s="253">
        <v>85.343999999999994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156</v>
      </c>
      <c r="AU182" s="259" t="s">
        <v>89</v>
      </c>
      <c r="AV182" s="14" t="s">
        <v>150</v>
      </c>
      <c r="AW182" s="14" t="s">
        <v>33</v>
      </c>
      <c r="AX182" s="14" t="s">
        <v>87</v>
      </c>
      <c r="AY182" s="259" t="s">
        <v>143</v>
      </c>
    </row>
    <row r="183" s="2" customFormat="1" ht="16.5" customHeight="1">
      <c r="A183" s="38"/>
      <c r="B183" s="39"/>
      <c r="C183" s="260" t="s">
        <v>232</v>
      </c>
      <c r="D183" s="260" t="s">
        <v>292</v>
      </c>
      <c r="E183" s="261" t="s">
        <v>734</v>
      </c>
      <c r="F183" s="262" t="s">
        <v>735</v>
      </c>
      <c r="G183" s="263" t="s">
        <v>409</v>
      </c>
      <c r="H183" s="264">
        <v>153.612</v>
      </c>
      <c r="I183" s="265"/>
      <c r="J183" s="266">
        <f>ROUND(I183*H183,2)</f>
        <v>0</v>
      </c>
      <c r="K183" s="262" t="s">
        <v>1</v>
      </c>
      <c r="L183" s="267"/>
      <c r="M183" s="268" t="s">
        <v>1</v>
      </c>
      <c r="N183" s="269" t="s">
        <v>44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199</v>
      </c>
      <c r="AT183" s="229" t="s">
        <v>292</v>
      </c>
      <c r="AU183" s="229" t="s">
        <v>89</v>
      </c>
      <c r="AY183" s="17" t="s">
        <v>143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87</v>
      </c>
      <c r="BK183" s="230">
        <f>ROUND(I183*H183,2)</f>
        <v>0</v>
      </c>
      <c r="BL183" s="17" t="s">
        <v>150</v>
      </c>
      <c r="BM183" s="229" t="s">
        <v>1572</v>
      </c>
    </row>
    <row r="184" s="13" customFormat="1">
      <c r="A184" s="13"/>
      <c r="B184" s="238"/>
      <c r="C184" s="239"/>
      <c r="D184" s="231" t="s">
        <v>156</v>
      </c>
      <c r="E184" s="240" t="s">
        <v>1</v>
      </c>
      <c r="F184" s="241" t="s">
        <v>1573</v>
      </c>
      <c r="G184" s="239"/>
      <c r="H184" s="242">
        <v>153.612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156</v>
      </c>
      <c r="AU184" s="248" t="s">
        <v>89</v>
      </c>
      <c r="AV184" s="13" t="s">
        <v>89</v>
      </c>
      <c r="AW184" s="13" t="s">
        <v>33</v>
      </c>
      <c r="AX184" s="13" t="s">
        <v>87</v>
      </c>
      <c r="AY184" s="248" t="s">
        <v>143</v>
      </c>
    </row>
    <row r="185" s="2" customFormat="1" ht="24.15" customHeight="1">
      <c r="A185" s="38"/>
      <c r="B185" s="39"/>
      <c r="C185" s="218" t="s">
        <v>238</v>
      </c>
      <c r="D185" s="218" t="s">
        <v>145</v>
      </c>
      <c r="E185" s="219" t="s">
        <v>738</v>
      </c>
      <c r="F185" s="220" t="s">
        <v>739</v>
      </c>
      <c r="G185" s="221" t="s">
        <v>241</v>
      </c>
      <c r="H185" s="222">
        <v>30.48</v>
      </c>
      <c r="I185" s="223"/>
      <c r="J185" s="224">
        <f>ROUND(I185*H185,2)</f>
        <v>0</v>
      </c>
      <c r="K185" s="220" t="s">
        <v>149</v>
      </c>
      <c r="L185" s="44"/>
      <c r="M185" s="225" t="s">
        <v>1</v>
      </c>
      <c r="N185" s="226" t="s">
        <v>44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150</v>
      </c>
      <c r="AT185" s="229" t="s">
        <v>145</v>
      </c>
      <c r="AU185" s="229" t="s">
        <v>89</v>
      </c>
      <c r="AY185" s="17" t="s">
        <v>143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87</v>
      </c>
      <c r="BK185" s="230">
        <f>ROUND(I185*H185,2)</f>
        <v>0</v>
      </c>
      <c r="BL185" s="17" t="s">
        <v>150</v>
      </c>
      <c r="BM185" s="229" t="s">
        <v>1574</v>
      </c>
    </row>
    <row r="186" s="2" customFormat="1">
      <c r="A186" s="38"/>
      <c r="B186" s="39"/>
      <c r="C186" s="40"/>
      <c r="D186" s="231" t="s">
        <v>152</v>
      </c>
      <c r="E186" s="40"/>
      <c r="F186" s="232" t="s">
        <v>741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152</v>
      </c>
      <c r="AU186" s="17" t="s">
        <v>89</v>
      </c>
    </row>
    <row r="187" s="2" customFormat="1">
      <c r="A187" s="38"/>
      <c r="B187" s="39"/>
      <c r="C187" s="40"/>
      <c r="D187" s="236" t="s">
        <v>154</v>
      </c>
      <c r="E187" s="40"/>
      <c r="F187" s="237" t="s">
        <v>742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154</v>
      </c>
      <c r="AU187" s="17" t="s">
        <v>89</v>
      </c>
    </row>
    <row r="188" s="13" customFormat="1">
      <c r="A188" s="13"/>
      <c r="B188" s="238"/>
      <c r="C188" s="239"/>
      <c r="D188" s="231" t="s">
        <v>156</v>
      </c>
      <c r="E188" s="240" t="s">
        <v>1</v>
      </c>
      <c r="F188" s="241" t="s">
        <v>1575</v>
      </c>
      <c r="G188" s="239"/>
      <c r="H188" s="242">
        <v>22.32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156</v>
      </c>
      <c r="AU188" s="248" t="s">
        <v>89</v>
      </c>
      <c r="AV188" s="13" t="s">
        <v>89</v>
      </c>
      <c r="AW188" s="13" t="s">
        <v>33</v>
      </c>
      <c r="AX188" s="13" t="s">
        <v>79</v>
      </c>
      <c r="AY188" s="248" t="s">
        <v>143</v>
      </c>
    </row>
    <row r="189" s="13" customFormat="1">
      <c r="A189" s="13"/>
      <c r="B189" s="238"/>
      <c r="C189" s="239"/>
      <c r="D189" s="231" t="s">
        <v>156</v>
      </c>
      <c r="E189" s="240" t="s">
        <v>1</v>
      </c>
      <c r="F189" s="241" t="s">
        <v>1576</v>
      </c>
      <c r="G189" s="239"/>
      <c r="H189" s="242">
        <v>8.1600000000000001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156</v>
      </c>
      <c r="AU189" s="248" t="s">
        <v>89</v>
      </c>
      <c r="AV189" s="13" t="s">
        <v>89</v>
      </c>
      <c r="AW189" s="13" t="s">
        <v>33</v>
      </c>
      <c r="AX189" s="13" t="s">
        <v>79</v>
      </c>
      <c r="AY189" s="248" t="s">
        <v>143</v>
      </c>
    </row>
    <row r="190" s="14" customFormat="1">
      <c r="A190" s="14"/>
      <c r="B190" s="249"/>
      <c r="C190" s="250"/>
      <c r="D190" s="231" t="s">
        <v>156</v>
      </c>
      <c r="E190" s="251" t="s">
        <v>1</v>
      </c>
      <c r="F190" s="252" t="s">
        <v>184</v>
      </c>
      <c r="G190" s="250"/>
      <c r="H190" s="253">
        <v>30.48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156</v>
      </c>
      <c r="AU190" s="259" t="s">
        <v>89</v>
      </c>
      <c r="AV190" s="14" t="s">
        <v>150</v>
      </c>
      <c r="AW190" s="14" t="s">
        <v>33</v>
      </c>
      <c r="AX190" s="14" t="s">
        <v>87</v>
      </c>
      <c r="AY190" s="259" t="s">
        <v>143</v>
      </c>
    </row>
    <row r="191" s="2" customFormat="1" ht="16.5" customHeight="1">
      <c r="A191" s="38"/>
      <c r="B191" s="39"/>
      <c r="C191" s="260" t="s">
        <v>247</v>
      </c>
      <c r="D191" s="260" t="s">
        <v>292</v>
      </c>
      <c r="E191" s="261" t="s">
        <v>744</v>
      </c>
      <c r="F191" s="262" t="s">
        <v>745</v>
      </c>
      <c r="G191" s="263" t="s">
        <v>409</v>
      </c>
      <c r="H191" s="264">
        <v>54.863999999999997</v>
      </c>
      <c r="I191" s="265"/>
      <c r="J191" s="266">
        <f>ROUND(I191*H191,2)</f>
        <v>0</v>
      </c>
      <c r="K191" s="262" t="s">
        <v>149</v>
      </c>
      <c r="L191" s="267"/>
      <c r="M191" s="268" t="s">
        <v>1</v>
      </c>
      <c r="N191" s="269" t="s">
        <v>44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199</v>
      </c>
      <c r="AT191" s="229" t="s">
        <v>292</v>
      </c>
      <c r="AU191" s="229" t="s">
        <v>89</v>
      </c>
      <c r="AY191" s="17" t="s">
        <v>143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87</v>
      </c>
      <c r="BK191" s="230">
        <f>ROUND(I191*H191,2)</f>
        <v>0</v>
      </c>
      <c r="BL191" s="17" t="s">
        <v>150</v>
      </c>
      <c r="BM191" s="229" t="s">
        <v>1577</v>
      </c>
    </row>
    <row r="192" s="2" customFormat="1">
      <c r="A192" s="38"/>
      <c r="B192" s="39"/>
      <c r="C192" s="40"/>
      <c r="D192" s="231" t="s">
        <v>152</v>
      </c>
      <c r="E192" s="40"/>
      <c r="F192" s="232" t="s">
        <v>745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152</v>
      </c>
      <c r="AU192" s="17" t="s">
        <v>89</v>
      </c>
    </row>
    <row r="193" s="13" customFormat="1">
      <c r="A193" s="13"/>
      <c r="B193" s="238"/>
      <c r="C193" s="239"/>
      <c r="D193" s="231" t="s">
        <v>156</v>
      </c>
      <c r="E193" s="240" t="s">
        <v>1</v>
      </c>
      <c r="F193" s="241" t="s">
        <v>1578</v>
      </c>
      <c r="G193" s="239"/>
      <c r="H193" s="242">
        <v>54.863999999999997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156</v>
      </c>
      <c r="AU193" s="248" t="s">
        <v>89</v>
      </c>
      <c r="AV193" s="13" t="s">
        <v>89</v>
      </c>
      <c r="AW193" s="13" t="s">
        <v>33</v>
      </c>
      <c r="AX193" s="13" t="s">
        <v>87</v>
      </c>
      <c r="AY193" s="248" t="s">
        <v>143</v>
      </c>
    </row>
    <row r="194" s="12" customFormat="1" ht="22.8" customHeight="1">
      <c r="A194" s="12"/>
      <c r="B194" s="202"/>
      <c r="C194" s="203"/>
      <c r="D194" s="204" t="s">
        <v>78</v>
      </c>
      <c r="E194" s="216" t="s">
        <v>150</v>
      </c>
      <c r="F194" s="216" t="s">
        <v>951</v>
      </c>
      <c r="G194" s="203"/>
      <c r="H194" s="203"/>
      <c r="I194" s="206"/>
      <c r="J194" s="217">
        <f>BK194</f>
        <v>0</v>
      </c>
      <c r="K194" s="203"/>
      <c r="L194" s="208"/>
      <c r="M194" s="209"/>
      <c r="N194" s="210"/>
      <c r="O194" s="210"/>
      <c r="P194" s="211">
        <f>SUM(P195:P200)</f>
        <v>0</v>
      </c>
      <c r="Q194" s="210"/>
      <c r="R194" s="211">
        <f>SUM(R195:R200)</f>
        <v>0</v>
      </c>
      <c r="S194" s="210"/>
      <c r="T194" s="212">
        <f>SUM(T195:T200)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87</v>
      </c>
      <c r="AT194" s="214" t="s">
        <v>78</v>
      </c>
      <c r="AU194" s="214" t="s">
        <v>87</v>
      </c>
      <c r="AY194" s="213" t="s">
        <v>143</v>
      </c>
      <c r="BK194" s="215">
        <f>SUM(BK195:BK200)</f>
        <v>0</v>
      </c>
    </row>
    <row r="195" s="2" customFormat="1" ht="24.15" customHeight="1">
      <c r="A195" s="38"/>
      <c r="B195" s="39"/>
      <c r="C195" s="218" t="s">
        <v>253</v>
      </c>
      <c r="D195" s="218" t="s">
        <v>145</v>
      </c>
      <c r="E195" s="219" t="s">
        <v>1072</v>
      </c>
      <c r="F195" s="220" t="s">
        <v>1073</v>
      </c>
      <c r="G195" s="221" t="s">
        <v>241</v>
      </c>
      <c r="H195" s="222">
        <v>10.16</v>
      </c>
      <c r="I195" s="223"/>
      <c r="J195" s="224">
        <f>ROUND(I195*H195,2)</f>
        <v>0</v>
      </c>
      <c r="K195" s="220" t="s">
        <v>149</v>
      </c>
      <c r="L195" s="44"/>
      <c r="M195" s="225" t="s">
        <v>1</v>
      </c>
      <c r="N195" s="226" t="s">
        <v>44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150</v>
      </c>
      <c r="AT195" s="229" t="s">
        <v>145</v>
      </c>
      <c r="AU195" s="229" t="s">
        <v>89</v>
      </c>
      <c r="AY195" s="17" t="s">
        <v>143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87</v>
      </c>
      <c r="BK195" s="230">
        <f>ROUND(I195*H195,2)</f>
        <v>0</v>
      </c>
      <c r="BL195" s="17" t="s">
        <v>150</v>
      </c>
      <c r="BM195" s="229" t="s">
        <v>1579</v>
      </c>
    </row>
    <row r="196" s="2" customFormat="1">
      <c r="A196" s="38"/>
      <c r="B196" s="39"/>
      <c r="C196" s="40"/>
      <c r="D196" s="231" t="s">
        <v>152</v>
      </c>
      <c r="E196" s="40"/>
      <c r="F196" s="232" t="s">
        <v>1075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152</v>
      </c>
      <c r="AU196" s="17" t="s">
        <v>89</v>
      </c>
    </row>
    <row r="197" s="2" customFormat="1">
      <c r="A197" s="38"/>
      <c r="B197" s="39"/>
      <c r="C197" s="40"/>
      <c r="D197" s="236" t="s">
        <v>154</v>
      </c>
      <c r="E197" s="40"/>
      <c r="F197" s="237" t="s">
        <v>1076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154</v>
      </c>
      <c r="AU197" s="17" t="s">
        <v>89</v>
      </c>
    </row>
    <row r="198" s="13" customFormat="1">
      <c r="A198" s="13"/>
      <c r="B198" s="238"/>
      <c r="C198" s="239"/>
      <c r="D198" s="231" t="s">
        <v>156</v>
      </c>
      <c r="E198" s="240" t="s">
        <v>1</v>
      </c>
      <c r="F198" s="241" t="s">
        <v>1580</v>
      </c>
      <c r="G198" s="239"/>
      <c r="H198" s="242">
        <v>7.4400000000000004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156</v>
      </c>
      <c r="AU198" s="248" t="s">
        <v>89</v>
      </c>
      <c r="AV198" s="13" t="s">
        <v>89</v>
      </c>
      <c r="AW198" s="13" t="s">
        <v>33</v>
      </c>
      <c r="AX198" s="13" t="s">
        <v>79</v>
      </c>
      <c r="AY198" s="248" t="s">
        <v>143</v>
      </c>
    </row>
    <row r="199" s="13" customFormat="1">
      <c r="A199" s="13"/>
      <c r="B199" s="238"/>
      <c r="C199" s="239"/>
      <c r="D199" s="231" t="s">
        <v>156</v>
      </c>
      <c r="E199" s="240" t="s">
        <v>1</v>
      </c>
      <c r="F199" s="241" t="s">
        <v>1581</v>
      </c>
      <c r="G199" s="239"/>
      <c r="H199" s="242">
        <v>2.7200000000000002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156</v>
      </c>
      <c r="AU199" s="248" t="s">
        <v>89</v>
      </c>
      <c r="AV199" s="13" t="s">
        <v>89</v>
      </c>
      <c r="AW199" s="13" t="s">
        <v>33</v>
      </c>
      <c r="AX199" s="13" t="s">
        <v>79</v>
      </c>
      <c r="AY199" s="248" t="s">
        <v>143</v>
      </c>
    </row>
    <row r="200" s="14" customFormat="1">
      <c r="A200" s="14"/>
      <c r="B200" s="249"/>
      <c r="C200" s="250"/>
      <c r="D200" s="231" t="s">
        <v>156</v>
      </c>
      <c r="E200" s="251" t="s">
        <v>1</v>
      </c>
      <c r="F200" s="252" t="s">
        <v>184</v>
      </c>
      <c r="G200" s="250"/>
      <c r="H200" s="253">
        <v>10.16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156</v>
      </c>
      <c r="AU200" s="259" t="s">
        <v>89</v>
      </c>
      <c r="AV200" s="14" t="s">
        <v>150</v>
      </c>
      <c r="AW200" s="14" t="s">
        <v>33</v>
      </c>
      <c r="AX200" s="14" t="s">
        <v>87</v>
      </c>
      <c r="AY200" s="259" t="s">
        <v>143</v>
      </c>
    </row>
    <row r="201" s="12" customFormat="1" ht="22.8" customHeight="1">
      <c r="A201" s="12"/>
      <c r="B201" s="202"/>
      <c r="C201" s="203"/>
      <c r="D201" s="204" t="s">
        <v>78</v>
      </c>
      <c r="E201" s="216" t="s">
        <v>451</v>
      </c>
      <c r="F201" s="216" t="s">
        <v>452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SUM(P202:P204)</f>
        <v>0</v>
      </c>
      <c r="Q201" s="210"/>
      <c r="R201" s="211">
        <f>SUM(R202:R204)</f>
        <v>0</v>
      </c>
      <c r="S201" s="210"/>
      <c r="T201" s="212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87</v>
      </c>
      <c r="AT201" s="214" t="s">
        <v>78</v>
      </c>
      <c r="AU201" s="214" t="s">
        <v>87</v>
      </c>
      <c r="AY201" s="213" t="s">
        <v>143</v>
      </c>
      <c r="BK201" s="215">
        <f>SUM(BK202:BK204)</f>
        <v>0</v>
      </c>
    </row>
    <row r="202" s="2" customFormat="1" ht="24.15" customHeight="1">
      <c r="A202" s="38"/>
      <c r="B202" s="39"/>
      <c r="C202" s="218" t="s">
        <v>259</v>
      </c>
      <c r="D202" s="218" t="s">
        <v>145</v>
      </c>
      <c r="E202" s="219" t="s">
        <v>1528</v>
      </c>
      <c r="F202" s="220" t="s">
        <v>1529</v>
      </c>
      <c r="G202" s="221" t="s">
        <v>409</v>
      </c>
      <c r="H202" s="222">
        <v>0.036999999999999998</v>
      </c>
      <c r="I202" s="223"/>
      <c r="J202" s="224">
        <f>ROUND(I202*H202,2)</f>
        <v>0</v>
      </c>
      <c r="K202" s="220" t="s">
        <v>149</v>
      </c>
      <c r="L202" s="44"/>
      <c r="M202" s="225" t="s">
        <v>1</v>
      </c>
      <c r="N202" s="226" t="s">
        <v>44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150</v>
      </c>
      <c r="AT202" s="229" t="s">
        <v>145</v>
      </c>
      <c r="AU202" s="229" t="s">
        <v>89</v>
      </c>
      <c r="AY202" s="17" t="s">
        <v>143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87</v>
      </c>
      <c r="BK202" s="230">
        <f>ROUND(I202*H202,2)</f>
        <v>0</v>
      </c>
      <c r="BL202" s="17" t="s">
        <v>150</v>
      </c>
      <c r="BM202" s="229" t="s">
        <v>1582</v>
      </c>
    </row>
    <row r="203" s="2" customFormat="1">
      <c r="A203" s="38"/>
      <c r="B203" s="39"/>
      <c r="C203" s="40"/>
      <c r="D203" s="231" t="s">
        <v>152</v>
      </c>
      <c r="E203" s="40"/>
      <c r="F203" s="232" t="s">
        <v>1531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152</v>
      </c>
      <c r="AU203" s="17" t="s">
        <v>89</v>
      </c>
    </row>
    <row r="204" s="2" customFormat="1">
      <c r="A204" s="38"/>
      <c r="B204" s="39"/>
      <c r="C204" s="40"/>
      <c r="D204" s="236" t="s">
        <v>154</v>
      </c>
      <c r="E204" s="40"/>
      <c r="F204" s="237" t="s">
        <v>1532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154</v>
      </c>
      <c r="AU204" s="17" t="s">
        <v>89</v>
      </c>
    </row>
    <row r="205" s="12" customFormat="1" ht="25.92" customHeight="1">
      <c r="A205" s="12"/>
      <c r="B205" s="202"/>
      <c r="C205" s="203"/>
      <c r="D205" s="204" t="s">
        <v>78</v>
      </c>
      <c r="E205" s="205" t="s">
        <v>292</v>
      </c>
      <c r="F205" s="205" t="s">
        <v>784</v>
      </c>
      <c r="G205" s="203"/>
      <c r="H205" s="203"/>
      <c r="I205" s="206"/>
      <c r="J205" s="207">
        <f>BK205</f>
        <v>0</v>
      </c>
      <c r="K205" s="203"/>
      <c r="L205" s="208"/>
      <c r="M205" s="209"/>
      <c r="N205" s="210"/>
      <c r="O205" s="210"/>
      <c r="P205" s="211">
        <f>P206</f>
        <v>0</v>
      </c>
      <c r="Q205" s="210"/>
      <c r="R205" s="211">
        <f>R206</f>
        <v>0.14902000000000001</v>
      </c>
      <c r="S205" s="210"/>
      <c r="T205" s="212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164</v>
      </c>
      <c r="AT205" s="214" t="s">
        <v>78</v>
      </c>
      <c r="AU205" s="214" t="s">
        <v>79</v>
      </c>
      <c r="AY205" s="213" t="s">
        <v>143</v>
      </c>
      <c r="BK205" s="215">
        <f>BK206</f>
        <v>0</v>
      </c>
    </row>
    <row r="206" s="12" customFormat="1" ht="22.8" customHeight="1">
      <c r="A206" s="12"/>
      <c r="B206" s="202"/>
      <c r="C206" s="203"/>
      <c r="D206" s="204" t="s">
        <v>78</v>
      </c>
      <c r="E206" s="216" t="s">
        <v>1300</v>
      </c>
      <c r="F206" s="216" t="s">
        <v>1301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SUM(P207:P268)</f>
        <v>0</v>
      </c>
      <c r="Q206" s="210"/>
      <c r="R206" s="211">
        <f>SUM(R207:R268)</f>
        <v>0.14902000000000001</v>
      </c>
      <c r="S206" s="210"/>
      <c r="T206" s="212">
        <f>SUM(T207:T268)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164</v>
      </c>
      <c r="AT206" s="214" t="s">
        <v>78</v>
      </c>
      <c r="AU206" s="214" t="s">
        <v>87</v>
      </c>
      <c r="AY206" s="213" t="s">
        <v>143</v>
      </c>
      <c r="BK206" s="215">
        <f>SUM(BK207:BK268)</f>
        <v>0</v>
      </c>
    </row>
    <row r="207" s="2" customFormat="1" ht="37.8" customHeight="1">
      <c r="A207" s="38"/>
      <c r="B207" s="39"/>
      <c r="C207" s="218" t="s">
        <v>265</v>
      </c>
      <c r="D207" s="218" t="s">
        <v>145</v>
      </c>
      <c r="E207" s="219" t="s">
        <v>1583</v>
      </c>
      <c r="F207" s="220" t="s">
        <v>1584</v>
      </c>
      <c r="G207" s="221" t="s">
        <v>160</v>
      </c>
      <c r="H207" s="222">
        <v>2</v>
      </c>
      <c r="I207" s="223"/>
      <c r="J207" s="224">
        <f>ROUND(I207*H207,2)</f>
        <v>0</v>
      </c>
      <c r="K207" s="220" t="s">
        <v>149</v>
      </c>
      <c r="L207" s="44"/>
      <c r="M207" s="225" t="s">
        <v>1</v>
      </c>
      <c r="N207" s="226" t="s">
        <v>44</v>
      </c>
      <c r="O207" s="91"/>
      <c r="P207" s="227">
        <f>O207*H207</f>
        <v>0</v>
      </c>
      <c r="Q207" s="227">
        <v>0.00024000000000000001</v>
      </c>
      <c r="R207" s="227">
        <f>Q207*H207</f>
        <v>0.00048000000000000001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750</v>
      </c>
      <c r="AT207" s="229" t="s">
        <v>145</v>
      </c>
      <c r="AU207" s="229" t="s">
        <v>89</v>
      </c>
      <c r="AY207" s="17" t="s">
        <v>143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87</v>
      </c>
      <c r="BK207" s="230">
        <f>ROUND(I207*H207,2)</f>
        <v>0</v>
      </c>
      <c r="BL207" s="17" t="s">
        <v>750</v>
      </c>
      <c r="BM207" s="229" t="s">
        <v>1585</v>
      </c>
    </row>
    <row r="208" s="2" customFormat="1">
      <c r="A208" s="38"/>
      <c r="B208" s="39"/>
      <c r="C208" s="40"/>
      <c r="D208" s="231" t="s">
        <v>152</v>
      </c>
      <c r="E208" s="40"/>
      <c r="F208" s="232" t="s">
        <v>1586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152</v>
      </c>
      <c r="AU208" s="17" t="s">
        <v>89</v>
      </c>
    </row>
    <row r="209" s="2" customFormat="1">
      <c r="A209" s="38"/>
      <c r="B209" s="39"/>
      <c r="C209" s="40"/>
      <c r="D209" s="236" t="s">
        <v>154</v>
      </c>
      <c r="E209" s="40"/>
      <c r="F209" s="237" t="s">
        <v>1587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154</v>
      </c>
      <c r="AU209" s="17" t="s">
        <v>89</v>
      </c>
    </row>
    <row r="210" s="2" customFormat="1" ht="24.15" customHeight="1">
      <c r="A210" s="38"/>
      <c r="B210" s="39"/>
      <c r="C210" s="218" t="s">
        <v>271</v>
      </c>
      <c r="D210" s="218" t="s">
        <v>145</v>
      </c>
      <c r="E210" s="219" t="s">
        <v>1588</v>
      </c>
      <c r="F210" s="220" t="s">
        <v>1589</v>
      </c>
      <c r="G210" s="221" t="s">
        <v>209</v>
      </c>
      <c r="H210" s="222">
        <v>34</v>
      </c>
      <c r="I210" s="223"/>
      <c r="J210" s="224">
        <f>ROUND(I210*H210,2)</f>
        <v>0</v>
      </c>
      <c r="K210" s="220" t="s">
        <v>149</v>
      </c>
      <c r="L210" s="44"/>
      <c r="M210" s="225" t="s">
        <v>1</v>
      </c>
      <c r="N210" s="226" t="s">
        <v>44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750</v>
      </c>
      <c r="AT210" s="229" t="s">
        <v>145</v>
      </c>
      <c r="AU210" s="229" t="s">
        <v>89</v>
      </c>
      <c r="AY210" s="17" t="s">
        <v>143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87</v>
      </c>
      <c r="BK210" s="230">
        <f>ROUND(I210*H210,2)</f>
        <v>0</v>
      </c>
      <c r="BL210" s="17" t="s">
        <v>750</v>
      </c>
      <c r="BM210" s="229" t="s">
        <v>1590</v>
      </c>
    </row>
    <row r="211" s="2" customFormat="1">
      <c r="A211" s="38"/>
      <c r="B211" s="39"/>
      <c r="C211" s="40"/>
      <c r="D211" s="231" t="s">
        <v>152</v>
      </c>
      <c r="E211" s="40"/>
      <c r="F211" s="232" t="s">
        <v>1591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152</v>
      </c>
      <c r="AU211" s="17" t="s">
        <v>89</v>
      </c>
    </row>
    <row r="212" s="2" customFormat="1">
      <c r="A212" s="38"/>
      <c r="B212" s="39"/>
      <c r="C212" s="40"/>
      <c r="D212" s="236" t="s">
        <v>154</v>
      </c>
      <c r="E212" s="40"/>
      <c r="F212" s="237" t="s">
        <v>1592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154</v>
      </c>
      <c r="AU212" s="17" t="s">
        <v>89</v>
      </c>
    </row>
    <row r="213" s="13" customFormat="1">
      <c r="A213" s="13"/>
      <c r="B213" s="238"/>
      <c r="C213" s="239"/>
      <c r="D213" s="231" t="s">
        <v>156</v>
      </c>
      <c r="E213" s="240" t="s">
        <v>1</v>
      </c>
      <c r="F213" s="241" t="s">
        <v>1593</v>
      </c>
      <c r="G213" s="239"/>
      <c r="H213" s="242">
        <v>34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156</v>
      </c>
      <c r="AU213" s="248" t="s">
        <v>89</v>
      </c>
      <c r="AV213" s="13" t="s">
        <v>89</v>
      </c>
      <c r="AW213" s="13" t="s">
        <v>33</v>
      </c>
      <c r="AX213" s="13" t="s">
        <v>87</v>
      </c>
      <c r="AY213" s="248" t="s">
        <v>143</v>
      </c>
    </row>
    <row r="214" s="2" customFormat="1" ht="24.15" customHeight="1">
      <c r="A214" s="38"/>
      <c r="B214" s="39"/>
      <c r="C214" s="218" t="s">
        <v>278</v>
      </c>
      <c r="D214" s="218" t="s">
        <v>145</v>
      </c>
      <c r="E214" s="219" t="s">
        <v>1594</v>
      </c>
      <c r="F214" s="220" t="s">
        <v>1595</v>
      </c>
      <c r="G214" s="221" t="s">
        <v>209</v>
      </c>
      <c r="H214" s="222">
        <v>93</v>
      </c>
      <c r="I214" s="223"/>
      <c r="J214" s="224">
        <f>ROUND(I214*H214,2)</f>
        <v>0</v>
      </c>
      <c r="K214" s="220" t="s">
        <v>149</v>
      </c>
      <c r="L214" s="44"/>
      <c r="M214" s="225" t="s">
        <v>1</v>
      </c>
      <c r="N214" s="226" t="s">
        <v>44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750</v>
      </c>
      <c r="AT214" s="229" t="s">
        <v>145</v>
      </c>
      <c r="AU214" s="229" t="s">
        <v>89</v>
      </c>
      <c r="AY214" s="17" t="s">
        <v>143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87</v>
      </c>
      <c r="BK214" s="230">
        <f>ROUND(I214*H214,2)</f>
        <v>0</v>
      </c>
      <c r="BL214" s="17" t="s">
        <v>750</v>
      </c>
      <c r="BM214" s="229" t="s">
        <v>1596</v>
      </c>
    </row>
    <row r="215" s="2" customFormat="1">
      <c r="A215" s="38"/>
      <c r="B215" s="39"/>
      <c r="C215" s="40"/>
      <c r="D215" s="231" t="s">
        <v>152</v>
      </c>
      <c r="E215" s="40"/>
      <c r="F215" s="232" t="s">
        <v>1597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152</v>
      </c>
      <c r="AU215" s="17" t="s">
        <v>89</v>
      </c>
    </row>
    <row r="216" s="2" customFormat="1">
      <c r="A216" s="38"/>
      <c r="B216" s="39"/>
      <c r="C216" s="40"/>
      <c r="D216" s="236" t="s">
        <v>154</v>
      </c>
      <c r="E216" s="40"/>
      <c r="F216" s="237" t="s">
        <v>1598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154</v>
      </c>
      <c r="AU216" s="17" t="s">
        <v>89</v>
      </c>
    </row>
    <row r="217" s="13" customFormat="1">
      <c r="A217" s="13"/>
      <c r="B217" s="238"/>
      <c r="C217" s="239"/>
      <c r="D217" s="231" t="s">
        <v>156</v>
      </c>
      <c r="E217" s="240" t="s">
        <v>1</v>
      </c>
      <c r="F217" s="241" t="s">
        <v>1599</v>
      </c>
      <c r="G217" s="239"/>
      <c r="H217" s="242">
        <v>93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156</v>
      </c>
      <c r="AU217" s="248" t="s">
        <v>89</v>
      </c>
      <c r="AV217" s="13" t="s">
        <v>89</v>
      </c>
      <c r="AW217" s="13" t="s">
        <v>33</v>
      </c>
      <c r="AX217" s="13" t="s">
        <v>87</v>
      </c>
      <c r="AY217" s="248" t="s">
        <v>143</v>
      </c>
    </row>
    <row r="218" s="2" customFormat="1" ht="24.15" customHeight="1">
      <c r="A218" s="38"/>
      <c r="B218" s="39"/>
      <c r="C218" s="260" t="s">
        <v>7</v>
      </c>
      <c r="D218" s="260" t="s">
        <v>292</v>
      </c>
      <c r="E218" s="261" t="s">
        <v>1600</v>
      </c>
      <c r="F218" s="262" t="s">
        <v>1601</v>
      </c>
      <c r="G218" s="263" t="s">
        <v>209</v>
      </c>
      <c r="H218" s="264">
        <v>34</v>
      </c>
      <c r="I218" s="265"/>
      <c r="J218" s="266">
        <f>ROUND(I218*H218,2)</f>
        <v>0</v>
      </c>
      <c r="K218" s="262" t="s">
        <v>149</v>
      </c>
      <c r="L218" s="267"/>
      <c r="M218" s="268" t="s">
        <v>1</v>
      </c>
      <c r="N218" s="269" t="s">
        <v>44</v>
      </c>
      <c r="O218" s="91"/>
      <c r="P218" s="227">
        <f>O218*H218</f>
        <v>0</v>
      </c>
      <c r="Q218" s="227">
        <v>0.00042999999999999999</v>
      </c>
      <c r="R218" s="227">
        <f>Q218*H218</f>
        <v>0.014619999999999999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794</v>
      </c>
      <c r="AT218" s="229" t="s">
        <v>292</v>
      </c>
      <c r="AU218" s="229" t="s">
        <v>89</v>
      </c>
      <c r="AY218" s="17" t="s">
        <v>143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87</v>
      </c>
      <c r="BK218" s="230">
        <f>ROUND(I218*H218,2)</f>
        <v>0</v>
      </c>
      <c r="BL218" s="17" t="s">
        <v>794</v>
      </c>
      <c r="BM218" s="229" t="s">
        <v>1602</v>
      </c>
    </row>
    <row r="219" s="2" customFormat="1">
      <c r="A219" s="38"/>
      <c r="B219" s="39"/>
      <c r="C219" s="40"/>
      <c r="D219" s="231" t="s">
        <v>152</v>
      </c>
      <c r="E219" s="40"/>
      <c r="F219" s="232" t="s">
        <v>1601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152</v>
      </c>
      <c r="AU219" s="17" t="s">
        <v>89</v>
      </c>
    </row>
    <row r="220" s="2" customFormat="1" ht="24.15" customHeight="1">
      <c r="A220" s="38"/>
      <c r="B220" s="39"/>
      <c r="C220" s="260" t="s">
        <v>291</v>
      </c>
      <c r="D220" s="260" t="s">
        <v>292</v>
      </c>
      <c r="E220" s="261" t="s">
        <v>1603</v>
      </c>
      <c r="F220" s="262" t="s">
        <v>1604</v>
      </c>
      <c r="G220" s="263" t="s">
        <v>209</v>
      </c>
      <c r="H220" s="264">
        <v>93</v>
      </c>
      <c r="I220" s="265"/>
      <c r="J220" s="266">
        <f>ROUND(I220*H220,2)</f>
        <v>0</v>
      </c>
      <c r="K220" s="262" t="s">
        <v>149</v>
      </c>
      <c r="L220" s="267"/>
      <c r="M220" s="268" t="s">
        <v>1</v>
      </c>
      <c r="N220" s="269" t="s">
        <v>44</v>
      </c>
      <c r="O220" s="91"/>
      <c r="P220" s="227">
        <f>O220*H220</f>
        <v>0</v>
      </c>
      <c r="Q220" s="227">
        <v>0.0014400000000000001</v>
      </c>
      <c r="R220" s="227">
        <f>Q220*H220</f>
        <v>0.13392000000000001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794</v>
      </c>
      <c r="AT220" s="229" t="s">
        <v>292</v>
      </c>
      <c r="AU220" s="229" t="s">
        <v>89</v>
      </c>
      <c r="AY220" s="17" t="s">
        <v>143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87</v>
      </c>
      <c r="BK220" s="230">
        <f>ROUND(I220*H220,2)</f>
        <v>0</v>
      </c>
      <c r="BL220" s="17" t="s">
        <v>794</v>
      </c>
      <c r="BM220" s="229" t="s">
        <v>1605</v>
      </c>
    </row>
    <row r="221" s="2" customFormat="1">
      <c r="A221" s="38"/>
      <c r="B221" s="39"/>
      <c r="C221" s="40"/>
      <c r="D221" s="231" t="s">
        <v>152</v>
      </c>
      <c r="E221" s="40"/>
      <c r="F221" s="232" t="s">
        <v>1604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89</v>
      </c>
    </row>
    <row r="222" s="2" customFormat="1" ht="16.5" customHeight="1">
      <c r="A222" s="38"/>
      <c r="B222" s="39"/>
      <c r="C222" s="260" t="s">
        <v>298</v>
      </c>
      <c r="D222" s="260" t="s">
        <v>292</v>
      </c>
      <c r="E222" s="261" t="s">
        <v>1606</v>
      </c>
      <c r="F222" s="262" t="s">
        <v>1607</v>
      </c>
      <c r="G222" s="263" t="s">
        <v>694</v>
      </c>
      <c r="H222" s="264">
        <v>5</v>
      </c>
      <c r="I222" s="265"/>
      <c r="J222" s="266">
        <f>ROUND(I222*H222,2)</f>
        <v>0</v>
      </c>
      <c r="K222" s="262" t="s">
        <v>1</v>
      </c>
      <c r="L222" s="267"/>
      <c r="M222" s="268" t="s">
        <v>1</v>
      </c>
      <c r="N222" s="269" t="s">
        <v>44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767</v>
      </c>
      <c r="AT222" s="229" t="s">
        <v>292</v>
      </c>
      <c r="AU222" s="229" t="s">
        <v>89</v>
      </c>
      <c r="AY222" s="17" t="s">
        <v>143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87</v>
      </c>
      <c r="BK222" s="230">
        <f>ROUND(I222*H222,2)</f>
        <v>0</v>
      </c>
      <c r="BL222" s="17" t="s">
        <v>750</v>
      </c>
      <c r="BM222" s="229" t="s">
        <v>1608</v>
      </c>
    </row>
    <row r="223" s="2" customFormat="1">
      <c r="A223" s="38"/>
      <c r="B223" s="39"/>
      <c r="C223" s="40"/>
      <c r="D223" s="231" t="s">
        <v>152</v>
      </c>
      <c r="E223" s="40"/>
      <c r="F223" s="232" t="s">
        <v>1607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152</v>
      </c>
      <c r="AU223" s="17" t="s">
        <v>89</v>
      </c>
    </row>
    <row r="224" s="2" customFormat="1" ht="21.75" customHeight="1">
      <c r="A224" s="38"/>
      <c r="B224" s="39"/>
      <c r="C224" s="260" t="s">
        <v>305</v>
      </c>
      <c r="D224" s="260" t="s">
        <v>292</v>
      </c>
      <c r="E224" s="261" t="s">
        <v>1609</v>
      </c>
      <c r="F224" s="262" t="s">
        <v>1610</v>
      </c>
      <c r="G224" s="263" t="s">
        <v>694</v>
      </c>
      <c r="H224" s="264">
        <v>1</v>
      </c>
      <c r="I224" s="265"/>
      <c r="J224" s="266">
        <f>ROUND(I224*H224,2)</f>
        <v>0</v>
      </c>
      <c r="K224" s="262" t="s">
        <v>1</v>
      </c>
      <c r="L224" s="267"/>
      <c r="M224" s="268" t="s">
        <v>1</v>
      </c>
      <c r="N224" s="269" t="s">
        <v>44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767</v>
      </c>
      <c r="AT224" s="229" t="s">
        <v>292</v>
      </c>
      <c r="AU224" s="229" t="s">
        <v>89</v>
      </c>
      <c r="AY224" s="17" t="s">
        <v>143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87</v>
      </c>
      <c r="BK224" s="230">
        <f>ROUND(I224*H224,2)</f>
        <v>0</v>
      </c>
      <c r="BL224" s="17" t="s">
        <v>750</v>
      </c>
      <c r="BM224" s="229" t="s">
        <v>1611</v>
      </c>
    </row>
    <row r="225" s="2" customFormat="1">
      <c r="A225" s="38"/>
      <c r="B225" s="39"/>
      <c r="C225" s="40"/>
      <c r="D225" s="231" t="s">
        <v>152</v>
      </c>
      <c r="E225" s="40"/>
      <c r="F225" s="232" t="s">
        <v>1610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152</v>
      </c>
      <c r="AU225" s="17" t="s">
        <v>89</v>
      </c>
    </row>
    <row r="226" s="2" customFormat="1" ht="16.5" customHeight="1">
      <c r="A226" s="38"/>
      <c r="B226" s="39"/>
      <c r="C226" s="260" t="s">
        <v>310</v>
      </c>
      <c r="D226" s="260" t="s">
        <v>292</v>
      </c>
      <c r="E226" s="261" t="s">
        <v>1612</v>
      </c>
      <c r="F226" s="262" t="s">
        <v>1613</v>
      </c>
      <c r="G226" s="263" t="s">
        <v>694</v>
      </c>
      <c r="H226" s="264">
        <v>5</v>
      </c>
      <c r="I226" s="265"/>
      <c r="J226" s="266">
        <f>ROUND(I226*H226,2)</f>
        <v>0</v>
      </c>
      <c r="K226" s="262" t="s">
        <v>1</v>
      </c>
      <c r="L226" s="267"/>
      <c r="M226" s="268" t="s">
        <v>1</v>
      </c>
      <c r="N226" s="269" t="s">
        <v>44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767</v>
      </c>
      <c r="AT226" s="229" t="s">
        <v>292</v>
      </c>
      <c r="AU226" s="229" t="s">
        <v>89</v>
      </c>
      <c r="AY226" s="17" t="s">
        <v>143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87</v>
      </c>
      <c r="BK226" s="230">
        <f>ROUND(I226*H226,2)</f>
        <v>0</v>
      </c>
      <c r="BL226" s="17" t="s">
        <v>750</v>
      </c>
      <c r="BM226" s="229" t="s">
        <v>1614</v>
      </c>
    </row>
    <row r="227" s="2" customFormat="1">
      <c r="A227" s="38"/>
      <c r="B227" s="39"/>
      <c r="C227" s="40"/>
      <c r="D227" s="231" t="s">
        <v>152</v>
      </c>
      <c r="E227" s="40"/>
      <c r="F227" s="232" t="s">
        <v>1615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152</v>
      </c>
      <c r="AU227" s="17" t="s">
        <v>89</v>
      </c>
    </row>
    <row r="228" s="2" customFormat="1" ht="16.5" customHeight="1">
      <c r="A228" s="38"/>
      <c r="B228" s="39"/>
      <c r="C228" s="260" t="s">
        <v>315</v>
      </c>
      <c r="D228" s="260" t="s">
        <v>292</v>
      </c>
      <c r="E228" s="261" t="s">
        <v>1616</v>
      </c>
      <c r="F228" s="262" t="s">
        <v>1617</v>
      </c>
      <c r="G228" s="263" t="s">
        <v>694</v>
      </c>
      <c r="H228" s="264">
        <v>3</v>
      </c>
      <c r="I228" s="265"/>
      <c r="J228" s="266">
        <f>ROUND(I228*H228,2)</f>
        <v>0</v>
      </c>
      <c r="K228" s="262" t="s">
        <v>1</v>
      </c>
      <c r="L228" s="267"/>
      <c r="M228" s="268" t="s">
        <v>1</v>
      </c>
      <c r="N228" s="269" t="s">
        <v>44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767</v>
      </c>
      <c r="AT228" s="229" t="s">
        <v>292</v>
      </c>
      <c r="AU228" s="229" t="s">
        <v>89</v>
      </c>
      <c r="AY228" s="17" t="s">
        <v>143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87</v>
      </c>
      <c r="BK228" s="230">
        <f>ROUND(I228*H228,2)</f>
        <v>0</v>
      </c>
      <c r="BL228" s="17" t="s">
        <v>750</v>
      </c>
      <c r="BM228" s="229" t="s">
        <v>1618</v>
      </c>
    </row>
    <row r="229" s="2" customFormat="1" ht="16.5" customHeight="1">
      <c r="A229" s="38"/>
      <c r="B229" s="39"/>
      <c r="C229" s="260" t="s">
        <v>322</v>
      </c>
      <c r="D229" s="260" t="s">
        <v>292</v>
      </c>
      <c r="E229" s="261" t="s">
        <v>1619</v>
      </c>
      <c r="F229" s="262" t="s">
        <v>1620</v>
      </c>
      <c r="G229" s="263" t="s">
        <v>694</v>
      </c>
      <c r="H229" s="264">
        <v>3</v>
      </c>
      <c r="I229" s="265"/>
      <c r="J229" s="266">
        <f>ROUND(I229*H229,2)</f>
        <v>0</v>
      </c>
      <c r="K229" s="262" t="s">
        <v>1</v>
      </c>
      <c r="L229" s="267"/>
      <c r="M229" s="268" t="s">
        <v>1</v>
      </c>
      <c r="N229" s="269" t="s">
        <v>44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767</v>
      </c>
      <c r="AT229" s="229" t="s">
        <v>292</v>
      </c>
      <c r="AU229" s="229" t="s">
        <v>89</v>
      </c>
      <c r="AY229" s="17" t="s">
        <v>143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87</v>
      </c>
      <c r="BK229" s="230">
        <f>ROUND(I229*H229,2)</f>
        <v>0</v>
      </c>
      <c r="BL229" s="17" t="s">
        <v>750</v>
      </c>
      <c r="BM229" s="229" t="s">
        <v>1621</v>
      </c>
    </row>
    <row r="230" s="2" customFormat="1">
      <c r="A230" s="38"/>
      <c r="B230" s="39"/>
      <c r="C230" s="40"/>
      <c r="D230" s="231" t="s">
        <v>152</v>
      </c>
      <c r="E230" s="40"/>
      <c r="F230" s="232" t="s">
        <v>1622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152</v>
      </c>
      <c r="AU230" s="17" t="s">
        <v>89</v>
      </c>
    </row>
    <row r="231" s="2" customFormat="1" ht="16.5" customHeight="1">
      <c r="A231" s="38"/>
      <c r="B231" s="39"/>
      <c r="C231" s="260" t="s">
        <v>328</v>
      </c>
      <c r="D231" s="260" t="s">
        <v>292</v>
      </c>
      <c r="E231" s="261" t="s">
        <v>1623</v>
      </c>
      <c r="F231" s="262" t="s">
        <v>1624</v>
      </c>
      <c r="G231" s="263" t="s">
        <v>694</v>
      </c>
      <c r="H231" s="264">
        <v>2</v>
      </c>
      <c r="I231" s="265"/>
      <c r="J231" s="266">
        <f>ROUND(I231*H231,2)</f>
        <v>0</v>
      </c>
      <c r="K231" s="262" t="s">
        <v>1</v>
      </c>
      <c r="L231" s="267"/>
      <c r="M231" s="268" t="s">
        <v>1</v>
      </c>
      <c r="N231" s="269" t="s">
        <v>44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767</v>
      </c>
      <c r="AT231" s="229" t="s">
        <v>292</v>
      </c>
      <c r="AU231" s="229" t="s">
        <v>89</v>
      </c>
      <c r="AY231" s="17" t="s">
        <v>143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87</v>
      </c>
      <c r="BK231" s="230">
        <f>ROUND(I231*H231,2)</f>
        <v>0</v>
      </c>
      <c r="BL231" s="17" t="s">
        <v>750</v>
      </c>
      <c r="BM231" s="229" t="s">
        <v>1625</v>
      </c>
    </row>
    <row r="232" s="2" customFormat="1" ht="16.5" customHeight="1">
      <c r="A232" s="38"/>
      <c r="B232" s="39"/>
      <c r="C232" s="260" t="s">
        <v>334</v>
      </c>
      <c r="D232" s="260" t="s">
        <v>292</v>
      </c>
      <c r="E232" s="261" t="s">
        <v>1626</v>
      </c>
      <c r="F232" s="262" t="s">
        <v>1627</v>
      </c>
      <c r="G232" s="263" t="s">
        <v>694</v>
      </c>
      <c r="H232" s="264">
        <v>5</v>
      </c>
      <c r="I232" s="265"/>
      <c r="J232" s="266">
        <f>ROUND(I232*H232,2)</f>
        <v>0</v>
      </c>
      <c r="K232" s="262" t="s">
        <v>1</v>
      </c>
      <c r="L232" s="267"/>
      <c r="M232" s="268" t="s">
        <v>1</v>
      </c>
      <c r="N232" s="269" t="s">
        <v>44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767</v>
      </c>
      <c r="AT232" s="229" t="s">
        <v>292</v>
      </c>
      <c r="AU232" s="229" t="s">
        <v>89</v>
      </c>
      <c r="AY232" s="17" t="s">
        <v>143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87</v>
      </c>
      <c r="BK232" s="230">
        <f>ROUND(I232*H232,2)</f>
        <v>0</v>
      </c>
      <c r="BL232" s="17" t="s">
        <v>750</v>
      </c>
      <c r="BM232" s="229" t="s">
        <v>1628</v>
      </c>
    </row>
    <row r="233" s="2" customFormat="1">
      <c r="A233" s="38"/>
      <c r="B233" s="39"/>
      <c r="C233" s="40"/>
      <c r="D233" s="231" t="s">
        <v>152</v>
      </c>
      <c r="E233" s="40"/>
      <c r="F233" s="232" t="s">
        <v>1629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152</v>
      </c>
      <c r="AU233" s="17" t="s">
        <v>89</v>
      </c>
    </row>
    <row r="234" s="2" customFormat="1" ht="16.5" customHeight="1">
      <c r="A234" s="38"/>
      <c r="B234" s="39"/>
      <c r="C234" s="260" t="s">
        <v>339</v>
      </c>
      <c r="D234" s="260" t="s">
        <v>292</v>
      </c>
      <c r="E234" s="261" t="s">
        <v>1630</v>
      </c>
      <c r="F234" s="262" t="s">
        <v>1631</v>
      </c>
      <c r="G234" s="263" t="s">
        <v>694</v>
      </c>
      <c r="H234" s="264">
        <v>1</v>
      </c>
      <c r="I234" s="265"/>
      <c r="J234" s="266">
        <f>ROUND(I234*H234,2)</f>
        <v>0</v>
      </c>
      <c r="K234" s="262" t="s">
        <v>1</v>
      </c>
      <c r="L234" s="267"/>
      <c r="M234" s="268" t="s">
        <v>1</v>
      </c>
      <c r="N234" s="269" t="s">
        <v>44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767</v>
      </c>
      <c r="AT234" s="229" t="s">
        <v>292</v>
      </c>
      <c r="AU234" s="229" t="s">
        <v>89</v>
      </c>
      <c r="AY234" s="17" t="s">
        <v>143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87</v>
      </c>
      <c r="BK234" s="230">
        <f>ROUND(I234*H234,2)</f>
        <v>0</v>
      </c>
      <c r="BL234" s="17" t="s">
        <v>750</v>
      </c>
      <c r="BM234" s="229" t="s">
        <v>1632</v>
      </c>
    </row>
    <row r="235" s="2" customFormat="1">
      <c r="A235" s="38"/>
      <c r="B235" s="39"/>
      <c r="C235" s="40"/>
      <c r="D235" s="231" t="s">
        <v>152</v>
      </c>
      <c r="E235" s="40"/>
      <c r="F235" s="232" t="s">
        <v>1633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152</v>
      </c>
      <c r="AU235" s="17" t="s">
        <v>89</v>
      </c>
    </row>
    <row r="236" s="2" customFormat="1" ht="16.5" customHeight="1">
      <c r="A236" s="38"/>
      <c r="B236" s="39"/>
      <c r="C236" s="260" t="s">
        <v>345</v>
      </c>
      <c r="D236" s="260" t="s">
        <v>292</v>
      </c>
      <c r="E236" s="261" t="s">
        <v>1634</v>
      </c>
      <c r="F236" s="262" t="s">
        <v>1635</v>
      </c>
      <c r="G236" s="263" t="s">
        <v>694</v>
      </c>
      <c r="H236" s="264">
        <v>1</v>
      </c>
      <c r="I236" s="265"/>
      <c r="J236" s="266">
        <f>ROUND(I236*H236,2)</f>
        <v>0</v>
      </c>
      <c r="K236" s="262" t="s">
        <v>1</v>
      </c>
      <c r="L236" s="267"/>
      <c r="M236" s="268" t="s">
        <v>1</v>
      </c>
      <c r="N236" s="269" t="s">
        <v>44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767</v>
      </c>
      <c r="AT236" s="229" t="s">
        <v>292</v>
      </c>
      <c r="AU236" s="229" t="s">
        <v>89</v>
      </c>
      <c r="AY236" s="17" t="s">
        <v>143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87</v>
      </c>
      <c r="BK236" s="230">
        <f>ROUND(I236*H236,2)</f>
        <v>0</v>
      </c>
      <c r="BL236" s="17" t="s">
        <v>750</v>
      </c>
      <c r="BM236" s="229" t="s">
        <v>1636</v>
      </c>
    </row>
    <row r="237" s="2" customFormat="1">
      <c r="A237" s="38"/>
      <c r="B237" s="39"/>
      <c r="C237" s="40"/>
      <c r="D237" s="231" t="s">
        <v>152</v>
      </c>
      <c r="E237" s="40"/>
      <c r="F237" s="232" t="s">
        <v>1637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152</v>
      </c>
      <c r="AU237" s="17" t="s">
        <v>89</v>
      </c>
    </row>
    <row r="238" s="2" customFormat="1" ht="24.15" customHeight="1">
      <c r="A238" s="38"/>
      <c r="B238" s="39"/>
      <c r="C238" s="260" t="s">
        <v>349</v>
      </c>
      <c r="D238" s="260" t="s">
        <v>292</v>
      </c>
      <c r="E238" s="261" t="s">
        <v>1638</v>
      </c>
      <c r="F238" s="262" t="s">
        <v>1639</v>
      </c>
      <c r="G238" s="263" t="s">
        <v>694</v>
      </c>
      <c r="H238" s="264">
        <v>5</v>
      </c>
      <c r="I238" s="265"/>
      <c r="J238" s="266">
        <f>ROUND(I238*H238,2)</f>
        <v>0</v>
      </c>
      <c r="K238" s="262" t="s">
        <v>1</v>
      </c>
      <c r="L238" s="267"/>
      <c r="M238" s="268" t="s">
        <v>1</v>
      </c>
      <c r="N238" s="269" t="s">
        <v>44</v>
      </c>
      <c r="O238" s="9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767</v>
      </c>
      <c r="AT238" s="229" t="s">
        <v>292</v>
      </c>
      <c r="AU238" s="229" t="s">
        <v>89</v>
      </c>
      <c r="AY238" s="17" t="s">
        <v>143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87</v>
      </c>
      <c r="BK238" s="230">
        <f>ROUND(I238*H238,2)</f>
        <v>0</v>
      </c>
      <c r="BL238" s="17" t="s">
        <v>750</v>
      </c>
      <c r="BM238" s="229" t="s">
        <v>1640</v>
      </c>
    </row>
    <row r="239" s="2" customFormat="1">
      <c r="A239" s="38"/>
      <c r="B239" s="39"/>
      <c r="C239" s="40"/>
      <c r="D239" s="231" t="s">
        <v>152</v>
      </c>
      <c r="E239" s="40"/>
      <c r="F239" s="232" t="s">
        <v>1641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152</v>
      </c>
      <c r="AU239" s="17" t="s">
        <v>89</v>
      </c>
    </row>
    <row r="240" s="2" customFormat="1" ht="16.5" customHeight="1">
      <c r="A240" s="38"/>
      <c r="B240" s="39"/>
      <c r="C240" s="260" t="s">
        <v>356</v>
      </c>
      <c r="D240" s="260" t="s">
        <v>292</v>
      </c>
      <c r="E240" s="261" t="s">
        <v>1642</v>
      </c>
      <c r="F240" s="262" t="s">
        <v>1643</v>
      </c>
      <c r="G240" s="263" t="s">
        <v>694</v>
      </c>
      <c r="H240" s="264">
        <v>5</v>
      </c>
      <c r="I240" s="265"/>
      <c r="J240" s="266">
        <f>ROUND(I240*H240,2)</f>
        <v>0</v>
      </c>
      <c r="K240" s="262" t="s">
        <v>1</v>
      </c>
      <c r="L240" s="267"/>
      <c r="M240" s="268" t="s">
        <v>1</v>
      </c>
      <c r="N240" s="269" t="s">
        <v>44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767</v>
      </c>
      <c r="AT240" s="229" t="s">
        <v>292</v>
      </c>
      <c r="AU240" s="229" t="s">
        <v>89</v>
      </c>
      <c r="AY240" s="17" t="s">
        <v>143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87</v>
      </c>
      <c r="BK240" s="230">
        <f>ROUND(I240*H240,2)</f>
        <v>0</v>
      </c>
      <c r="BL240" s="17" t="s">
        <v>750</v>
      </c>
      <c r="BM240" s="229" t="s">
        <v>1644</v>
      </c>
    </row>
    <row r="241" s="2" customFormat="1">
      <c r="A241" s="38"/>
      <c r="B241" s="39"/>
      <c r="C241" s="40"/>
      <c r="D241" s="231" t="s">
        <v>152</v>
      </c>
      <c r="E241" s="40"/>
      <c r="F241" s="232" t="s">
        <v>1643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152</v>
      </c>
      <c r="AU241" s="17" t="s">
        <v>89</v>
      </c>
    </row>
    <row r="242" s="2" customFormat="1" ht="24.15" customHeight="1">
      <c r="A242" s="38"/>
      <c r="B242" s="39"/>
      <c r="C242" s="218" t="s">
        <v>362</v>
      </c>
      <c r="D242" s="218" t="s">
        <v>145</v>
      </c>
      <c r="E242" s="219" t="s">
        <v>1645</v>
      </c>
      <c r="F242" s="220" t="s">
        <v>1646</v>
      </c>
      <c r="G242" s="221" t="s">
        <v>160</v>
      </c>
      <c r="H242" s="222">
        <v>25</v>
      </c>
      <c r="I242" s="223"/>
      <c r="J242" s="224">
        <f>ROUND(I242*H242,2)</f>
        <v>0</v>
      </c>
      <c r="K242" s="220" t="s">
        <v>149</v>
      </c>
      <c r="L242" s="44"/>
      <c r="M242" s="225" t="s">
        <v>1</v>
      </c>
      <c r="N242" s="226" t="s">
        <v>44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750</v>
      </c>
      <c r="AT242" s="229" t="s">
        <v>145</v>
      </c>
      <c r="AU242" s="229" t="s">
        <v>89</v>
      </c>
      <c r="AY242" s="17" t="s">
        <v>143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87</v>
      </c>
      <c r="BK242" s="230">
        <f>ROUND(I242*H242,2)</f>
        <v>0</v>
      </c>
      <c r="BL242" s="17" t="s">
        <v>750</v>
      </c>
      <c r="BM242" s="229" t="s">
        <v>1647</v>
      </c>
    </row>
    <row r="243" s="2" customFormat="1">
      <c r="A243" s="38"/>
      <c r="B243" s="39"/>
      <c r="C243" s="40"/>
      <c r="D243" s="231" t="s">
        <v>152</v>
      </c>
      <c r="E243" s="40"/>
      <c r="F243" s="232" t="s">
        <v>1648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152</v>
      </c>
      <c r="AU243" s="17" t="s">
        <v>89</v>
      </c>
    </row>
    <row r="244" s="2" customFormat="1">
      <c r="A244" s="38"/>
      <c r="B244" s="39"/>
      <c r="C244" s="40"/>
      <c r="D244" s="236" t="s">
        <v>154</v>
      </c>
      <c r="E244" s="40"/>
      <c r="F244" s="237" t="s">
        <v>1649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154</v>
      </c>
      <c r="AU244" s="17" t="s">
        <v>89</v>
      </c>
    </row>
    <row r="245" s="2" customFormat="1" ht="24.15" customHeight="1">
      <c r="A245" s="38"/>
      <c r="B245" s="39"/>
      <c r="C245" s="218" t="s">
        <v>371</v>
      </c>
      <c r="D245" s="218" t="s">
        <v>145</v>
      </c>
      <c r="E245" s="219" t="s">
        <v>1650</v>
      </c>
      <c r="F245" s="220" t="s">
        <v>1651</v>
      </c>
      <c r="G245" s="221" t="s">
        <v>160</v>
      </c>
      <c r="H245" s="222">
        <v>11</v>
      </c>
      <c r="I245" s="223"/>
      <c r="J245" s="224">
        <f>ROUND(I245*H245,2)</f>
        <v>0</v>
      </c>
      <c r="K245" s="220" t="s">
        <v>149</v>
      </c>
      <c r="L245" s="44"/>
      <c r="M245" s="225" t="s">
        <v>1</v>
      </c>
      <c r="N245" s="226" t="s">
        <v>44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750</v>
      </c>
      <c r="AT245" s="229" t="s">
        <v>145</v>
      </c>
      <c r="AU245" s="229" t="s">
        <v>89</v>
      </c>
      <c r="AY245" s="17" t="s">
        <v>143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87</v>
      </c>
      <c r="BK245" s="230">
        <f>ROUND(I245*H245,2)</f>
        <v>0</v>
      </c>
      <c r="BL245" s="17" t="s">
        <v>750</v>
      </c>
      <c r="BM245" s="229" t="s">
        <v>1652</v>
      </c>
    </row>
    <row r="246" s="2" customFormat="1">
      <c r="A246" s="38"/>
      <c r="B246" s="39"/>
      <c r="C246" s="40"/>
      <c r="D246" s="231" t="s">
        <v>152</v>
      </c>
      <c r="E246" s="40"/>
      <c r="F246" s="232" t="s">
        <v>1653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152</v>
      </c>
      <c r="AU246" s="17" t="s">
        <v>89</v>
      </c>
    </row>
    <row r="247" s="2" customFormat="1">
      <c r="A247" s="38"/>
      <c r="B247" s="39"/>
      <c r="C247" s="40"/>
      <c r="D247" s="236" t="s">
        <v>154</v>
      </c>
      <c r="E247" s="40"/>
      <c r="F247" s="237" t="s">
        <v>1654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154</v>
      </c>
      <c r="AU247" s="17" t="s">
        <v>89</v>
      </c>
    </row>
    <row r="248" s="2" customFormat="1" ht="21.75" customHeight="1">
      <c r="A248" s="38"/>
      <c r="B248" s="39"/>
      <c r="C248" s="218" t="s">
        <v>378</v>
      </c>
      <c r="D248" s="218" t="s">
        <v>145</v>
      </c>
      <c r="E248" s="219" t="s">
        <v>1655</v>
      </c>
      <c r="F248" s="220" t="s">
        <v>1656</v>
      </c>
      <c r="G248" s="221" t="s">
        <v>209</v>
      </c>
      <c r="H248" s="222">
        <v>127</v>
      </c>
      <c r="I248" s="223"/>
      <c r="J248" s="224">
        <f>ROUND(I248*H248,2)</f>
        <v>0</v>
      </c>
      <c r="K248" s="220" t="s">
        <v>149</v>
      </c>
      <c r="L248" s="44"/>
      <c r="M248" s="225" t="s">
        <v>1</v>
      </c>
      <c r="N248" s="226" t="s">
        <v>44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750</v>
      </c>
      <c r="AT248" s="229" t="s">
        <v>145</v>
      </c>
      <c r="AU248" s="229" t="s">
        <v>89</v>
      </c>
      <c r="AY248" s="17" t="s">
        <v>143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87</v>
      </c>
      <c r="BK248" s="230">
        <f>ROUND(I248*H248,2)</f>
        <v>0</v>
      </c>
      <c r="BL248" s="17" t="s">
        <v>750</v>
      </c>
      <c r="BM248" s="229" t="s">
        <v>1657</v>
      </c>
    </row>
    <row r="249" s="2" customFormat="1">
      <c r="A249" s="38"/>
      <c r="B249" s="39"/>
      <c r="C249" s="40"/>
      <c r="D249" s="231" t="s">
        <v>152</v>
      </c>
      <c r="E249" s="40"/>
      <c r="F249" s="232" t="s">
        <v>1658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152</v>
      </c>
      <c r="AU249" s="17" t="s">
        <v>89</v>
      </c>
    </row>
    <row r="250" s="2" customFormat="1">
      <c r="A250" s="38"/>
      <c r="B250" s="39"/>
      <c r="C250" s="40"/>
      <c r="D250" s="236" t="s">
        <v>154</v>
      </c>
      <c r="E250" s="40"/>
      <c r="F250" s="237" t="s">
        <v>1659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154</v>
      </c>
      <c r="AU250" s="17" t="s">
        <v>89</v>
      </c>
    </row>
    <row r="251" s="13" customFormat="1">
      <c r="A251" s="13"/>
      <c r="B251" s="238"/>
      <c r="C251" s="239"/>
      <c r="D251" s="231" t="s">
        <v>156</v>
      </c>
      <c r="E251" s="240" t="s">
        <v>1</v>
      </c>
      <c r="F251" s="241" t="s">
        <v>1660</v>
      </c>
      <c r="G251" s="239"/>
      <c r="H251" s="242">
        <v>127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156</v>
      </c>
      <c r="AU251" s="248" t="s">
        <v>89</v>
      </c>
      <c r="AV251" s="13" t="s">
        <v>89</v>
      </c>
      <c r="AW251" s="13" t="s">
        <v>33</v>
      </c>
      <c r="AX251" s="13" t="s">
        <v>87</v>
      </c>
      <c r="AY251" s="248" t="s">
        <v>143</v>
      </c>
    </row>
    <row r="252" s="2" customFormat="1" ht="16.5" customHeight="1">
      <c r="A252" s="38"/>
      <c r="B252" s="39"/>
      <c r="C252" s="218" t="s">
        <v>384</v>
      </c>
      <c r="D252" s="218" t="s">
        <v>145</v>
      </c>
      <c r="E252" s="219" t="s">
        <v>1661</v>
      </c>
      <c r="F252" s="220" t="s">
        <v>1662</v>
      </c>
      <c r="G252" s="221" t="s">
        <v>871</v>
      </c>
      <c r="H252" s="222">
        <v>1</v>
      </c>
      <c r="I252" s="223"/>
      <c r="J252" s="224">
        <f>ROUND(I252*H252,2)</f>
        <v>0</v>
      </c>
      <c r="K252" s="220" t="s">
        <v>1</v>
      </c>
      <c r="L252" s="44"/>
      <c r="M252" s="225" t="s">
        <v>1</v>
      </c>
      <c r="N252" s="226" t="s">
        <v>44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750</v>
      </c>
      <c r="AT252" s="229" t="s">
        <v>145</v>
      </c>
      <c r="AU252" s="229" t="s">
        <v>89</v>
      </c>
      <c r="AY252" s="17" t="s">
        <v>143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87</v>
      </c>
      <c r="BK252" s="230">
        <f>ROUND(I252*H252,2)</f>
        <v>0</v>
      </c>
      <c r="BL252" s="17" t="s">
        <v>750</v>
      </c>
      <c r="BM252" s="229" t="s">
        <v>1663</v>
      </c>
    </row>
    <row r="253" s="2" customFormat="1">
      <c r="A253" s="38"/>
      <c r="B253" s="39"/>
      <c r="C253" s="40"/>
      <c r="D253" s="231" t="s">
        <v>152</v>
      </c>
      <c r="E253" s="40"/>
      <c r="F253" s="232" t="s">
        <v>1662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152</v>
      </c>
      <c r="AU253" s="17" t="s">
        <v>89</v>
      </c>
    </row>
    <row r="254" s="2" customFormat="1" ht="16.5" customHeight="1">
      <c r="A254" s="38"/>
      <c r="B254" s="39"/>
      <c r="C254" s="218" t="s">
        <v>390</v>
      </c>
      <c r="D254" s="218" t="s">
        <v>145</v>
      </c>
      <c r="E254" s="219" t="s">
        <v>1664</v>
      </c>
      <c r="F254" s="220" t="s">
        <v>1665</v>
      </c>
      <c r="G254" s="221" t="s">
        <v>871</v>
      </c>
      <c r="H254" s="222">
        <v>1</v>
      </c>
      <c r="I254" s="223"/>
      <c r="J254" s="224">
        <f>ROUND(I254*H254,2)</f>
        <v>0</v>
      </c>
      <c r="K254" s="220" t="s">
        <v>1</v>
      </c>
      <c r="L254" s="44"/>
      <c r="M254" s="225" t="s">
        <v>1</v>
      </c>
      <c r="N254" s="226" t="s">
        <v>44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750</v>
      </c>
      <c r="AT254" s="229" t="s">
        <v>145</v>
      </c>
      <c r="AU254" s="229" t="s">
        <v>89</v>
      </c>
      <c r="AY254" s="17" t="s">
        <v>143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87</v>
      </c>
      <c r="BK254" s="230">
        <f>ROUND(I254*H254,2)</f>
        <v>0</v>
      </c>
      <c r="BL254" s="17" t="s">
        <v>750</v>
      </c>
      <c r="BM254" s="229" t="s">
        <v>1666</v>
      </c>
    </row>
    <row r="255" s="2" customFormat="1">
      <c r="A255" s="38"/>
      <c r="B255" s="39"/>
      <c r="C255" s="40"/>
      <c r="D255" s="231" t="s">
        <v>152</v>
      </c>
      <c r="E255" s="40"/>
      <c r="F255" s="232" t="s">
        <v>1662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152</v>
      </c>
      <c r="AU255" s="17" t="s">
        <v>89</v>
      </c>
    </row>
    <row r="256" s="2" customFormat="1" ht="21.75" customHeight="1">
      <c r="A256" s="38"/>
      <c r="B256" s="39"/>
      <c r="C256" s="218" t="s">
        <v>397</v>
      </c>
      <c r="D256" s="218" t="s">
        <v>145</v>
      </c>
      <c r="E256" s="219" t="s">
        <v>1667</v>
      </c>
      <c r="F256" s="220" t="s">
        <v>1668</v>
      </c>
      <c r="G256" s="221" t="s">
        <v>871</v>
      </c>
      <c r="H256" s="222">
        <v>1</v>
      </c>
      <c r="I256" s="223"/>
      <c r="J256" s="224">
        <f>ROUND(I256*H256,2)</f>
        <v>0</v>
      </c>
      <c r="K256" s="220" t="s">
        <v>1</v>
      </c>
      <c r="L256" s="44"/>
      <c r="M256" s="225" t="s">
        <v>1</v>
      </c>
      <c r="N256" s="226" t="s">
        <v>44</v>
      </c>
      <c r="O256" s="91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750</v>
      </c>
      <c r="AT256" s="229" t="s">
        <v>145</v>
      </c>
      <c r="AU256" s="229" t="s">
        <v>89</v>
      </c>
      <c r="AY256" s="17" t="s">
        <v>143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87</v>
      </c>
      <c r="BK256" s="230">
        <f>ROUND(I256*H256,2)</f>
        <v>0</v>
      </c>
      <c r="BL256" s="17" t="s">
        <v>750</v>
      </c>
      <c r="BM256" s="229" t="s">
        <v>1669</v>
      </c>
    </row>
    <row r="257" s="2" customFormat="1">
      <c r="A257" s="38"/>
      <c r="B257" s="39"/>
      <c r="C257" s="40"/>
      <c r="D257" s="231" t="s">
        <v>152</v>
      </c>
      <c r="E257" s="40"/>
      <c r="F257" s="232" t="s">
        <v>1668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152</v>
      </c>
      <c r="AU257" s="17" t="s">
        <v>89</v>
      </c>
    </row>
    <row r="258" s="2" customFormat="1" ht="16.5" customHeight="1">
      <c r="A258" s="38"/>
      <c r="B258" s="39"/>
      <c r="C258" s="218" t="s">
        <v>406</v>
      </c>
      <c r="D258" s="218" t="s">
        <v>145</v>
      </c>
      <c r="E258" s="219" t="s">
        <v>1670</v>
      </c>
      <c r="F258" s="220" t="s">
        <v>1671</v>
      </c>
      <c r="G258" s="221" t="s">
        <v>694</v>
      </c>
      <c r="H258" s="222">
        <v>7</v>
      </c>
      <c r="I258" s="223"/>
      <c r="J258" s="224">
        <f>ROUND(I258*H258,2)</f>
        <v>0</v>
      </c>
      <c r="K258" s="220" t="s">
        <v>1</v>
      </c>
      <c r="L258" s="44"/>
      <c r="M258" s="225" t="s">
        <v>1</v>
      </c>
      <c r="N258" s="226" t="s">
        <v>44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750</v>
      </c>
      <c r="AT258" s="229" t="s">
        <v>145</v>
      </c>
      <c r="AU258" s="229" t="s">
        <v>89</v>
      </c>
      <c r="AY258" s="17" t="s">
        <v>143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87</v>
      </c>
      <c r="BK258" s="230">
        <f>ROUND(I258*H258,2)</f>
        <v>0</v>
      </c>
      <c r="BL258" s="17" t="s">
        <v>750</v>
      </c>
      <c r="BM258" s="229" t="s">
        <v>1672</v>
      </c>
    </row>
    <row r="259" s="2" customFormat="1">
      <c r="A259" s="38"/>
      <c r="B259" s="39"/>
      <c r="C259" s="40"/>
      <c r="D259" s="231" t="s">
        <v>152</v>
      </c>
      <c r="E259" s="40"/>
      <c r="F259" s="232" t="s">
        <v>1671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152</v>
      </c>
      <c r="AU259" s="17" t="s">
        <v>89</v>
      </c>
    </row>
    <row r="260" s="2" customFormat="1" ht="16.5" customHeight="1">
      <c r="A260" s="38"/>
      <c r="B260" s="39"/>
      <c r="C260" s="260" t="s">
        <v>413</v>
      </c>
      <c r="D260" s="260" t="s">
        <v>292</v>
      </c>
      <c r="E260" s="261" t="s">
        <v>1673</v>
      </c>
      <c r="F260" s="262" t="s">
        <v>1674</v>
      </c>
      <c r="G260" s="263" t="s">
        <v>209</v>
      </c>
      <c r="H260" s="264">
        <v>127</v>
      </c>
      <c r="I260" s="265"/>
      <c r="J260" s="266">
        <f>ROUND(I260*H260,2)</f>
        <v>0</v>
      </c>
      <c r="K260" s="262" t="s">
        <v>1</v>
      </c>
      <c r="L260" s="267"/>
      <c r="M260" s="268" t="s">
        <v>1</v>
      </c>
      <c r="N260" s="269" t="s">
        <v>44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767</v>
      </c>
      <c r="AT260" s="229" t="s">
        <v>292</v>
      </c>
      <c r="AU260" s="229" t="s">
        <v>89</v>
      </c>
      <c r="AY260" s="17" t="s">
        <v>143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87</v>
      </c>
      <c r="BK260" s="230">
        <f>ROUND(I260*H260,2)</f>
        <v>0</v>
      </c>
      <c r="BL260" s="17" t="s">
        <v>750</v>
      </c>
      <c r="BM260" s="229" t="s">
        <v>1675</v>
      </c>
    </row>
    <row r="261" s="2" customFormat="1">
      <c r="A261" s="38"/>
      <c r="B261" s="39"/>
      <c r="C261" s="40"/>
      <c r="D261" s="231" t="s">
        <v>152</v>
      </c>
      <c r="E261" s="40"/>
      <c r="F261" s="232" t="s">
        <v>1674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152</v>
      </c>
      <c r="AU261" s="17" t="s">
        <v>89</v>
      </c>
    </row>
    <row r="262" s="13" customFormat="1">
      <c r="A262" s="13"/>
      <c r="B262" s="238"/>
      <c r="C262" s="239"/>
      <c r="D262" s="231" t="s">
        <v>156</v>
      </c>
      <c r="E262" s="240" t="s">
        <v>1</v>
      </c>
      <c r="F262" s="241" t="s">
        <v>1676</v>
      </c>
      <c r="G262" s="239"/>
      <c r="H262" s="242">
        <v>127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156</v>
      </c>
      <c r="AU262" s="248" t="s">
        <v>89</v>
      </c>
      <c r="AV262" s="13" t="s">
        <v>89</v>
      </c>
      <c r="AW262" s="13" t="s">
        <v>33</v>
      </c>
      <c r="AX262" s="13" t="s">
        <v>87</v>
      </c>
      <c r="AY262" s="248" t="s">
        <v>143</v>
      </c>
    </row>
    <row r="263" s="2" customFormat="1" ht="21.75" customHeight="1">
      <c r="A263" s="38"/>
      <c r="B263" s="39"/>
      <c r="C263" s="218" t="s">
        <v>420</v>
      </c>
      <c r="D263" s="218" t="s">
        <v>145</v>
      </c>
      <c r="E263" s="219" t="s">
        <v>1677</v>
      </c>
      <c r="F263" s="220" t="s">
        <v>1678</v>
      </c>
      <c r="G263" s="221" t="s">
        <v>871</v>
      </c>
      <c r="H263" s="222">
        <v>1</v>
      </c>
      <c r="I263" s="223"/>
      <c r="J263" s="224">
        <f>ROUND(I263*H263,2)</f>
        <v>0</v>
      </c>
      <c r="K263" s="220" t="s">
        <v>1</v>
      </c>
      <c r="L263" s="44"/>
      <c r="M263" s="225" t="s">
        <v>1</v>
      </c>
      <c r="N263" s="226" t="s">
        <v>44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750</v>
      </c>
      <c r="AT263" s="229" t="s">
        <v>145</v>
      </c>
      <c r="AU263" s="229" t="s">
        <v>89</v>
      </c>
      <c r="AY263" s="17" t="s">
        <v>143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87</v>
      </c>
      <c r="BK263" s="230">
        <f>ROUND(I263*H263,2)</f>
        <v>0</v>
      </c>
      <c r="BL263" s="17" t="s">
        <v>750</v>
      </c>
      <c r="BM263" s="229" t="s">
        <v>1679</v>
      </c>
    </row>
    <row r="264" s="2" customFormat="1">
      <c r="A264" s="38"/>
      <c r="B264" s="39"/>
      <c r="C264" s="40"/>
      <c r="D264" s="231" t="s">
        <v>152</v>
      </c>
      <c r="E264" s="40"/>
      <c r="F264" s="232" t="s">
        <v>1678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152</v>
      </c>
      <c r="AU264" s="17" t="s">
        <v>89</v>
      </c>
    </row>
    <row r="265" s="2" customFormat="1" ht="16.5" customHeight="1">
      <c r="A265" s="38"/>
      <c r="B265" s="39"/>
      <c r="C265" s="218" t="s">
        <v>396</v>
      </c>
      <c r="D265" s="218" t="s">
        <v>145</v>
      </c>
      <c r="E265" s="219" t="s">
        <v>1680</v>
      </c>
      <c r="F265" s="220" t="s">
        <v>1681</v>
      </c>
      <c r="G265" s="221" t="s">
        <v>871</v>
      </c>
      <c r="H265" s="222">
        <v>1</v>
      </c>
      <c r="I265" s="223"/>
      <c r="J265" s="224">
        <f>ROUND(I265*H265,2)</f>
        <v>0</v>
      </c>
      <c r="K265" s="220" t="s">
        <v>1</v>
      </c>
      <c r="L265" s="44"/>
      <c r="M265" s="225" t="s">
        <v>1</v>
      </c>
      <c r="N265" s="226" t="s">
        <v>44</v>
      </c>
      <c r="O265" s="9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750</v>
      </c>
      <c r="AT265" s="229" t="s">
        <v>145</v>
      </c>
      <c r="AU265" s="229" t="s">
        <v>89</v>
      </c>
      <c r="AY265" s="17" t="s">
        <v>143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87</v>
      </c>
      <c r="BK265" s="230">
        <f>ROUND(I265*H265,2)</f>
        <v>0</v>
      </c>
      <c r="BL265" s="17" t="s">
        <v>750</v>
      </c>
      <c r="BM265" s="229" t="s">
        <v>1682</v>
      </c>
    </row>
    <row r="266" s="2" customFormat="1">
      <c r="A266" s="38"/>
      <c r="B266" s="39"/>
      <c r="C266" s="40"/>
      <c r="D266" s="231" t="s">
        <v>152</v>
      </c>
      <c r="E266" s="40"/>
      <c r="F266" s="232" t="s">
        <v>1681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152</v>
      </c>
      <c r="AU266" s="17" t="s">
        <v>89</v>
      </c>
    </row>
    <row r="267" s="2" customFormat="1" ht="16.5" customHeight="1">
      <c r="A267" s="38"/>
      <c r="B267" s="39"/>
      <c r="C267" s="218" t="s">
        <v>432</v>
      </c>
      <c r="D267" s="218" t="s">
        <v>145</v>
      </c>
      <c r="E267" s="219" t="s">
        <v>1683</v>
      </c>
      <c r="F267" s="220" t="s">
        <v>1684</v>
      </c>
      <c r="G267" s="221" t="s">
        <v>871</v>
      </c>
      <c r="H267" s="222">
        <v>1</v>
      </c>
      <c r="I267" s="223"/>
      <c r="J267" s="224">
        <f>ROUND(I267*H267,2)</f>
        <v>0</v>
      </c>
      <c r="K267" s="220" t="s">
        <v>1</v>
      </c>
      <c r="L267" s="44"/>
      <c r="M267" s="225" t="s">
        <v>1</v>
      </c>
      <c r="N267" s="226" t="s">
        <v>44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750</v>
      </c>
      <c r="AT267" s="229" t="s">
        <v>145</v>
      </c>
      <c r="AU267" s="229" t="s">
        <v>89</v>
      </c>
      <c r="AY267" s="17" t="s">
        <v>143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87</v>
      </c>
      <c r="BK267" s="230">
        <f>ROUND(I267*H267,2)</f>
        <v>0</v>
      </c>
      <c r="BL267" s="17" t="s">
        <v>750</v>
      </c>
      <c r="BM267" s="229" t="s">
        <v>1685</v>
      </c>
    </row>
    <row r="268" s="2" customFormat="1">
      <c r="A268" s="38"/>
      <c r="B268" s="39"/>
      <c r="C268" s="40"/>
      <c r="D268" s="231" t="s">
        <v>152</v>
      </c>
      <c r="E268" s="40"/>
      <c r="F268" s="232" t="s">
        <v>1684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152</v>
      </c>
      <c r="AU268" s="17" t="s">
        <v>89</v>
      </c>
    </row>
    <row r="269" s="12" customFormat="1" ht="25.92" customHeight="1">
      <c r="A269" s="12"/>
      <c r="B269" s="202"/>
      <c r="C269" s="203"/>
      <c r="D269" s="204" t="s">
        <v>78</v>
      </c>
      <c r="E269" s="205" t="s">
        <v>112</v>
      </c>
      <c r="F269" s="205" t="s">
        <v>681</v>
      </c>
      <c r="G269" s="203"/>
      <c r="H269" s="203"/>
      <c r="I269" s="206"/>
      <c r="J269" s="207">
        <f>BK269</f>
        <v>0</v>
      </c>
      <c r="K269" s="203"/>
      <c r="L269" s="208"/>
      <c r="M269" s="209"/>
      <c r="N269" s="210"/>
      <c r="O269" s="210"/>
      <c r="P269" s="211">
        <f>P270+P276</f>
        <v>0</v>
      </c>
      <c r="Q269" s="210"/>
      <c r="R269" s="211">
        <f>R270+R276</f>
        <v>0</v>
      </c>
      <c r="S269" s="210"/>
      <c r="T269" s="212">
        <f>T270+T276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3" t="s">
        <v>176</v>
      </c>
      <c r="AT269" s="214" t="s">
        <v>78</v>
      </c>
      <c r="AU269" s="214" t="s">
        <v>79</v>
      </c>
      <c r="AY269" s="213" t="s">
        <v>143</v>
      </c>
      <c r="BK269" s="215">
        <f>BK270+BK276</f>
        <v>0</v>
      </c>
    </row>
    <row r="270" s="12" customFormat="1" ht="22.8" customHeight="1">
      <c r="A270" s="12"/>
      <c r="B270" s="202"/>
      <c r="C270" s="203"/>
      <c r="D270" s="204" t="s">
        <v>78</v>
      </c>
      <c r="E270" s="216" t="s">
        <v>682</v>
      </c>
      <c r="F270" s="216" t="s">
        <v>683</v>
      </c>
      <c r="G270" s="203"/>
      <c r="H270" s="203"/>
      <c r="I270" s="206"/>
      <c r="J270" s="217">
        <f>BK270</f>
        <v>0</v>
      </c>
      <c r="K270" s="203"/>
      <c r="L270" s="208"/>
      <c r="M270" s="209"/>
      <c r="N270" s="210"/>
      <c r="O270" s="210"/>
      <c r="P270" s="211">
        <f>SUM(P271:P275)</f>
        <v>0</v>
      </c>
      <c r="Q270" s="210"/>
      <c r="R270" s="211">
        <f>SUM(R271:R275)</f>
        <v>0</v>
      </c>
      <c r="S270" s="210"/>
      <c r="T270" s="212">
        <f>SUM(T271:T275)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3" t="s">
        <v>176</v>
      </c>
      <c r="AT270" s="214" t="s">
        <v>78</v>
      </c>
      <c r="AU270" s="214" t="s">
        <v>87</v>
      </c>
      <c r="AY270" s="213" t="s">
        <v>143</v>
      </c>
      <c r="BK270" s="215">
        <f>SUM(BK271:BK275)</f>
        <v>0</v>
      </c>
    </row>
    <row r="271" s="2" customFormat="1" ht="16.5" customHeight="1">
      <c r="A271" s="38"/>
      <c r="B271" s="39"/>
      <c r="C271" s="218" t="s">
        <v>439</v>
      </c>
      <c r="D271" s="218" t="s">
        <v>145</v>
      </c>
      <c r="E271" s="219" t="s">
        <v>1686</v>
      </c>
      <c r="F271" s="220" t="s">
        <v>1687</v>
      </c>
      <c r="G271" s="221" t="s">
        <v>1688</v>
      </c>
      <c r="H271" s="222">
        <v>1</v>
      </c>
      <c r="I271" s="223"/>
      <c r="J271" s="224">
        <f>ROUND(I271*H271,2)</f>
        <v>0</v>
      </c>
      <c r="K271" s="220" t="s">
        <v>789</v>
      </c>
      <c r="L271" s="44"/>
      <c r="M271" s="225" t="s">
        <v>1</v>
      </c>
      <c r="N271" s="226" t="s">
        <v>44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687</v>
      </c>
      <c r="AT271" s="229" t="s">
        <v>145</v>
      </c>
      <c r="AU271" s="229" t="s">
        <v>89</v>
      </c>
      <c r="AY271" s="17" t="s">
        <v>143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87</v>
      </c>
      <c r="BK271" s="230">
        <f>ROUND(I271*H271,2)</f>
        <v>0</v>
      </c>
      <c r="BL271" s="17" t="s">
        <v>687</v>
      </c>
      <c r="BM271" s="229" t="s">
        <v>1689</v>
      </c>
    </row>
    <row r="272" s="2" customFormat="1">
      <c r="A272" s="38"/>
      <c r="B272" s="39"/>
      <c r="C272" s="40"/>
      <c r="D272" s="231" t="s">
        <v>152</v>
      </c>
      <c r="E272" s="40"/>
      <c r="F272" s="232" t="s">
        <v>1687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152</v>
      </c>
      <c r="AU272" s="17" t="s">
        <v>89</v>
      </c>
    </row>
    <row r="273" s="2" customFormat="1" ht="16.5" customHeight="1">
      <c r="A273" s="38"/>
      <c r="B273" s="39"/>
      <c r="C273" s="218" t="s">
        <v>445</v>
      </c>
      <c r="D273" s="218" t="s">
        <v>145</v>
      </c>
      <c r="E273" s="219" t="s">
        <v>684</v>
      </c>
      <c r="F273" s="220" t="s">
        <v>685</v>
      </c>
      <c r="G273" s="221" t="s">
        <v>686</v>
      </c>
      <c r="H273" s="222">
        <v>1</v>
      </c>
      <c r="I273" s="223"/>
      <c r="J273" s="224">
        <f>ROUND(I273*H273,2)</f>
        <v>0</v>
      </c>
      <c r="K273" s="220" t="s">
        <v>149</v>
      </c>
      <c r="L273" s="44"/>
      <c r="M273" s="225" t="s">
        <v>1</v>
      </c>
      <c r="N273" s="226" t="s">
        <v>44</v>
      </c>
      <c r="O273" s="9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687</v>
      </c>
      <c r="AT273" s="229" t="s">
        <v>145</v>
      </c>
      <c r="AU273" s="229" t="s">
        <v>89</v>
      </c>
      <c r="AY273" s="17" t="s">
        <v>143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87</v>
      </c>
      <c r="BK273" s="230">
        <f>ROUND(I273*H273,2)</f>
        <v>0</v>
      </c>
      <c r="BL273" s="17" t="s">
        <v>687</v>
      </c>
      <c r="BM273" s="229" t="s">
        <v>1690</v>
      </c>
    </row>
    <row r="274" s="2" customFormat="1">
      <c r="A274" s="38"/>
      <c r="B274" s="39"/>
      <c r="C274" s="40"/>
      <c r="D274" s="231" t="s">
        <v>152</v>
      </c>
      <c r="E274" s="40"/>
      <c r="F274" s="232" t="s">
        <v>685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152</v>
      </c>
      <c r="AU274" s="17" t="s">
        <v>89</v>
      </c>
    </row>
    <row r="275" s="2" customFormat="1">
      <c r="A275" s="38"/>
      <c r="B275" s="39"/>
      <c r="C275" s="40"/>
      <c r="D275" s="236" t="s">
        <v>154</v>
      </c>
      <c r="E275" s="40"/>
      <c r="F275" s="237" t="s">
        <v>689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154</v>
      </c>
      <c r="AU275" s="17" t="s">
        <v>89</v>
      </c>
    </row>
    <row r="276" s="12" customFormat="1" ht="22.8" customHeight="1">
      <c r="A276" s="12"/>
      <c r="B276" s="202"/>
      <c r="C276" s="203"/>
      <c r="D276" s="204" t="s">
        <v>78</v>
      </c>
      <c r="E276" s="216" t="s">
        <v>690</v>
      </c>
      <c r="F276" s="216" t="s">
        <v>691</v>
      </c>
      <c r="G276" s="203"/>
      <c r="H276" s="203"/>
      <c r="I276" s="206"/>
      <c r="J276" s="217">
        <f>BK276</f>
        <v>0</v>
      </c>
      <c r="K276" s="203"/>
      <c r="L276" s="208"/>
      <c r="M276" s="209"/>
      <c r="N276" s="210"/>
      <c r="O276" s="210"/>
      <c r="P276" s="211">
        <f>SUM(P277:P280)</f>
        <v>0</v>
      </c>
      <c r="Q276" s="210"/>
      <c r="R276" s="211">
        <f>SUM(R277:R280)</f>
        <v>0</v>
      </c>
      <c r="S276" s="210"/>
      <c r="T276" s="212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3" t="s">
        <v>176</v>
      </c>
      <c r="AT276" s="214" t="s">
        <v>78</v>
      </c>
      <c r="AU276" s="214" t="s">
        <v>87</v>
      </c>
      <c r="AY276" s="213" t="s">
        <v>143</v>
      </c>
      <c r="BK276" s="215">
        <f>SUM(BK277:BK280)</f>
        <v>0</v>
      </c>
    </row>
    <row r="277" s="2" customFormat="1" ht="16.5" customHeight="1">
      <c r="A277" s="38"/>
      <c r="B277" s="39"/>
      <c r="C277" s="218" t="s">
        <v>453</v>
      </c>
      <c r="D277" s="218" t="s">
        <v>145</v>
      </c>
      <c r="E277" s="219" t="s">
        <v>869</v>
      </c>
      <c r="F277" s="220" t="s">
        <v>870</v>
      </c>
      <c r="G277" s="221" t="s">
        <v>871</v>
      </c>
      <c r="H277" s="222">
        <v>1</v>
      </c>
      <c r="I277" s="223"/>
      <c r="J277" s="224">
        <f>ROUND(I277*H277,2)</f>
        <v>0</v>
      </c>
      <c r="K277" s="220" t="s">
        <v>789</v>
      </c>
      <c r="L277" s="44"/>
      <c r="M277" s="225" t="s">
        <v>1</v>
      </c>
      <c r="N277" s="226" t="s">
        <v>44</v>
      </c>
      <c r="O277" s="91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687</v>
      </c>
      <c r="AT277" s="229" t="s">
        <v>145</v>
      </c>
      <c r="AU277" s="229" t="s">
        <v>89</v>
      </c>
      <c r="AY277" s="17" t="s">
        <v>143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87</v>
      </c>
      <c r="BK277" s="230">
        <f>ROUND(I277*H277,2)</f>
        <v>0</v>
      </c>
      <c r="BL277" s="17" t="s">
        <v>687</v>
      </c>
      <c r="BM277" s="229" t="s">
        <v>1691</v>
      </c>
    </row>
    <row r="278" s="2" customFormat="1">
      <c r="A278" s="38"/>
      <c r="B278" s="39"/>
      <c r="C278" s="40"/>
      <c r="D278" s="231" t="s">
        <v>152</v>
      </c>
      <c r="E278" s="40"/>
      <c r="F278" s="232" t="s">
        <v>870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152</v>
      </c>
      <c r="AU278" s="17" t="s">
        <v>89</v>
      </c>
    </row>
    <row r="279" s="2" customFormat="1" ht="16.5" customHeight="1">
      <c r="A279" s="38"/>
      <c r="B279" s="39"/>
      <c r="C279" s="218" t="s">
        <v>1203</v>
      </c>
      <c r="D279" s="218" t="s">
        <v>145</v>
      </c>
      <c r="E279" s="219" t="s">
        <v>1692</v>
      </c>
      <c r="F279" s="220" t="s">
        <v>1693</v>
      </c>
      <c r="G279" s="221" t="s">
        <v>871</v>
      </c>
      <c r="H279" s="222">
        <v>1</v>
      </c>
      <c r="I279" s="223"/>
      <c r="J279" s="224">
        <f>ROUND(I279*H279,2)</f>
        <v>0</v>
      </c>
      <c r="K279" s="220" t="s">
        <v>1</v>
      </c>
      <c r="L279" s="44"/>
      <c r="M279" s="225" t="s">
        <v>1</v>
      </c>
      <c r="N279" s="226" t="s">
        <v>44</v>
      </c>
      <c r="O279" s="91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687</v>
      </c>
      <c r="AT279" s="229" t="s">
        <v>145</v>
      </c>
      <c r="AU279" s="229" t="s">
        <v>89</v>
      </c>
      <c r="AY279" s="17" t="s">
        <v>143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87</v>
      </c>
      <c r="BK279" s="230">
        <f>ROUND(I279*H279,2)</f>
        <v>0</v>
      </c>
      <c r="BL279" s="17" t="s">
        <v>687</v>
      </c>
      <c r="BM279" s="229" t="s">
        <v>1694</v>
      </c>
    </row>
    <row r="280" s="2" customFormat="1">
      <c r="A280" s="38"/>
      <c r="B280" s="39"/>
      <c r="C280" s="40"/>
      <c r="D280" s="231" t="s">
        <v>152</v>
      </c>
      <c r="E280" s="40"/>
      <c r="F280" s="232" t="s">
        <v>870</v>
      </c>
      <c r="G280" s="40"/>
      <c r="H280" s="40"/>
      <c r="I280" s="233"/>
      <c r="J280" s="40"/>
      <c r="K280" s="40"/>
      <c r="L280" s="44"/>
      <c r="M280" s="270"/>
      <c r="N280" s="271"/>
      <c r="O280" s="272"/>
      <c r="P280" s="272"/>
      <c r="Q280" s="272"/>
      <c r="R280" s="272"/>
      <c r="S280" s="272"/>
      <c r="T280" s="273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152</v>
      </c>
      <c r="AU280" s="17" t="s">
        <v>89</v>
      </c>
    </row>
    <row r="281" s="2" customFormat="1" ht="6.96" customHeight="1">
      <c r="A281" s="38"/>
      <c r="B281" s="66"/>
      <c r="C281" s="67"/>
      <c r="D281" s="67"/>
      <c r="E281" s="67"/>
      <c r="F281" s="67"/>
      <c r="G281" s="67"/>
      <c r="H281" s="67"/>
      <c r="I281" s="67"/>
      <c r="J281" s="67"/>
      <c r="K281" s="67"/>
      <c r="L281" s="44"/>
      <c r="M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</row>
  </sheetData>
  <sheetProtection sheet="1" autoFilter="0" formatColumns="0" formatRows="0" objects="1" scenarios="1" spinCount="100000" saltValue="CT+S2kXz/CGh9fQ2RIAN996CvIZkckGEdQJr35M78B1/JoVInVVBye67zMkmRHjDMnsgvbajtnpBtigCCFa+OQ==" hashValue="moM4y7KdElX/T6qGRN9rDnpOqBxi4fupFn++WdxUmoQwGPJeHFa6pHQJ2WADnzBJfiUrPZdKi2ny+9g7av7AOg==" algorithmName="SHA-512" password="CC35"/>
  <autoFilter ref="C124:K28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4_01/119001421"/>
    <hyperlink ref="F134" r:id="rId2" display="https://podminky.urs.cz/item/CS_URS_2024_01/120001101"/>
    <hyperlink ref="F138" r:id="rId3" display="https://podminky.urs.cz/item/CS_URS_2024_01/131251201"/>
    <hyperlink ref="F142" r:id="rId4" display="https://podminky.urs.cz/item/CS_URS_2024_01/132254104"/>
    <hyperlink ref="F148" r:id="rId5" display="https://podminky.urs.cz/item/CS_URS_2024_01/151101101"/>
    <hyperlink ref="F154" r:id="rId6" display="https://podminky.urs.cz/item/CS_URS_2024_01/151101111"/>
    <hyperlink ref="F158" r:id="rId7" display="https://podminky.urs.cz/item/CS_URS_2024_01/162351103"/>
    <hyperlink ref="F162" r:id="rId8" display="https://podminky.urs.cz/item/CS_URS_2024_01/162751117"/>
    <hyperlink ref="F166" r:id="rId9" display="https://podminky.urs.cz/item/CS_URS_2024_01/162751119"/>
    <hyperlink ref="F171" r:id="rId10" display="https://podminky.urs.cz/item/CS_URS_2024_01/167151111"/>
    <hyperlink ref="F175" r:id="rId11" display="https://podminky.urs.cz/item/CS_URS_2024_01/171201231"/>
    <hyperlink ref="F179" r:id="rId12" display="https://podminky.urs.cz/item/CS_URS_2024_01/174101101"/>
    <hyperlink ref="F187" r:id="rId13" display="https://podminky.urs.cz/item/CS_URS_2024_01/175151101"/>
    <hyperlink ref="F197" r:id="rId14" display="https://podminky.urs.cz/item/CS_URS_2024_01/451572111"/>
    <hyperlink ref="F204" r:id="rId15" display="https://podminky.urs.cz/item/CS_URS_2024_01/998276101"/>
    <hyperlink ref="F209" r:id="rId16" display="https://podminky.urs.cz/item/CS_URS_2024_01/230200321"/>
    <hyperlink ref="F212" r:id="rId17" display="https://podminky.urs.cz/item/CS_URS_2024_01/230205031"/>
    <hyperlink ref="F216" r:id="rId18" display="https://podminky.urs.cz/item/CS_URS_2024_01/230205051"/>
    <hyperlink ref="F244" r:id="rId19" display="https://podminky.urs.cz/item/CS_URS_2024_01/230205225"/>
    <hyperlink ref="F247" r:id="rId20" display="https://podminky.urs.cz/item/CS_URS_2024_01/230205242"/>
    <hyperlink ref="F250" r:id="rId21" display="https://podminky.urs.cz/item/CS_URS_2024_01/230230018"/>
    <hyperlink ref="F275" r:id="rId22" display="https://podminky.urs.cz/item/CS_URS_2024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1695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ROUND((SUM(BE120:BE171)),  2)</f>
        <v>0</v>
      </c>
      <c r="G33" s="38"/>
      <c r="H33" s="38"/>
      <c r="I33" s="155">
        <v>0.20999999999999999</v>
      </c>
      <c r="J33" s="154">
        <f>ROUND(((SUM(BE120:BE171))*I33),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ROUND((SUM(BF120:BF171)),  2)</f>
        <v>0</v>
      </c>
      <c r="G34" s="38"/>
      <c r="H34" s="38"/>
      <c r="I34" s="155">
        <v>0.12</v>
      </c>
      <c r="J34" s="154">
        <f>ROUND(((SUM(BF120:BF171))*I34),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ROUND((SUM(BG120:BG171)),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ROUND((SUM(BH120:BH171)),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ROUND((SUM(BI120:BI171)),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SO700 - Energo pilířky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122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123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700</v>
      </c>
      <c r="E99" s="182"/>
      <c r="F99" s="182"/>
      <c r="G99" s="182"/>
      <c r="H99" s="182"/>
      <c r="I99" s="182"/>
      <c r="J99" s="183">
        <f>J148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1696</v>
      </c>
      <c r="E100" s="188"/>
      <c r="F100" s="188"/>
      <c r="G100" s="188"/>
      <c r="H100" s="188"/>
      <c r="I100" s="188"/>
      <c r="J100" s="189">
        <f>J149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Ul.Vítězná, Sokolov. Výstavba technické a dopravní infrastruktury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115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SO700 - Energo pilířky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Sokolov p.č. 3479, 3487</v>
      </c>
      <c r="G114" s="40"/>
      <c r="H114" s="40"/>
      <c r="I114" s="32" t="s">
        <v>22</v>
      </c>
      <c r="J114" s="79" t="str">
        <f>IF(J12="","",J12)</f>
        <v>16. 1. 2024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Město Sokolov</v>
      </c>
      <c r="G116" s="40"/>
      <c r="H116" s="40"/>
      <c r="I116" s="32" t="s">
        <v>31</v>
      </c>
      <c r="J116" s="36" t="str">
        <f>E21</f>
        <v>Ing. Ota Vettermann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29</v>
      </c>
      <c r="D117" s="40"/>
      <c r="E117" s="40"/>
      <c r="F117" s="27" t="str">
        <f>IF(E18="","",E18)</f>
        <v>Vyplň údaj</v>
      </c>
      <c r="G117" s="40"/>
      <c r="H117" s="40"/>
      <c r="I117" s="32" t="s">
        <v>34</v>
      </c>
      <c r="J117" s="36" t="str">
        <f>E24</f>
        <v>MESSOR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129</v>
      </c>
      <c r="D119" s="194" t="s">
        <v>64</v>
      </c>
      <c r="E119" s="194" t="s">
        <v>60</v>
      </c>
      <c r="F119" s="194" t="s">
        <v>61</v>
      </c>
      <c r="G119" s="194" t="s">
        <v>130</v>
      </c>
      <c r="H119" s="194" t="s">
        <v>131</v>
      </c>
      <c r="I119" s="194" t="s">
        <v>132</v>
      </c>
      <c r="J119" s="194" t="s">
        <v>119</v>
      </c>
      <c r="K119" s="195" t="s">
        <v>133</v>
      </c>
      <c r="L119" s="196"/>
      <c r="M119" s="100" t="s">
        <v>1</v>
      </c>
      <c r="N119" s="101" t="s">
        <v>43</v>
      </c>
      <c r="O119" s="101" t="s">
        <v>134</v>
      </c>
      <c r="P119" s="101" t="s">
        <v>135</v>
      </c>
      <c r="Q119" s="101" t="s">
        <v>136</v>
      </c>
      <c r="R119" s="101" t="s">
        <v>137</v>
      </c>
      <c r="S119" s="101" t="s">
        <v>138</v>
      </c>
      <c r="T119" s="102" t="s">
        <v>139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140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P121+P148</f>
        <v>0</v>
      </c>
      <c r="Q120" s="104"/>
      <c r="R120" s="199">
        <f>R121+R148</f>
        <v>5.5832500000000005</v>
      </c>
      <c r="S120" s="104"/>
      <c r="T120" s="200">
        <f>T121+T148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78</v>
      </c>
      <c r="AU120" s="17" t="s">
        <v>121</v>
      </c>
      <c r="BK120" s="201">
        <f>BK121+BK148</f>
        <v>0</v>
      </c>
    </row>
    <row r="121" s="12" customFormat="1" ht="25.92" customHeight="1">
      <c r="A121" s="12"/>
      <c r="B121" s="202"/>
      <c r="C121" s="203"/>
      <c r="D121" s="204" t="s">
        <v>78</v>
      </c>
      <c r="E121" s="205" t="s">
        <v>141</v>
      </c>
      <c r="F121" s="205" t="s">
        <v>142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</f>
        <v>0</v>
      </c>
      <c r="Q121" s="210"/>
      <c r="R121" s="211">
        <f>R122</f>
        <v>0</v>
      </c>
      <c r="S121" s="210"/>
      <c r="T121" s="21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87</v>
      </c>
      <c r="AT121" s="214" t="s">
        <v>78</v>
      </c>
      <c r="AU121" s="214" t="s">
        <v>79</v>
      </c>
      <c r="AY121" s="213" t="s">
        <v>143</v>
      </c>
      <c r="BK121" s="215">
        <f>BK122</f>
        <v>0</v>
      </c>
    </row>
    <row r="122" s="12" customFormat="1" ht="22.8" customHeight="1">
      <c r="A122" s="12"/>
      <c r="B122" s="202"/>
      <c r="C122" s="203"/>
      <c r="D122" s="204" t="s">
        <v>78</v>
      </c>
      <c r="E122" s="216" t="s">
        <v>87</v>
      </c>
      <c r="F122" s="216" t="s">
        <v>144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SUM(P123:P147)</f>
        <v>0</v>
      </c>
      <c r="Q122" s="210"/>
      <c r="R122" s="211">
        <f>SUM(R123:R147)</f>
        <v>0</v>
      </c>
      <c r="S122" s="210"/>
      <c r="T122" s="212">
        <f>SUM(T123:T147)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87</v>
      </c>
      <c r="AT122" s="214" t="s">
        <v>78</v>
      </c>
      <c r="AU122" s="214" t="s">
        <v>87</v>
      </c>
      <c r="AY122" s="213" t="s">
        <v>143</v>
      </c>
      <c r="BK122" s="215">
        <f>SUM(BK123:BK147)</f>
        <v>0</v>
      </c>
    </row>
    <row r="123" s="2" customFormat="1" ht="24.15" customHeight="1">
      <c r="A123" s="38"/>
      <c r="B123" s="39"/>
      <c r="C123" s="218" t="s">
        <v>87</v>
      </c>
      <c r="D123" s="218" t="s">
        <v>145</v>
      </c>
      <c r="E123" s="219" t="s">
        <v>1697</v>
      </c>
      <c r="F123" s="220" t="s">
        <v>1698</v>
      </c>
      <c r="G123" s="221" t="s">
        <v>241</v>
      </c>
      <c r="H123" s="222">
        <v>2.4500000000000002</v>
      </c>
      <c r="I123" s="223"/>
      <c r="J123" s="224">
        <f>ROUND(I123*H123,2)</f>
        <v>0</v>
      </c>
      <c r="K123" s="220" t="s">
        <v>149</v>
      </c>
      <c r="L123" s="44"/>
      <c r="M123" s="225" t="s">
        <v>1</v>
      </c>
      <c r="N123" s="226" t="s">
        <v>44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750</v>
      </c>
      <c r="AT123" s="229" t="s">
        <v>145</v>
      </c>
      <c r="AU123" s="229" t="s">
        <v>89</v>
      </c>
      <c r="AY123" s="17" t="s">
        <v>143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87</v>
      </c>
      <c r="BK123" s="230">
        <f>ROUND(I123*H123,2)</f>
        <v>0</v>
      </c>
      <c r="BL123" s="17" t="s">
        <v>750</v>
      </c>
      <c r="BM123" s="229" t="s">
        <v>1699</v>
      </c>
    </row>
    <row r="124" s="2" customFormat="1">
      <c r="A124" s="38"/>
      <c r="B124" s="39"/>
      <c r="C124" s="40"/>
      <c r="D124" s="231" t="s">
        <v>152</v>
      </c>
      <c r="E124" s="40"/>
      <c r="F124" s="232" t="s">
        <v>1700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152</v>
      </c>
      <c r="AU124" s="17" t="s">
        <v>89</v>
      </c>
    </row>
    <row r="125" s="2" customFormat="1">
      <c r="A125" s="38"/>
      <c r="B125" s="39"/>
      <c r="C125" s="40"/>
      <c r="D125" s="236" t="s">
        <v>154</v>
      </c>
      <c r="E125" s="40"/>
      <c r="F125" s="237" t="s">
        <v>1701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154</v>
      </c>
      <c r="AU125" s="17" t="s">
        <v>89</v>
      </c>
    </row>
    <row r="126" s="13" customFormat="1">
      <c r="A126" s="13"/>
      <c r="B126" s="238"/>
      <c r="C126" s="239"/>
      <c r="D126" s="231" t="s">
        <v>156</v>
      </c>
      <c r="E126" s="240" t="s">
        <v>1</v>
      </c>
      <c r="F126" s="241" t="s">
        <v>1702</v>
      </c>
      <c r="G126" s="239"/>
      <c r="H126" s="242">
        <v>2.4500000000000002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156</v>
      </c>
      <c r="AU126" s="248" t="s">
        <v>89</v>
      </c>
      <c r="AV126" s="13" t="s">
        <v>89</v>
      </c>
      <c r="AW126" s="13" t="s">
        <v>33</v>
      </c>
      <c r="AX126" s="13" t="s">
        <v>87</v>
      </c>
      <c r="AY126" s="248" t="s">
        <v>143</v>
      </c>
    </row>
    <row r="127" s="2" customFormat="1" ht="37.8" customHeight="1">
      <c r="A127" s="38"/>
      <c r="B127" s="39"/>
      <c r="C127" s="218" t="s">
        <v>89</v>
      </c>
      <c r="D127" s="218" t="s">
        <v>145</v>
      </c>
      <c r="E127" s="219" t="s">
        <v>715</v>
      </c>
      <c r="F127" s="220" t="s">
        <v>716</v>
      </c>
      <c r="G127" s="221" t="s">
        <v>241</v>
      </c>
      <c r="H127" s="222">
        <v>2.4500000000000002</v>
      </c>
      <c r="I127" s="223"/>
      <c r="J127" s="224">
        <f>ROUND(I127*H127,2)</f>
        <v>0</v>
      </c>
      <c r="K127" s="220" t="s">
        <v>149</v>
      </c>
      <c r="L127" s="44"/>
      <c r="M127" s="225" t="s">
        <v>1</v>
      </c>
      <c r="N127" s="226" t="s">
        <v>44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150</v>
      </c>
      <c r="AT127" s="229" t="s">
        <v>145</v>
      </c>
      <c r="AU127" s="229" t="s">
        <v>89</v>
      </c>
      <c r="AY127" s="17" t="s">
        <v>143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87</v>
      </c>
      <c r="BK127" s="230">
        <f>ROUND(I127*H127,2)</f>
        <v>0</v>
      </c>
      <c r="BL127" s="17" t="s">
        <v>150</v>
      </c>
      <c r="BM127" s="229" t="s">
        <v>1703</v>
      </c>
    </row>
    <row r="128" s="2" customFormat="1">
      <c r="A128" s="38"/>
      <c r="B128" s="39"/>
      <c r="C128" s="40"/>
      <c r="D128" s="231" t="s">
        <v>152</v>
      </c>
      <c r="E128" s="40"/>
      <c r="F128" s="232" t="s">
        <v>718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152</v>
      </c>
      <c r="AU128" s="17" t="s">
        <v>89</v>
      </c>
    </row>
    <row r="129" s="2" customFormat="1">
      <c r="A129" s="38"/>
      <c r="B129" s="39"/>
      <c r="C129" s="40"/>
      <c r="D129" s="236" t="s">
        <v>154</v>
      </c>
      <c r="E129" s="40"/>
      <c r="F129" s="237" t="s">
        <v>719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154</v>
      </c>
      <c r="AU129" s="17" t="s">
        <v>89</v>
      </c>
    </row>
    <row r="130" s="13" customFormat="1">
      <c r="A130" s="13"/>
      <c r="B130" s="238"/>
      <c r="C130" s="239"/>
      <c r="D130" s="231" t="s">
        <v>156</v>
      </c>
      <c r="E130" s="240" t="s">
        <v>1</v>
      </c>
      <c r="F130" s="241" t="s">
        <v>1704</v>
      </c>
      <c r="G130" s="239"/>
      <c r="H130" s="242">
        <v>2.4500000000000002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156</v>
      </c>
      <c r="AU130" s="248" t="s">
        <v>89</v>
      </c>
      <c r="AV130" s="13" t="s">
        <v>89</v>
      </c>
      <c r="AW130" s="13" t="s">
        <v>33</v>
      </c>
      <c r="AX130" s="13" t="s">
        <v>87</v>
      </c>
      <c r="AY130" s="248" t="s">
        <v>143</v>
      </c>
    </row>
    <row r="131" s="2" customFormat="1" ht="37.8" customHeight="1">
      <c r="A131" s="38"/>
      <c r="B131" s="39"/>
      <c r="C131" s="218" t="s">
        <v>164</v>
      </c>
      <c r="D131" s="218" t="s">
        <v>145</v>
      </c>
      <c r="E131" s="219" t="s">
        <v>474</v>
      </c>
      <c r="F131" s="220" t="s">
        <v>475</v>
      </c>
      <c r="G131" s="221" t="s">
        <v>241</v>
      </c>
      <c r="H131" s="222">
        <v>2.4500000000000002</v>
      </c>
      <c r="I131" s="223"/>
      <c r="J131" s="224">
        <f>ROUND(I131*H131,2)</f>
        <v>0</v>
      </c>
      <c r="K131" s="220" t="s">
        <v>149</v>
      </c>
      <c r="L131" s="44"/>
      <c r="M131" s="225" t="s">
        <v>1</v>
      </c>
      <c r="N131" s="226" t="s">
        <v>44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150</v>
      </c>
      <c r="AT131" s="229" t="s">
        <v>145</v>
      </c>
      <c r="AU131" s="229" t="s">
        <v>89</v>
      </c>
      <c r="AY131" s="17" t="s">
        <v>143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87</v>
      </c>
      <c r="BK131" s="230">
        <f>ROUND(I131*H131,2)</f>
        <v>0</v>
      </c>
      <c r="BL131" s="17" t="s">
        <v>150</v>
      </c>
      <c r="BM131" s="229" t="s">
        <v>1705</v>
      </c>
    </row>
    <row r="132" s="2" customFormat="1">
      <c r="A132" s="38"/>
      <c r="B132" s="39"/>
      <c r="C132" s="40"/>
      <c r="D132" s="231" t="s">
        <v>152</v>
      </c>
      <c r="E132" s="40"/>
      <c r="F132" s="232" t="s">
        <v>477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89</v>
      </c>
    </row>
    <row r="133" s="2" customFormat="1">
      <c r="A133" s="38"/>
      <c r="B133" s="39"/>
      <c r="C133" s="40"/>
      <c r="D133" s="236" t="s">
        <v>154</v>
      </c>
      <c r="E133" s="40"/>
      <c r="F133" s="237" t="s">
        <v>478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154</v>
      </c>
      <c r="AU133" s="17" t="s">
        <v>89</v>
      </c>
    </row>
    <row r="134" s="13" customFormat="1">
      <c r="A134" s="13"/>
      <c r="B134" s="238"/>
      <c r="C134" s="239"/>
      <c r="D134" s="231" t="s">
        <v>156</v>
      </c>
      <c r="E134" s="240" t="s">
        <v>1</v>
      </c>
      <c r="F134" s="241" t="s">
        <v>1704</v>
      </c>
      <c r="G134" s="239"/>
      <c r="H134" s="242">
        <v>2.4500000000000002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156</v>
      </c>
      <c r="AU134" s="248" t="s">
        <v>89</v>
      </c>
      <c r="AV134" s="13" t="s">
        <v>89</v>
      </c>
      <c r="AW134" s="13" t="s">
        <v>33</v>
      </c>
      <c r="AX134" s="13" t="s">
        <v>87</v>
      </c>
      <c r="AY134" s="248" t="s">
        <v>143</v>
      </c>
    </row>
    <row r="135" s="2" customFormat="1" ht="37.8" customHeight="1">
      <c r="A135" s="38"/>
      <c r="B135" s="39"/>
      <c r="C135" s="218" t="s">
        <v>150</v>
      </c>
      <c r="D135" s="218" t="s">
        <v>145</v>
      </c>
      <c r="E135" s="219" t="s">
        <v>480</v>
      </c>
      <c r="F135" s="220" t="s">
        <v>481</v>
      </c>
      <c r="G135" s="221" t="s">
        <v>241</v>
      </c>
      <c r="H135" s="222">
        <v>24.5</v>
      </c>
      <c r="I135" s="223"/>
      <c r="J135" s="224">
        <f>ROUND(I135*H135,2)</f>
        <v>0</v>
      </c>
      <c r="K135" s="220" t="s">
        <v>149</v>
      </c>
      <c r="L135" s="44"/>
      <c r="M135" s="225" t="s">
        <v>1</v>
      </c>
      <c r="N135" s="226" t="s">
        <v>44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150</v>
      </c>
      <c r="AT135" s="229" t="s">
        <v>145</v>
      </c>
      <c r="AU135" s="229" t="s">
        <v>89</v>
      </c>
      <c r="AY135" s="17" t="s">
        <v>143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87</v>
      </c>
      <c r="BK135" s="230">
        <f>ROUND(I135*H135,2)</f>
        <v>0</v>
      </c>
      <c r="BL135" s="17" t="s">
        <v>150</v>
      </c>
      <c r="BM135" s="229" t="s">
        <v>1706</v>
      </c>
    </row>
    <row r="136" s="2" customFormat="1">
      <c r="A136" s="38"/>
      <c r="B136" s="39"/>
      <c r="C136" s="40"/>
      <c r="D136" s="231" t="s">
        <v>152</v>
      </c>
      <c r="E136" s="40"/>
      <c r="F136" s="232" t="s">
        <v>483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152</v>
      </c>
      <c r="AU136" s="17" t="s">
        <v>89</v>
      </c>
    </row>
    <row r="137" s="2" customFormat="1">
      <c r="A137" s="38"/>
      <c r="B137" s="39"/>
      <c r="C137" s="40"/>
      <c r="D137" s="236" t="s">
        <v>154</v>
      </c>
      <c r="E137" s="40"/>
      <c r="F137" s="237" t="s">
        <v>484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154</v>
      </c>
      <c r="AU137" s="17" t="s">
        <v>89</v>
      </c>
    </row>
    <row r="138" s="13" customFormat="1">
      <c r="A138" s="13"/>
      <c r="B138" s="238"/>
      <c r="C138" s="239"/>
      <c r="D138" s="231" t="s">
        <v>156</v>
      </c>
      <c r="E138" s="240" t="s">
        <v>1</v>
      </c>
      <c r="F138" s="241" t="s">
        <v>1704</v>
      </c>
      <c r="G138" s="239"/>
      <c r="H138" s="242">
        <v>2.4500000000000002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156</v>
      </c>
      <c r="AU138" s="248" t="s">
        <v>89</v>
      </c>
      <c r="AV138" s="13" t="s">
        <v>89</v>
      </c>
      <c r="AW138" s="13" t="s">
        <v>33</v>
      </c>
      <c r="AX138" s="13" t="s">
        <v>87</v>
      </c>
      <c r="AY138" s="248" t="s">
        <v>143</v>
      </c>
    </row>
    <row r="139" s="13" customFormat="1">
      <c r="A139" s="13"/>
      <c r="B139" s="238"/>
      <c r="C139" s="239"/>
      <c r="D139" s="231" t="s">
        <v>156</v>
      </c>
      <c r="E139" s="239"/>
      <c r="F139" s="241" t="s">
        <v>1707</v>
      </c>
      <c r="G139" s="239"/>
      <c r="H139" s="242">
        <v>24.5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156</v>
      </c>
      <c r="AU139" s="248" t="s">
        <v>89</v>
      </c>
      <c r="AV139" s="13" t="s">
        <v>89</v>
      </c>
      <c r="AW139" s="13" t="s">
        <v>4</v>
      </c>
      <c r="AX139" s="13" t="s">
        <v>87</v>
      </c>
      <c r="AY139" s="248" t="s">
        <v>143</v>
      </c>
    </row>
    <row r="140" s="2" customFormat="1" ht="24.15" customHeight="1">
      <c r="A140" s="38"/>
      <c r="B140" s="39"/>
      <c r="C140" s="218" t="s">
        <v>176</v>
      </c>
      <c r="D140" s="218" t="s">
        <v>145</v>
      </c>
      <c r="E140" s="219" t="s">
        <v>486</v>
      </c>
      <c r="F140" s="220" t="s">
        <v>487</v>
      </c>
      <c r="G140" s="221" t="s">
        <v>241</v>
      </c>
      <c r="H140" s="222">
        <v>2.4500000000000002</v>
      </c>
      <c r="I140" s="223"/>
      <c r="J140" s="224">
        <f>ROUND(I140*H140,2)</f>
        <v>0</v>
      </c>
      <c r="K140" s="220" t="s">
        <v>149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150</v>
      </c>
      <c r="AT140" s="229" t="s">
        <v>145</v>
      </c>
      <c r="AU140" s="229" t="s">
        <v>89</v>
      </c>
      <c r="AY140" s="17" t="s">
        <v>143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87</v>
      </c>
      <c r="BK140" s="230">
        <f>ROUND(I140*H140,2)</f>
        <v>0</v>
      </c>
      <c r="BL140" s="17" t="s">
        <v>150</v>
      </c>
      <c r="BM140" s="229" t="s">
        <v>1708</v>
      </c>
    </row>
    <row r="141" s="2" customFormat="1">
      <c r="A141" s="38"/>
      <c r="B141" s="39"/>
      <c r="C141" s="40"/>
      <c r="D141" s="231" t="s">
        <v>152</v>
      </c>
      <c r="E141" s="40"/>
      <c r="F141" s="232" t="s">
        <v>489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89</v>
      </c>
    </row>
    <row r="142" s="2" customFormat="1">
      <c r="A142" s="38"/>
      <c r="B142" s="39"/>
      <c r="C142" s="40"/>
      <c r="D142" s="236" t="s">
        <v>154</v>
      </c>
      <c r="E142" s="40"/>
      <c r="F142" s="237" t="s">
        <v>490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154</v>
      </c>
      <c r="AU142" s="17" t="s">
        <v>89</v>
      </c>
    </row>
    <row r="143" s="13" customFormat="1">
      <c r="A143" s="13"/>
      <c r="B143" s="238"/>
      <c r="C143" s="239"/>
      <c r="D143" s="231" t="s">
        <v>156</v>
      </c>
      <c r="E143" s="240" t="s">
        <v>1</v>
      </c>
      <c r="F143" s="241" t="s">
        <v>1704</v>
      </c>
      <c r="G143" s="239"/>
      <c r="H143" s="242">
        <v>2.4500000000000002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156</v>
      </c>
      <c r="AU143" s="248" t="s">
        <v>89</v>
      </c>
      <c r="AV143" s="13" t="s">
        <v>89</v>
      </c>
      <c r="AW143" s="13" t="s">
        <v>33</v>
      </c>
      <c r="AX143" s="13" t="s">
        <v>87</v>
      </c>
      <c r="AY143" s="248" t="s">
        <v>143</v>
      </c>
    </row>
    <row r="144" s="2" customFormat="1" ht="33" customHeight="1">
      <c r="A144" s="38"/>
      <c r="B144" s="39"/>
      <c r="C144" s="218" t="s">
        <v>185</v>
      </c>
      <c r="D144" s="218" t="s">
        <v>145</v>
      </c>
      <c r="E144" s="219" t="s">
        <v>491</v>
      </c>
      <c r="F144" s="220" t="s">
        <v>492</v>
      </c>
      <c r="G144" s="221" t="s">
        <v>409</v>
      </c>
      <c r="H144" s="222">
        <v>3.9199999999999999</v>
      </c>
      <c r="I144" s="223"/>
      <c r="J144" s="224">
        <f>ROUND(I144*H144,2)</f>
        <v>0</v>
      </c>
      <c r="K144" s="220" t="s">
        <v>149</v>
      </c>
      <c r="L144" s="44"/>
      <c r="M144" s="225" t="s">
        <v>1</v>
      </c>
      <c r="N144" s="226" t="s">
        <v>44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150</v>
      </c>
      <c r="AT144" s="229" t="s">
        <v>145</v>
      </c>
      <c r="AU144" s="229" t="s">
        <v>89</v>
      </c>
      <c r="AY144" s="17" t="s">
        <v>143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87</v>
      </c>
      <c r="BK144" s="230">
        <f>ROUND(I144*H144,2)</f>
        <v>0</v>
      </c>
      <c r="BL144" s="17" t="s">
        <v>150</v>
      </c>
      <c r="BM144" s="229" t="s">
        <v>1709</v>
      </c>
    </row>
    <row r="145" s="2" customFormat="1">
      <c r="A145" s="38"/>
      <c r="B145" s="39"/>
      <c r="C145" s="40"/>
      <c r="D145" s="231" t="s">
        <v>152</v>
      </c>
      <c r="E145" s="40"/>
      <c r="F145" s="232" t="s">
        <v>441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89</v>
      </c>
    </row>
    <row r="146" s="2" customFormat="1">
      <c r="A146" s="38"/>
      <c r="B146" s="39"/>
      <c r="C146" s="40"/>
      <c r="D146" s="236" t="s">
        <v>154</v>
      </c>
      <c r="E146" s="40"/>
      <c r="F146" s="237" t="s">
        <v>494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154</v>
      </c>
      <c r="AU146" s="17" t="s">
        <v>89</v>
      </c>
    </row>
    <row r="147" s="13" customFormat="1">
      <c r="A147" s="13"/>
      <c r="B147" s="238"/>
      <c r="C147" s="239"/>
      <c r="D147" s="231" t="s">
        <v>156</v>
      </c>
      <c r="E147" s="240" t="s">
        <v>1</v>
      </c>
      <c r="F147" s="241" t="s">
        <v>1710</v>
      </c>
      <c r="G147" s="239"/>
      <c r="H147" s="242">
        <v>3.9199999999999999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156</v>
      </c>
      <c r="AU147" s="248" t="s">
        <v>89</v>
      </c>
      <c r="AV147" s="13" t="s">
        <v>89</v>
      </c>
      <c r="AW147" s="13" t="s">
        <v>33</v>
      </c>
      <c r="AX147" s="13" t="s">
        <v>87</v>
      </c>
      <c r="AY147" s="248" t="s">
        <v>143</v>
      </c>
    </row>
    <row r="148" s="12" customFormat="1" ht="25.92" customHeight="1">
      <c r="A148" s="12"/>
      <c r="B148" s="202"/>
      <c r="C148" s="203"/>
      <c r="D148" s="204" t="s">
        <v>78</v>
      </c>
      <c r="E148" s="205" t="s">
        <v>292</v>
      </c>
      <c r="F148" s="205" t="s">
        <v>784</v>
      </c>
      <c r="G148" s="203"/>
      <c r="H148" s="203"/>
      <c r="I148" s="206"/>
      <c r="J148" s="207">
        <f>BK148</f>
        <v>0</v>
      </c>
      <c r="K148" s="203"/>
      <c r="L148" s="208"/>
      <c r="M148" s="209"/>
      <c r="N148" s="210"/>
      <c r="O148" s="210"/>
      <c r="P148" s="211">
        <f>P149</f>
        <v>0</v>
      </c>
      <c r="Q148" s="210"/>
      <c r="R148" s="211">
        <f>R149</f>
        <v>5.5832500000000005</v>
      </c>
      <c r="S148" s="210"/>
      <c r="T148" s="212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164</v>
      </c>
      <c r="AT148" s="214" t="s">
        <v>78</v>
      </c>
      <c r="AU148" s="214" t="s">
        <v>79</v>
      </c>
      <c r="AY148" s="213" t="s">
        <v>143</v>
      </c>
      <c r="BK148" s="215">
        <f>BK149</f>
        <v>0</v>
      </c>
    </row>
    <row r="149" s="12" customFormat="1" ht="22.8" customHeight="1">
      <c r="A149" s="12"/>
      <c r="B149" s="202"/>
      <c r="C149" s="203"/>
      <c r="D149" s="204" t="s">
        <v>78</v>
      </c>
      <c r="E149" s="216" t="s">
        <v>1711</v>
      </c>
      <c r="F149" s="216" t="s">
        <v>1712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SUM(P150:P171)</f>
        <v>0</v>
      </c>
      <c r="Q149" s="210"/>
      <c r="R149" s="211">
        <f>SUM(R150:R171)</f>
        <v>5.5832500000000005</v>
      </c>
      <c r="S149" s="210"/>
      <c r="T149" s="212">
        <f>SUM(T150:T171)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164</v>
      </c>
      <c r="AT149" s="214" t="s">
        <v>78</v>
      </c>
      <c r="AU149" s="214" t="s">
        <v>87</v>
      </c>
      <c r="AY149" s="213" t="s">
        <v>143</v>
      </c>
      <c r="BK149" s="215">
        <f>SUM(BK150:BK171)</f>
        <v>0</v>
      </c>
    </row>
    <row r="150" s="2" customFormat="1" ht="16.5" customHeight="1">
      <c r="A150" s="38"/>
      <c r="B150" s="39"/>
      <c r="C150" s="260" t="s">
        <v>192</v>
      </c>
      <c r="D150" s="260" t="s">
        <v>292</v>
      </c>
      <c r="E150" s="261" t="s">
        <v>1713</v>
      </c>
      <c r="F150" s="262" t="s">
        <v>1714</v>
      </c>
      <c r="G150" s="263" t="s">
        <v>409</v>
      </c>
      <c r="H150" s="264">
        <v>0.60499999999999998</v>
      </c>
      <c r="I150" s="265"/>
      <c r="J150" s="266">
        <f>ROUND(I150*H150,2)</f>
        <v>0</v>
      </c>
      <c r="K150" s="262" t="s">
        <v>149</v>
      </c>
      <c r="L150" s="267"/>
      <c r="M150" s="268" t="s">
        <v>1</v>
      </c>
      <c r="N150" s="269" t="s">
        <v>44</v>
      </c>
      <c r="O150" s="91"/>
      <c r="P150" s="227">
        <f>O150*H150</f>
        <v>0</v>
      </c>
      <c r="Q150" s="227">
        <v>1</v>
      </c>
      <c r="R150" s="227">
        <f>Q150*H150</f>
        <v>0.60499999999999998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767</v>
      </c>
      <c r="AT150" s="229" t="s">
        <v>292</v>
      </c>
      <c r="AU150" s="229" t="s">
        <v>89</v>
      </c>
      <c r="AY150" s="17" t="s">
        <v>143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87</v>
      </c>
      <c r="BK150" s="230">
        <f>ROUND(I150*H150,2)</f>
        <v>0</v>
      </c>
      <c r="BL150" s="17" t="s">
        <v>750</v>
      </c>
      <c r="BM150" s="229" t="s">
        <v>1715</v>
      </c>
    </row>
    <row r="151" s="2" customFormat="1">
      <c r="A151" s="38"/>
      <c r="B151" s="39"/>
      <c r="C151" s="40"/>
      <c r="D151" s="231" t="s">
        <v>152</v>
      </c>
      <c r="E151" s="40"/>
      <c r="F151" s="232" t="s">
        <v>1714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89</v>
      </c>
    </row>
    <row r="152" s="13" customFormat="1">
      <c r="A152" s="13"/>
      <c r="B152" s="238"/>
      <c r="C152" s="239"/>
      <c r="D152" s="231" t="s">
        <v>156</v>
      </c>
      <c r="E152" s="240" t="s">
        <v>1</v>
      </c>
      <c r="F152" s="241" t="s">
        <v>1716</v>
      </c>
      <c r="G152" s="239"/>
      <c r="H152" s="242">
        <v>0.60499999999999998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156</v>
      </c>
      <c r="AU152" s="248" t="s">
        <v>89</v>
      </c>
      <c r="AV152" s="13" t="s">
        <v>89</v>
      </c>
      <c r="AW152" s="13" t="s">
        <v>33</v>
      </c>
      <c r="AX152" s="13" t="s">
        <v>87</v>
      </c>
      <c r="AY152" s="248" t="s">
        <v>143</v>
      </c>
    </row>
    <row r="153" s="2" customFormat="1" ht="16.5" customHeight="1">
      <c r="A153" s="38"/>
      <c r="B153" s="39"/>
      <c r="C153" s="260" t="s">
        <v>199</v>
      </c>
      <c r="D153" s="260" t="s">
        <v>292</v>
      </c>
      <c r="E153" s="261" t="s">
        <v>1717</v>
      </c>
      <c r="F153" s="262" t="s">
        <v>1718</v>
      </c>
      <c r="G153" s="263" t="s">
        <v>241</v>
      </c>
      <c r="H153" s="264">
        <v>1.8</v>
      </c>
      <c r="I153" s="265"/>
      <c r="J153" s="266">
        <f>ROUND(I153*H153,2)</f>
        <v>0</v>
      </c>
      <c r="K153" s="262" t="s">
        <v>1</v>
      </c>
      <c r="L153" s="267"/>
      <c r="M153" s="268" t="s">
        <v>1</v>
      </c>
      <c r="N153" s="269" t="s">
        <v>44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794</v>
      </c>
      <c r="AT153" s="229" t="s">
        <v>292</v>
      </c>
      <c r="AU153" s="229" t="s">
        <v>89</v>
      </c>
      <c r="AY153" s="17" t="s">
        <v>143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87</v>
      </c>
      <c r="BK153" s="230">
        <f>ROUND(I153*H153,2)</f>
        <v>0</v>
      </c>
      <c r="BL153" s="17" t="s">
        <v>794</v>
      </c>
      <c r="BM153" s="229" t="s">
        <v>1719</v>
      </c>
    </row>
    <row r="154" s="2" customFormat="1">
      <c r="A154" s="38"/>
      <c r="B154" s="39"/>
      <c r="C154" s="40"/>
      <c r="D154" s="231" t="s">
        <v>152</v>
      </c>
      <c r="E154" s="40"/>
      <c r="F154" s="232" t="s">
        <v>1718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152</v>
      </c>
      <c r="AU154" s="17" t="s">
        <v>89</v>
      </c>
    </row>
    <row r="155" s="13" customFormat="1">
      <c r="A155" s="13"/>
      <c r="B155" s="238"/>
      <c r="C155" s="239"/>
      <c r="D155" s="231" t="s">
        <v>156</v>
      </c>
      <c r="E155" s="240" t="s">
        <v>1</v>
      </c>
      <c r="F155" s="241" t="s">
        <v>1720</v>
      </c>
      <c r="G155" s="239"/>
      <c r="H155" s="242">
        <v>1.8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156</v>
      </c>
      <c r="AU155" s="248" t="s">
        <v>89</v>
      </c>
      <c r="AV155" s="13" t="s">
        <v>89</v>
      </c>
      <c r="AW155" s="13" t="s">
        <v>33</v>
      </c>
      <c r="AX155" s="13" t="s">
        <v>87</v>
      </c>
      <c r="AY155" s="248" t="s">
        <v>143</v>
      </c>
    </row>
    <row r="156" s="2" customFormat="1" ht="37.8" customHeight="1">
      <c r="A156" s="38"/>
      <c r="B156" s="39"/>
      <c r="C156" s="218" t="s">
        <v>206</v>
      </c>
      <c r="D156" s="218" t="s">
        <v>145</v>
      </c>
      <c r="E156" s="219" t="s">
        <v>1721</v>
      </c>
      <c r="F156" s="220" t="s">
        <v>1722</v>
      </c>
      <c r="G156" s="221" t="s">
        <v>160</v>
      </c>
      <c r="H156" s="222">
        <v>4</v>
      </c>
      <c r="I156" s="223"/>
      <c r="J156" s="224">
        <f>ROUND(I156*H156,2)</f>
        <v>0</v>
      </c>
      <c r="K156" s="220" t="s">
        <v>149</v>
      </c>
      <c r="L156" s="44"/>
      <c r="M156" s="225" t="s">
        <v>1</v>
      </c>
      <c r="N156" s="226" t="s">
        <v>44</v>
      </c>
      <c r="O156" s="91"/>
      <c r="P156" s="227">
        <f>O156*H156</f>
        <v>0</v>
      </c>
      <c r="Q156" s="227">
        <v>0.13950000000000001</v>
      </c>
      <c r="R156" s="227">
        <f>Q156*H156</f>
        <v>0.55800000000000005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750</v>
      </c>
      <c r="AT156" s="229" t="s">
        <v>145</v>
      </c>
      <c r="AU156" s="229" t="s">
        <v>89</v>
      </c>
      <c r="AY156" s="17" t="s">
        <v>143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87</v>
      </c>
      <c r="BK156" s="230">
        <f>ROUND(I156*H156,2)</f>
        <v>0</v>
      </c>
      <c r="BL156" s="17" t="s">
        <v>750</v>
      </c>
      <c r="BM156" s="229" t="s">
        <v>1723</v>
      </c>
    </row>
    <row r="157" s="2" customFormat="1">
      <c r="A157" s="38"/>
      <c r="B157" s="39"/>
      <c r="C157" s="40"/>
      <c r="D157" s="231" t="s">
        <v>152</v>
      </c>
      <c r="E157" s="40"/>
      <c r="F157" s="232" t="s">
        <v>1724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89</v>
      </c>
    </row>
    <row r="158" s="2" customFormat="1">
      <c r="A158" s="38"/>
      <c r="B158" s="39"/>
      <c r="C158" s="40"/>
      <c r="D158" s="236" t="s">
        <v>154</v>
      </c>
      <c r="E158" s="40"/>
      <c r="F158" s="237" t="s">
        <v>1725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154</v>
      </c>
      <c r="AU158" s="17" t="s">
        <v>89</v>
      </c>
    </row>
    <row r="159" s="13" customFormat="1">
      <c r="A159" s="13"/>
      <c r="B159" s="238"/>
      <c r="C159" s="239"/>
      <c r="D159" s="231" t="s">
        <v>156</v>
      </c>
      <c r="E159" s="240" t="s">
        <v>1</v>
      </c>
      <c r="F159" s="241" t="s">
        <v>150</v>
      </c>
      <c r="G159" s="239"/>
      <c r="H159" s="242">
        <v>4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156</v>
      </c>
      <c r="AU159" s="248" t="s">
        <v>89</v>
      </c>
      <c r="AV159" s="13" t="s">
        <v>89</v>
      </c>
      <c r="AW159" s="13" t="s">
        <v>33</v>
      </c>
      <c r="AX159" s="13" t="s">
        <v>87</v>
      </c>
      <c r="AY159" s="248" t="s">
        <v>143</v>
      </c>
    </row>
    <row r="160" s="2" customFormat="1" ht="33" customHeight="1">
      <c r="A160" s="38"/>
      <c r="B160" s="39"/>
      <c r="C160" s="260" t="s">
        <v>214</v>
      </c>
      <c r="D160" s="260" t="s">
        <v>292</v>
      </c>
      <c r="E160" s="261" t="s">
        <v>1726</v>
      </c>
      <c r="F160" s="262" t="s">
        <v>1727</v>
      </c>
      <c r="G160" s="263" t="s">
        <v>160</v>
      </c>
      <c r="H160" s="264">
        <v>4</v>
      </c>
      <c r="I160" s="265"/>
      <c r="J160" s="266">
        <f>ROUND(I160*H160,2)</f>
        <v>0</v>
      </c>
      <c r="K160" s="262" t="s">
        <v>1</v>
      </c>
      <c r="L160" s="267"/>
      <c r="M160" s="268" t="s">
        <v>1</v>
      </c>
      <c r="N160" s="269" t="s">
        <v>44</v>
      </c>
      <c r="O160" s="91"/>
      <c r="P160" s="227">
        <f>O160*H160</f>
        <v>0</v>
      </c>
      <c r="Q160" s="227">
        <v>0.021000000000000001</v>
      </c>
      <c r="R160" s="227">
        <f>Q160*H160</f>
        <v>0.084000000000000005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794</v>
      </c>
      <c r="AT160" s="229" t="s">
        <v>292</v>
      </c>
      <c r="AU160" s="229" t="s">
        <v>89</v>
      </c>
      <c r="AY160" s="17" t="s">
        <v>143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87</v>
      </c>
      <c r="BK160" s="230">
        <f>ROUND(I160*H160,2)</f>
        <v>0</v>
      </c>
      <c r="BL160" s="17" t="s">
        <v>794</v>
      </c>
      <c r="BM160" s="229" t="s">
        <v>1728</v>
      </c>
    </row>
    <row r="161" s="2" customFormat="1" ht="37.8" customHeight="1">
      <c r="A161" s="38"/>
      <c r="B161" s="39"/>
      <c r="C161" s="218" t="s">
        <v>221</v>
      </c>
      <c r="D161" s="218" t="s">
        <v>145</v>
      </c>
      <c r="E161" s="219" t="s">
        <v>1729</v>
      </c>
      <c r="F161" s="220" t="s">
        <v>1730</v>
      </c>
      <c r="G161" s="221" t="s">
        <v>160</v>
      </c>
      <c r="H161" s="222">
        <v>10</v>
      </c>
      <c r="I161" s="223"/>
      <c r="J161" s="224">
        <f>ROUND(I161*H161,2)</f>
        <v>0</v>
      </c>
      <c r="K161" s="220" t="s">
        <v>149</v>
      </c>
      <c r="L161" s="44"/>
      <c r="M161" s="225" t="s">
        <v>1</v>
      </c>
      <c r="N161" s="226" t="s">
        <v>44</v>
      </c>
      <c r="O161" s="91"/>
      <c r="P161" s="227">
        <f>O161*H161</f>
        <v>0</v>
      </c>
      <c r="Q161" s="227">
        <v>0.22675000000000001</v>
      </c>
      <c r="R161" s="227">
        <f>Q161*H161</f>
        <v>2.2675000000000001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750</v>
      </c>
      <c r="AT161" s="229" t="s">
        <v>145</v>
      </c>
      <c r="AU161" s="229" t="s">
        <v>89</v>
      </c>
      <c r="AY161" s="17" t="s">
        <v>143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87</v>
      </c>
      <c r="BK161" s="230">
        <f>ROUND(I161*H161,2)</f>
        <v>0</v>
      </c>
      <c r="BL161" s="17" t="s">
        <v>750</v>
      </c>
      <c r="BM161" s="229" t="s">
        <v>1731</v>
      </c>
    </row>
    <row r="162" s="2" customFormat="1">
      <c r="A162" s="38"/>
      <c r="B162" s="39"/>
      <c r="C162" s="40"/>
      <c r="D162" s="231" t="s">
        <v>152</v>
      </c>
      <c r="E162" s="40"/>
      <c r="F162" s="232" t="s">
        <v>1732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152</v>
      </c>
      <c r="AU162" s="17" t="s">
        <v>89</v>
      </c>
    </row>
    <row r="163" s="2" customFormat="1">
      <c r="A163" s="38"/>
      <c r="B163" s="39"/>
      <c r="C163" s="40"/>
      <c r="D163" s="236" t="s">
        <v>154</v>
      </c>
      <c r="E163" s="40"/>
      <c r="F163" s="237" t="s">
        <v>1733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154</v>
      </c>
      <c r="AU163" s="17" t="s">
        <v>89</v>
      </c>
    </row>
    <row r="164" s="13" customFormat="1">
      <c r="A164" s="13"/>
      <c r="B164" s="238"/>
      <c r="C164" s="239"/>
      <c r="D164" s="231" t="s">
        <v>156</v>
      </c>
      <c r="E164" s="240" t="s">
        <v>1</v>
      </c>
      <c r="F164" s="241" t="s">
        <v>1734</v>
      </c>
      <c r="G164" s="239"/>
      <c r="H164" s="242">
        <v>10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156</v>
      </c>
      <c r="AU164" s="248" t="s">
        <v>89</v>
      </c>
      <c r="AV164" s="13" t="s">
        <v>89</v>
      </c>
      <c r="AW164" s="13" t="s">
        <v>33</v>
      </c>
      <c r="AX164" s="13" t="s">
        <v>87</v>
      </c>
      <c r="AY164" s="248" t="s">
        <v>143</v>
      </c>
    </row>
    <row r="165" s="2" customFormat="1" ht="37.8" customHeight="1">
      <c r="A165" s="38"/>
      <c r="B165" s="39"/>
      <c r="C165" s="260" t="s">
        <v>8</v>
      </c>
      <c r="D165" s="260" t="s">
        <v>292</v>
      </c>
      <c r="E165" s="261" t="s">
        <v>1735</v>
      </c>
      <c r="F165" s="262" t="s">
        <v>1736</v>
      </c>
      <c r="G165" s="263" t="s">
        <v>160</v>
      </c>
      <c r="H165" s="264">
        <v>10</v>
      </c>
      <c r="I165" s="265"/>
      <c r="J165" s="266">
        <f>ROUND(I165*H165,2)</f>
        <v>0</v>
      </c>
      <c r="K165" s="262" t="s">
        <v>1</v>
      </c>
      <c r="L165" s="267"/>
      <c r="M165" s="268" t="s">
        <v>1</v>
      </c>
      <c r="N165" s="269" t="s">
        <v>44</v>
      </c>
      <c r="O165" s="91"/>
      <c r="P165" s="227">
        <f>O165*H165</f>
        <v>0</v>
      </c>
      <c r="Q165" s="227">
        <v>0.049000000000000002</v>
      </c>
      <c r="R165" s="227">
        <f>Q165*H165</f>
        <v>0.48999999999999999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794</v>
      </c>
      <c r="AT165" s="229" t="s">
        <v>292</v>
      </c>
      <c r="AU165" s="229" t="s">
        <v>89</v>
      </c>
      <c r="AY165" s="17" t="s">
        <v>143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87</v>
      </c>
      <c r="BK165" s="230">
        <f>ROUND(I165*H165,2)</f>
        <v>0</v>
      </c>
      <c r="BL165" s="17" t="s">
        <v>794</v>
      </c>
      <c r="BM165" s="229" t="s">
        <v>1737</v>
      </c>
    </row>
    <row r="166" s="2" customFormat="1" ht="33" customHeight="1">
      <c r="A166" s="38"/>
      <c r="B166" s="39"/>
      <c r="C166" s="218" t="s">
        <v>232</v>
      </c>
      <c r="D166" s="218" t="s">
        <v>145</v>
      </c>
      <c r="E166" s="219" t="s">
        <v>1738</v>
      </c>
      <c r="F166" s="220" t="s">
        <v>1739</v>
      </c>
      <c r="G166" s="221" t="s">
        <v>160</v>
      </c>
      <c r="H166" s="222">
        <v>5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44</v>
      </c>
      <c r="O166" s="91"/>
      <c r="P166" s="227">
        <f>O166*H166</f>
        <v>0</v>
      </c>
      <c r="Q166" s="227">
        <v>0.31324999999999997</v>
      </c>
      <c r="R166" s="227">
        <f>Q166*H166</f>
        <v>1.5662499999999999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750</v>
      </c>
      <c r="AT166" s="229" t="s">
        <v>145</v>
      </c>
      <c r="AU166" s="229" t="s">
        <v>89</v>
      </c>
      <c r="AY166" s="17" t="s">
        <v>143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87</v>
      </c>
      <c r="BK166" s="230">
        <f>ROUND(I166*H166,2)</f>
        <v>0</v>
      </c>
      <c r="BL166" s="17" t="s">
        <v>750</v>
      </c>
      <c r="BM166" s="229" t="s">
        <v>1740</v>
      </c>
    </row>
    <row r="167" s="2" customFormat="1">
      <c r="A167" s="38"/>
      <c r="B167" s="39"/>
      <c r="C167" s="40"/>
      <c r="D167" s="231" t="s">
        <v>152</v>
      </c>
      <c r="E167" s="40"/>
      <c r="F167" s="232" t="s">
        <v>1739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152</v>
      </c>
      <c r="AU167" s="17" t="s">
        <v>89</v>
      </c>
    </row>
    <row r="168" s="13" customFormat="1">
      <c r="A168" s="13"/>
      <c r="B168" s="238"/>
      <c r="C168" s="239"/>
      <c r="D168" s="231" t="s">
        <v>156</v>
      </c>
      <c r="E168" s="240" t="s">
        <v>1</v>
      </c>
      <c r="F168" s="241" t="s">
        <v>176</v>
      </c>
      <c r="G168" s="239"/>
      <c r="H168" s="242">
        <v>5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156</v>
      </c>
      <c r="AU168" s="248" t="s">
        <v>89</v>
      </c>
      <c r="AV168" s="13" t="s">
        <v>89</v>
      </c>
      <c r="AW168" s="13" t="s">
        <v>33</v>
      </c>
      <c r="AX168" s="13" t="s">
        <v>79</v>
      </c>
      <c r="AY168" s="248" t="s">
        <v>143</v>
      </c>
    </row>
    <row r="169" s="14" customFormat="1">
      <c r="A169" s="14"/>
      <c r="B169" s="249"/>
      <c r="C169" s="250"/>
      <c r="D169" s="231" t="s">
        <v>156</v>
      </c>
      <c r="E169" s="251" t="s">
        <v>1</v>
      </c>
      <c r="F169" s="252" t="s">
        <v>184</v>
      </c>
      <c r="G169" s="250"/>
      <c r="H169" s="253">
        <v>5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156</v>
      </c>
      <c r="AU169" s="259" t="s">
        <v>89</v>
      </c>
      <c r="AV169" s="14" t="s">
        <v>150</v>
      </c>
      <c r="AW169" s="14" t="s">
        <v>33</v>
      </c>
      <c r="AX169" s="14" t="s">
        <v>87</v>
      </c>
      <c r="AY169" s="259" t="s">
        <v>143</v>
      </c>
    </row>
    <row r="170" s="2" customFormat="1" ht="24.15" customHeight="1">
      <c r="A170" s="38"/>
      <c r="B170" s="39"/>
      <c r="C170" s="260" t="s">
        <v>238</v>
      </c>
      <c r="D170" s="260" t="s">
        <v>292</v>
      </c>
      <c r="E170" s="261" t="s">
        <v>1741</v>
      </c>
      <c r="F170" s="262" t="s">
        <v>1742</v>
      </c>
      <c r="G170" s="263" t="s">
        <v>160</v>
      </c>
      <c r="H170" s="264">
        <v>5</v>
      </c>
      <c r="I170" s="265"/>
      <c r="J170" s="266">
        <f>ROUND(I170*H170,2)</f>
        <v>0</v>
      </c>
      <c r="K170" s="262" t="s">
        <v>1</v>
      </c>
      <c r="L170" s="267"/>
      <c r="M170" s="268" t="s">
        <v>1</v>
      </c>
      <c r="N170" s="269" t="s">
        <v>44</v>
      </c>
      <c r="O170" s="91"/>
      <c r="P170" s="227">
        <f>O170*H170</f>
        <v>0</v>
      </c>
      <c r="Q170" s="227">
        <v>0.0025000000000000001</v>
      </c>
      <c r="R170" s="227">
        <f>Q170*H170</f>
        <v>0.012500000000000001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794</v>
      </c>
      <c r="AT170" s="229" t="s">
        <v>292</v>
      </c>
      <c r="AU170" s="229" t="s">
        <v>89</v>
      </c>
      <c r="AY170" s="17" t="s">
        <v>143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87</v>
      </c>
      <c r="BK170" s="230">
        <f>ROUND(I170*H170,2)</f>
        <v>0</v>
      </c>
      <c r="BL170" s="17" t="s">
        <v>794</v>
      </c>
      <c r="BM170" s="229" t="s">
        <v>1743</v>
      </c>
    </row>
    <row r="171" s="2" customFormat="1">
      <c r="A171" s="38"/>
      <c r="B171" s="39"/>
      <c r="C171" s="40"/>
      <c r="D171" s="231" t="s">
        <v>152</v>
      </c>
      <c r="E171" s="40"/>
      <c r="F171" s="232" t="s">
        <v>1742</v>
      </c>
      <c r="G171" s="40"/>
      <c r="H171" s="40"/>
      <c r="I171" s="233"/>
      <c r="J171" s="40"/>
      <c r="K171" s="40"/>
      <c r="L171" s="44"/>
      <c r="M171" s="270"/>
      <c r="N171" s="271"/>
      <c r="O171" s="272"/>
      <c r="P171" s="272"/>
      <c r="Q171" s="272"/>
      <c r="R171" s="272"/>
      <c r="S171" s="272"/>
      <c r="T171" s="273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152</v>
      </c>
      <c r="AU171" s="17" t="s">
        <v>89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VjeDIOvpfSlpZ54SJGqRKUHnZkrsVAeGJpHm7QtPdz5rowRvfyOkmAR2LJ+ZlMmHg4vJAUo+J4VaeB3Ne1U87Q==" hashValue="d1w2yExuOzJDTQ7dQiC/6k2raWWUNANXrw4NHm0wUs3GXqWrxXKHAp3Tvbh+PTB9jOH2WPiq+Cpi1hWtc00lvA==" algorithmName="SHA-512" password="CC35"/>
  <autoFilter ref="C119:K17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4_01/131213701"/>
    <hyperlink ref="F129" r:id="rId2" display="https://podminky.urs.cz/item/CS_URS_2024_01/162351103"/>
    <hyperlink ref="F133" r:id="rId3" display="https://podminky.urs.cz/item/CS_URS_2024_01/162751117"/>
    <hyperlink ref="F137" r:id="rId4" display="https://podminky.urs.cz/item/CS_URS_2024_01/162751119"/>
    <hyperlink ref="F142" r:id="rId5" display="https://podminky.urs.cz/item/CS_URS_2024_01/167151111"/>
    <hyperlink ref="F146" r:id="rId6" display="https://podminky.urs.cz/item/CS_URS_2024_01/171201231"/>
    <hyperlink ref="F158" r:id="rId7" display="https://podminky.urs.cz/item/CS_URS_2024_01/460905211"/>
    <hyperlink ref="F163" r:id="rId8" display="https://podminky.urs.cz/item/CS_URS_2024_01/460905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114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Ul.Vítězná, Sokolov. Výstavba technické a dopravní infrastruktury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1744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ROUND((SUM(BE121:BE158)),  2)</f>
        <v>0</v>
      </c>
      <c r="G33" s="38"/>
      <c r="H33" s="38"/>
      <c r="I33" s="155">
        <v>0.20999999999999999</v>
      </c>
      <c r="J33" s="154">
        <f>ROUND(((SUM(BE121:BE158))*I33),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ROUND((SUM(BF121:BF158)),  2)</f>
        <v>0</v>
      </c>
      <c r="G34" s="38"/>
      <c r="H34" s="38"/>
      <c r="I34" s="155">
        <v>0.12</v>
      </c>
      <c r="J34" s="154">
        <f>ROUND(((SUM(BF121:BF158))*I34),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ROUND((SUM(BG121:BG158)),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ROUND((SUM(BH121:BH158)),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ROUND((SUM(BI121:BI158)),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Ul.Vítězná, Sokolov. Výstavba technické a dopravní infrastruktury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SO900 -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 p.č. 3479, 3487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31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118</v>
      </c>
      <c r="D94" s="176"/>
      <c r="E94" s="176"/>
      <c r="F94" s="176"/>
      <c r="G94" s="176"/>
      <c r="H94" s="176"/>
      <c r="I94" s="176"/>
      <c r="J94" s="177" t="s">
        <v>119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79"/>
      <c r="C97" s="180"/>
      <c r="D97" s="181" t="s">
        <v>461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462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1745</v>
      </c>
      <c r="E99" s="188"/>
      <c r="F99" s="188"/>
      <c r="G99" s="188"/>
      <c r="H99" s="188"/>
      <c r="I99" s="188"/>
      <c r="J99" s="189">
        <f>J135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463</v>
      </c>
      <c r="E100" s="188"/>
      <c r="F100" s="188"/>
      <c r="G100" s="188"/>
      <c r="H100" s="188"/>
      <c r="I100" s="188"/>
      <c r="J100" s="189">
        <f>J143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1746</v>
      </c>
      <c r="E101" s="188"/>
      <c r="F101" s="188"/>
      <c r="G101" s="188"/>
      <c r="H101" s="188"/>
      <c r="I101" s="188"/>
      <c r="J101" s="189">
        <f>J147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Ul.Vítězná, Sokolov. Výstavba technické a dopravní infrastruktury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SO900 - VRN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Sokolov p.č. 3479, 3487</v>
      </c>
      <c r="G115" s="40"/>
      <c r="H115" s="40"/>
      <c r="I115" s="32" t="s">
        <v>22</v>
      </c>
      <c r="J115" s="79" t="str">
        <f>IF(J12="","",J12)</f>
        <v>16. 1. 2024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Město Sokolov</v>
      </c>
      <c r="G117" s="40"/>
      <c r="H117" s="40"/>
      <c r="I117" s="32" t="s">
        <v>31</v>
      </c>
      <c r="J117" s="36" t="str">
        <f>E21</f>
        <v>Ing. Ota Vettermann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29</v>
      </c>
      <c r="D118" s="40"/>
      <c r="E118" s="40"/>
      <c r="F118" s="27" t="str">
        <f>IF(E18="","",E18)</f>
        <v>Vyplň údaj</v>
      </c>
      <c r="G118" s="40"/>
      <c r="H118" s="40"/>
      <c r="I118" s="32" t="s">
        <v>34</v>
      </c>
      <c r="J118" s="36" t="str">
        <f>E24</f>
        <v>MESSOR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129</v>
      </c>
      <c r="D120" s="194" t="s">
        <v>64</v>
      </c>
      <c r="E120" s="194" t="s">
        <v>60</v>
      </c>
      <c r="F120" s="194" t="s">
        <v>61</v>
      </c>
      <c r="G120" s="194" t="s">
        <v>130</v>
      </c>
      <c r="H120" s="194" t="s">
        <v>131</v>
      </c>
      <c r="I120" s="194" t="s">
        <v>132</v>
      </c>
      <c r="J120" s="194" t="s">
        <v>119</v>
      </c>
      <c r="K120" s="195" t="s">
        <v>133</v>
      </c>
      <c r="L120" s="196"/>
      <c r="M120" s="100" t="s">
        <v>1</v>
      </c>
      <c r="N120" s="101" t="s">
        <v>43</v>
      </c>
      <c r="O120" s="101" t="s">
        <v>134</v>
      </c>
      <c r="P120" s="101" t="s">
        <v>135</v>
      </c>
      <c r="Q120" s="101" t="s">
        <v>136</v>
      </c>
      <c r="R120" s="101" t="s">
        <v>137</v>
      </c>
      <c r="S120" s="101" t="s">
        <v>138</v>
      </c>
      <c r="T120" s="102" t="s">
        <v>139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140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78</v>
      </c>
      <c r="AU121" s="17" t="s">
        <v>121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78</v>
      </c>
      <c r="E122" s="205" t="s">
        <v>112</v>
      </c>
      <c r="F122" s="205" t="s">
        <v>681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P123+P135+P143+P147</f>
        <v>0</v>
      </c>
      <c r="Q122" s="210"/>
      <c r="R122" s="211">
        <f>R123+R135+R143+R147</f>
        <v>0</v>
      </c>
      <c r="S122" s="210"/>
      <c r="T122" s="212">
        <f>T123+T135+T143+T147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176</v>
      </c>
      <c r="AT122" s="214" t="s">
        <v>78</v>
      </c>
      <c r="AU122" s="214" t="s">
        <v>79</v>
      </c>
      <c r="AY122" s="213" t="s">
        <v>143</v>
      </c>
      <c r="BK122" s="215">
        <f>BK123+BK135+BK143+BK147</f>
        <v>0</v>
      </c>
    </row>
    <row r="123" s="12" customFormat="1" ht="22.8" customHeight="1">
      <c r="A123" s="12"/>
      <c r="B123" s="202"/>
      <c r="C123" s="203"/>
      <c r="D123" s="204" t="s">
        <v>78</v>
      </c>
      <c r="E123" s="216" t="s">
        <v>682</v>
      </c>
      <c r="F123" s="216" t="s">
        <v>683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SUM(P124:P134)</f>
        <v>0</v>
      </c>
      <c r="Q123" s="210"/>
      <c r="R123" s="211">
        <f>SUM(R124:R134)</f>
        <v>0</v>
      </c>
      <c r="S123" s="210"/>
      <c r="T123" s="212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176</v>
      </c>
      <c r="AT123" s="214" t="s">
        <v>78</v>
      </c>
      <c r="AU123" s="214" t="s">
        <v>87</v>
      </c>
      <c r="AY123" s="213" t="s">
        <v>143</v>
      </c>
      <c r="BK123" s="215">
        <f>SUM(BK124:BK134)</f>
        <v>0</v>
      </c>
    </row>
    <row r="124" s="2" customFormat="1" ht="16.5" customHeight="1">
      <c r="A124" s="38"/>
      <c r="B124" s="39"/>
      <c r="C124" s="218" t="s">
        <v>87</v>
      </c>
      <c r="D124" s="218" t="s">
        <v>145</v>
      </c>
      <c r="E124" s="219" t="s">
        <v>1747</v>
      </c>
      <c r="F124" s="220" t="s">
        <v>1748</v>
      </c>
      <c r="G124" s="221" t="s">
        <v>686</v>
      </c>
      <c r="H124" s="222">
        <v>1</v>
      </c>
      <c r="I124" s="223"/>
      <c r="J124" s="224">
        <f>ROUND(I124*H124,2)</f>
        <v>0</v>
      </c>
      <c r="K124" s="220" t="s">
        <v>318</v>
      </c>
      <c r="L124" s="44"/>
      <c r="M124" s="225" t="s">
        <v>1</v>
      </c>
      <c r="N124" s="226" t="s">
        <v>44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687</v>
      </c>
      <c r="AT124" s="229" t="s">
        <v>145</v>
      </c>
      <c r="AU124" s="229" t="s">
        <v>89</v>
      </c>
      <c r="AY124" s="17" t="s">
        <v>143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87</v>
      </c>
      <c r="BK124" s="230">
        <f>ROUND(I124*H124,2)</f>
        <v>0</v>
      </c>
      <c r="BL124" s="17" t="s">
        <v>687</v>
      </c>
      <c r="BM124" s="229" t="s">
        <v>1749</v>
      </c>
    </row>
    <row r="125" s="2" customFormat="1">
      <c r="A125" s="38"/>
      <c r="B125" s="39"/>
      <c r="C125" s="40"/>
      <c r="D125" s="231" t="s">
        <v>152</v>
      </c>
      <c r="E125" s="40"/>
      <c r="F125" s="232" t="s">
        <v>1748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152</v>
      </c>
      <c r="AU125" s="17" t="s">
        <v>89</v>
      </c>
    </row>
    <row r="126" s="2" customFormat="1">
      <c r="A126" s="38"/>
      <c r="B126" s="39"/>
      <c r="C126" s="40"/>
      <c r="D126" s="236" t="s">
        <v>154</v>
      </c>
      <c r="E126" s="40"/>
      <c r="F126" s="237" t="s">
        <v>1750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154</v>
      </c>
      <c r="AU126" s="17" t="s">
        <v>89</v>
      </c>
    </row>
    <row r="127" s="13" customFormat="1">
      <c r="A127" s="13"/>
      <c r="B127" s="238"/>
      <c r="C127" s="239"/>
      <c r="D127" s="231" t="s">
        <v>156</v>
      </c>
      <c r="E127" s="240" t="s">
        <v>1</v>
      </c>
      <c r="F127" s="241" t="s">
        <v>1751</v>
      </c>
      <c r="G127" s="239"/>
      <c r="H127" s="242">
        <v>1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156</v>
      </c>
      <c r="AU127" s="248" t="s">
        <v>89</v>
      </c>
      <c r="AV127" s="13" t="s">
        <v>89</v>
      </c>
      <c r="AW127" s="13" t="s">
        <v>33</v>
      </c>
      <c r="AX127" s="13" t="s">
        <v>87</v>
      </c>
      <c r="AY127" s="248" t="s">
        <v>143</v>
      </c>
    </row>
    <row r="128" s="2" customFormat="1" ht="16.5" customHeight="1">
      <c r="A128" s="38"/>
      <c r="B128" s="39"/>
      <c r="C128" s="218" t="s">
        <v>89</v>
      </c>
      <c r="D128" s="218" t="s">
        <v>145</v>
      </c>
      <c r="E128" s="219" t="s">
        <v>1752</v>
      </c>
      <c r="F128" s="220" t="s">
        <v>1753</v>
      </c>
      <c r="G128" s="221" t="s">
        <v>686</v>
      </c>
      <c r="H128" s="222">
        <v>1</v>
      </c>
      <c r="I128" s="223"/>
      <c r="J128" s="224">
        <f>ROUND(I128*H128,2)</f>
        <v>0</v>
      </c>
      <c r="K128" s="220" t="s">
        <v>789</v>
      </c>
      <c r="L128" s="44"/>
      <c r="M128" s="225" t="s">
        <v>1</v>
      </c>
      <c r="N128" s="226" t="s">
        <v>44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687</v>
      </c>
      <c r="AT128" s="229" t="s">
        <v>145</v>
      </c>
      <c r="AU128" s="229" t="s">
        <v>89</v>
      </c>
      <c r="AY128" s="17" t="s">
        <v>143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87</v>
      </c>
      <c r="BK128" s="230">
        <f>ROUND(I128*H128,2)</f>
        <v>0</v>
      </c>
      <c r="BL128" s="17" t="s">
        <v>687</v>
      </c>
      <c r="BM128" s="229" t="s">
        <v>1754</v>
      </c>
    </row>
    <row r="129" s="2" customFormat="1">
      <c r="A129" s="38"/>
      <c r="B129" s="39"/>
      <c r="C129" s="40"/>
      <c r="D129" s="231" t="s">
        <v>152</v>
      </c>
      <c r="E129" s="40"/>
      <c r="F129" s="232" t="s">
        <v>1753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89</v>
      </c>
    </row>
    <row r="130" s="2" customFormat="1" ht="16.5" customHeight="1">
      <c r="A130" s="38"/>
      <c r="B130" s="39"/>
      <c r="C130" s="218" t="s">
        <v>164</v>
      </c>
      <c r="D130" s="218" t="s">
        <v>145</v>
      </c>
      <c r="E130" s="219" t="s">
        <v>1686</v>
      </c>
      <c r="F130" s="220" t="s">
        <v>1687</v>
      </c>
      <c r="G130" s="221" t="s">
        <v>686</v>
      </c>
      <c r="H130" s="222">
        <v>7</v>
      </c>
      <c r="I130" s="223"/>
      <c r="J130" s="224">
        <f>ROUND(I130*H130,2)</f>
        <v>0</v>
      </c>
      <c r="K130" s="220" t="s">
        <v>789</v>
      </c>
      <c r="L130" s="44"/>
      <c r="M130" s="225" t="s">
        <v>1</v>
      </c>
      <c r="N130" s="226" t="s">
        <v>44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687</v>
      </c>
      <c r="AT130" s="229" t="s">
        <v>145</v>
      </c>
      <c r="AU130" s="229" t="s">
        <v>89</v>
      </c>
      <c r="AY130" s="17" t="s">
        <v>143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87</v>
      </c>
      <c r="BK130" s="230">
        <f>ROUND(I130*H130,2)</f>
        <v>0</v>
      </c>
      <c r="BL130" s="17" t="s">
        <v>687</v>
      </c>
      <c r="BM130" s="229" t="s">
        <v>1755</v>
      </c>
    </row>
    <row r="131" s="2" customFormat="1">
      <c r="A131" s="38"/>
      <c r="B131" s="39"/>
      <c r="C131" s="40"/>
      <c r="D131" s="231" t="s">
        <v>152</v>
      </c>
      <c r="E131" s="40"/>
      <c r="F131" s="232" t="s">
        <v>1687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152</v>
      </c>
      <c r="AU131" s="17" t="s">
        <v>89</v>
      </c>
    </row>
    <row r="132" s="13" customFormat="1">
      <c r="A132" s="13"/>
      <c r="B132" s="238"/>
      <c r="C132" s="239"/>
      <c r="D132" s="231" t="s">
        <v>156</v>
      </c>
      <c r="E132" s="240" t="s">
        <v>1</v>
      </c>
      <c r="F132" s="241" t="s">
        <v>1756</v>
      </c>
      <c r="G132" s="239"/>
      <c r="H132" s="242">
        <v>6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156</v>
      </c>
      <c r="AU132" s="248" t="s">
        <v>89</v>
      </c>
      <c r="AV132" s="13" t="s">
        <v>89</v>
      </c>
      <c r="AW132" s="13" t="s">
        <v>33</v>
      </c>
      <c r="AX132" s="13" t="s">
        <v>79</v>
      </c>
      <c r="AY132" s="248" t="s">
        <v>143</v>
      </c>
    </row>
    <row r="133" s="13" customFormat="1">
      <c r="A133" s="13"/>
      <c r="B133" s="238"/>
      <c r="C133" s="239"/>
      <c r="D133" s="231" t="s">
        <v>156</v>
      </c>
      <c r="E133" s="240" t="s">
        <v>1</v>
      </c>
      <c r="F133" s="241" t="s">
        <v>1757</v>
      </c>
      <c r="G133" s="239"/>
      <c r="H133" s="242">
        <v>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156</v>
      </c>
      <c r="AU133" s="248" t="s">
        <v>89</v>
      </c>
      <c r="AV133" s="13" t="s">
        <v>89</v>
      </c>
      <c r="AW133" s="13" t="s">
        <v>33</v>
      </c>
      <c r="AX133" s="13" t="s">
        <v>79</v>
      </c>
      <c r="AY133" s="248" t="s">
        <v>143</v>
      </c>
    </row>
    <row r="134" s="14" customFormat="1">
      <c r="A134" s="14"/>
      <c r="B134" s="249"/>
      <c r="C134" s="250"/>
      <c r="D134" s="231" t="s">
        <v>156</v>
      </c>
      <c r="E134" s="251" t="s">
        <v>1</v>
      </c>
      <c r="F134" s="252" t="s">
        <v>184</v>
      </c>
      <c r="G134" s="250"/>
      <c r="H134" s="253">
        <v>7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156</v>
      </c>
      <c r="AU134" s="259" t="s">
        <v>89</v>
      </c>
      <c r="AV134" s="14" t="s">
        <v>150</v>
      </c>
      <c r="AW134" s="14" t="s">
        <v>33</v>
      </c>
      <c r="AX134" s="14" t="s">
        <v>87</v>
      </c>
      <c r="AY134" s="259" t="s">
        <v>143</v>
      </c>
    </row>
    <row r="135" s="12" customFormat="1" ht="22.8" customHeight="1">
      <c r="A135" s="12"/>
      <c r="B135" s="202"/>
      <c r="C135" s="203"/>
      <c r="D135" s="204" t="s">
        <v>78</v>
      </c>
      <c r="E135" s="216" t="s">
        <v>1758</v>
      </c>
      <c r="F135" s="216" t="s">
        <v>1759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SUM(P136:P142)</f>
        <v>0</v>
      </c>
      <c r="Q135" s="210"/>
      <c r="R135" s="211">
        <f>SUM(R136:R142)</f>
        <v>0</v>
      </c>
      <c r="S135" s="210"/>
      <c r="T135" s="212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176</v>
      </c>
      <c r="AT135" s="214" t="s">
        <v>78</v>
      </c>
      <c r="AU135" s="214" t="s">
        <v>87</v>
      </c>
      <c r="AY135" s="213" t="s">
        <v>143</v>
      </c>
      <c r="BK135" s="215">
        <f>SUM(BK136:BK142)</f>
        <v>0</v>
      </c>
    </row>
    <row r="136" s="2" customFormat="1" ht="16.5" customHeight="1">
      <c r="A136" s="38"/>
      <c r="B136" s="39"/>
      <c r="C136" s="218" t="s">
        <v>150</v>
      </c>
      <c r="D136" s="218" t="s">
        <v>145</v>
      </c>
      <c r="E136" s="219" t="s">
        <v>1760</v>
      </c>
      <c r="F136" s="220" t="s">
        <v>1759</v>
      </c>
      <c r="G136" s="221" t="s">
        <v>1761</v>
      </c>
      <c r="H136" s="222">
        <v>8</v>
      </c>
      <c r="I136" s="223"/>
      <c r="J136" s="224">
        <f>ROUND(I136*H136,2)</f>
        <v>0</v>
      </c>
      <c r="K136" s="220" t="s">
        <v>789</v>
      </c>
      <c r="L136" s="44"/>
      <c r="M136" s="225" t="s">
        <v>1</v>
      </c>
      <c r="N136" s="226" t="s">
        <v>44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687</v>
      </c>
      <c r="AT136" s="229" t="s">
        <v>145</v>
      </c>
      <c r="AU136" s="229" t="s">
        <v>89</v>
      </c>
      <c r="AY136" s="17" t="s">
        <v>143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87</v>
      </c>
      <c r="BK136" s="230">
        <f>ROUND(I136*H136,2)</f>
        <v>0</v>
      </c>
      <c r="BL136" s="17" t="s">
        <v>687</v>
      </c>
      <c r="BM136" s="229" t="s">
        <v>1762</v>
      </c>
    </row>
    <row r="137" s="2" customFormat="1">
      <c r="A137" s="38"/>
      <c r="B137" s="39"/>
      <c r="C137" s="40"/>
      <c r="D137" s="231" t="s">
        <v>152</v>
      </c>
      <c r="E137" s="40"/>
      <c r="F137" s="232" t="s">
        <v>1759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152</v>
      </c>
      <c r="AU137" s="17" t="s">
        <v>89</v>
      </c>
    </row>
    <row r="138" s="2" customFormat="1" ht="16.5" customHeight="1">
      <c r="A138" s="38"/>
      <c r="B138" s="39"/>
      <c r="C138" s="218" t="s">
        <v>176</v>
      </c>
      <c r="D138" s="218" t="s">
        <v>145</v>
      </c>
      <c r="E138" s="219" t="s">
        <v>1763</v>
      </c>
      <c r="F138" s="220" t="s">
        <v>1764</v>
      </c>
      <c r="G138" s="221" t="s">
        <v>1761</v>
      </c>
      <c r="H138" s="222">
        <v>8</v>
      </c>
      <c r="I138" s="223"/>
      <c r="J138" s="224">
        <f>ROUND(I138*H138,2)</f>
        <v>0</v>
      </c>
      <c r="K138" s="220" t="s">
        <v>789</v>
      </c>
      <c r="L138" s="44"/>
      <c r="M138" s="225" t="s">
        <v>1</v>
      </c>
      <c r="N138" s="226" t="s">
        <v>44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687</v>
      </c>
      <c r="AT138" s="229" t="s">
        <v>145</v>
      </c>
      <c r="AU138" s="229" t="s">
        <v>89</v>
      </c>
      <c r="AY138" s="17" t="s">
        <v>143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87</v>
      </c>
      <c r="BK138" s="230">
        <f>ROUND(I138*H138,2)</f>
        <v>0</v>
      </c>
      <c r="BL138" s="17" t="s">
        <v>687</v>
      </c>
      <c r="BM138" s="229" t="s">
        <v>1765</v>
      </c>
    </row>
    <row r="139" s="2" customFormat="1">
      <c r="A139" s="38"/>
      <c r="B139" s="39"/>
      <c r="C139" s="40"/>
      <c r="D139" s="231" t="s">
        <v>152</v>
      </c>
      <c r="E139" s="40"/>
      <c r="F139" s="232" t="s">
        <v>1764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89</v>
      </c>
    </row>
    <row r="140" s="2" customFormat="1" ht="24.15" customHeight="1">
      <c r="A140" s="38"/>
      <c r="B140" s="39"/>
      <c r="C140" s="218" t="s">
        <v>185</v>
      </c>
      <c r="D140" s="218" t="s">
        <v>145</v>
      </c>
      <c r="E140" s="219" t="s">
        <v>1766</v>
      </c>
      <c r="F140" s="220" t="s">
        <v>1767</v>
      </c>
      <c r="G140" s="221" t="s">
        <v>1768</v>
      </c>
      <c r="H140" s="222">
        <v>600</v>
      </c>
      <c r="I140" s="223"/>
      <c r="J140" s="224">
        <f>ROUND(I140*H140,2)</f>
        <v>0</v>
      </c>
      <c r="K140" s="220" t="s">
        <v>789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687</v>
      </c>
      <c r="AT140" s="229" t="s">
        <v>145</v>
      </c>
      <c r="AU140" s="229" t="s">
        <v>89</v>
      </c>
      <c r="AY140" s="17" t="s">
        <v>143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87</v>
      </c>
      <c r="BK140" s="230">
        <f>ROUND(I140*H140,2)</f>
        <v>0</v>
      </c>
      <c r="BL140" s="17" t="s">
        <v>687</v>
      </c>
      <c r="BM140" s="229" t="s">
        <v>1769</v>
      </c>
    </row>
    <row r="141" s="2" customFormat="1">
      <c r="A141" s="38"/>
      <c r="B141" s="39"/>
      <c r="C141" s="40"/>
      <c r="D141" s="231" t="s">
        <v>152</v>
      </c>
      <c r="E141" s="40"/>
      <c r="F141" s="232" t="s">
        <v>1767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89</v>
      </c>
    </row>
    <row r="142" s="13" customFormat="1">
      <c r="A142" s="13"/>
      <c r="B142" s="238"/>
      <c r="C142" s="239"/>
      <c r="D142" s="231" t="s">
        <v>156</v>
      </c>
      <c r="E142" s="240" t="s">
        <v>1</v>
      </c>
      <c r="F142" s="241" t="s">
        <v>1770</v>
      </c>
      <c r="G142" s="239"/>
      <c r="H142" s="242">
        <v>600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156</v>
      </c>
      <c r="AU142" s="248" t="s">
        <v>89</v>
      </c>
      <c r="AV142" s="13" t="s">
        <v>89</v>
      </c>
      <c r="AW142" s="13" t="s">
        <v>33</v>
      </c>
      <c r="AX142" s="13" t="s">
        <v>87</v>
      </c>
      <c r="AY142" s="248" t="s">
        <v>143</v>
      </c>
    </row>
    <row r="143" s="12" customFormat="1" ht="22.8" customHeight="1">
      <c r="A143" s="12"/>
      <c r="B143" s="202"/>
      <c r="C143" s="203"/>
      <c r="D143" s="204" t="s">
        <v>78</v>
      </c>
      <c r="E143" s="216" t="s">
        <v>690</v>
      </c>
      <c r="F143" s="216" t="s">
        <v>691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SUM(P144:P146)</f>
        <v>0</v>
      </c>
      <c r="Q143" s="210"/>
      <c r="R143" s="211">
        <f>SUM(R144:R146)</f>
        <v>0</v>
      </c>
      <c r="S143" s="210"/>
      <c r="T143" s="212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176</v>
      </c>
      <c r="AT143" s="214" t="s">
        <v>78</v>
      </c>
      <c r="AU143" s="214" t="s">
        <v>87</v>
      </c>
      <c r="AY143" s="213" t="s">
        <v>143</v>
      </c>
      <c r="BK143" s="215">
        <f>SUM(BK144:BK146)</f>
        <v>0</v>
      </c>
    </row>
    <row r="144" s="2" customFormat="1" ht="16.5" customHeight="1">
      <c r="A144" s="38"/>
      <c r="B144" s="39"/>
      <c r="C144" s="218" t="s">
        <v>192</v>
      </c>
      <c r="D144" s="218" t="s">
        <v>145</v>
      </c>
      <c r="E144" s="219" t="s">
        <v>1771</v>
      </c>
      <c r="F144" s="220" t="s">
        <v>1772</v>
      </c>
      <c r="G144" s="221" t="s">
        <v>686</v>
      </c>
      <c r="H144" s="222">
        <v>1</v>
      </c>
      <c r="I144" s="223"/>
      <c r="J144" s="224">
        <f>ROUND(I144*H144,2)</f>
        <v>0</v>
      </c>
      <c r="K144" s="220" t="s">
        <v>318</v>
      </c>
      <c r="L144" s="44"/>
      <c r="M144" s="225" t="s">
        <v>1</v>
      </c>
      <c r="N144" s="226" t="s">
        <v>44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687</v>
      </c>
      <c r="AT144" s="229" t="s">
        <v>145</v>
      </c>
      <c r="AU144" s="229" t="s">
        <v>89</v>
      </c>
      <c r="AY144" s="17" t="s">
        <v>143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87</v>
      </c>
      <c r="BK144" s="230">
        <f>ROUND(I144*H144,2)</f>
        <v>0</v>
      </c>
      <c r="BL144" s="17" t="s">
        <v>687</v>
      </c>
      <c r="BM144" s="229" t="s">
        <v>1773</v>
      </c>
    </row>
    <row r="145" s="2" customFormat="1">
      <c r="A145" s="38"/>
      <c r="B145" s="39"/>
      <c r="C145" s="40"/>
      <c r="D145" s="231" t="s">
        <v>152</v>
      </c>
      <c r="E145" s="40"/>
      <c r="F145" s="232" t="s">
        <v>1772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89</v>
      </c>
    </row>
    <row r="146" s="2" customFormat="1">
      <c r="A146" s="38"/>
      <c r="B146" s="39"/>
      <c r="C146" s="40"/>
      <c r="D146" s="236" t="s">
        <v>154</v>
      </c>
      <c r="E146" s="40"/>
      <c r="F146" s="237" t="s">
        <v>1774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154</v>
      </c>
      <c r="AU146" s="17" t="s">
        <v>89</v>
      </c>
    </row>
    <row r="147" s="12" customFormat="1" ht="22.8" customHeight="1">
      <c r="A147" s="12"/>
      <c r="B147" s="202"/>
      <c r="C147" s="203"/>
      <c r="D147" s="204" t="s">
        <v>78</v>
      </c>
      <c r="E147" s="216" t="s">
        <v>1775</v>
      </c>
      <c r="F147" s="216" t="s">
        <v>1776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SUM(P148:P158)</f>
        <v>0</v>
      </c>
      <c r="Q147" s="210"/>
      <c r="R147" s="211">
        <f>SUM(R148:R158)</f>
        <v>0</v>
      </c>
      <c r="S147" s="210"/>
      <c r="T147" s="212">
        <f>SUM(T148:T158)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176</v>
      </c>
      <c r="AT147" s="214" t="s">
        <v>78</v>
      </c>
      <c r="AU147" s="214" t="s">
        <v>87</v>
      </c>
      <c r="AY147" s="213" t="s">
        <v>143</v>
      </c>
      <c r="BK147" s="215">
        <f>SUM(BK148:BK158)</f>
        <v>0</v>
      </c>
    </row>
    <row r="148" s="2" customFormat="1" ht="16.5" customHeight="1">
      <c r="A148" s="38"/>
      <c r="B148" s="39"/>
      <c r="C148" s="218" t="s">
        <v>199</v>
      </c>
      <c r="D148" s="218" t="s">
        <v>145</v>
      </c>
      <c r="E148" s="219" t="s">
        <v>1777</v>
      </c>
      <c r="F148" s="220" t="s">
        <v>1776</v>
      </c>
      <c r="G148" s="221" t="s">
        <v>686</v>
      </c>
      <c r="H148" s="222">
        <v>1</v>
      </c>
      <c r="I148" s="223"/>
      <c r="J148" s="224">
        <f>ROUND(I148*H148,2)</f>
        <v>0</v>
      </c>
      <c r="K148" s="220" t="s">
        <v>789</v>
      </c>
      <c r="L148" s="44"/>
      <c r="M148" s="225" t="s">
        <v>1</v>
      </c>
      <c r="N148" s="226" t="s">
        <v>44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687</v>
      </c>
      <c r="AT148" s="229" t="s">
        <v>145</v>
      </c>
      <c r="AU148" s="229" t="s">
        <v>89</v>
      </c>
      <c r="AY148" s="17" t="s">
        <v>143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87</v>
      </c>
      <c r="BK148" s="230">
        <f>ROUND(I148*H148,2)</f>
        <v>0</v>
      </c>
      <c r="BL148" s="17" t="s">
        <v>687</v>
      </c>
      <c r="BM148" s="229" t="s">
        <v>1778</v>
      </c>
    </row>
    <row r="149" s="2" customFormat="1">
      <c r="A149" s="38"/>
      <c r="B149" s="39"/>
      <c r="C149" s="40"/>
      <c r="D149" s="231" t="s">
        <v>152</v>
      </c>
      <c r="E149" s="40"/>
      <c r="F149" s="232" t="s">
        <v>1776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152</v>
      </c>
      <c r="AU149" s="17" t="s">
        <v>89</v>
      </c>
    </row>
    <row r="150" s="2" customFormat="1" ht="21.75" customHeight="1">
      <c r="A150" s="38"/>
      <c r="B150" s="39"/>
      <c r="C150" s="218" t="s">
        <v>206</v>
      </c>
      <c r="D150" s="218" t="s">
        <v>145</v>
      </c>
      <c r="E150" s="219" t="s">
        <v>1779</v>
      </c>
      <c r="F150" s="220" t="s">
        <v>1780</v>
      </c>
      <c r="G150" s="221" t="s">
        <v>686</v>
      </c>
      <c r="H150" s="222">
        <v>1</v>
      </c>
      <c r="I150" s="223"/>
      <c r="J150" s="224">
        <f>ROUND(I150*H150,2)</f>
        <v>0</v>
      </c>
      <c r="K150" s="220" t="s">
        <v>318</v>
      </c>
      <c r="L150" s="44"/>
      <c r="M150" s="225" t="s">
        <v>1</v>
      </c>
      <c r="N150" s="226" t="s">
        <v>44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687</v>
      </c>
      <c r="AT150" s="229" t="s">
        <v>145</v>
      </c>
      <c r="AU150" s="229" t="s">
        <v>89</v>
      </c>
      <c r="AY150" s="17" t="s">
        <v>143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87</v>
      </c>
      <c r="BK150" s="230">
        <f>ROUND(I150*H150,2)</f>
        <v>0</v>
      </c>
      <c r="BL150" s="17" t="s">
        <v>687</v>
      </c>
      <c r="BM150" s="229" t="s">
        <v>1781</v>
      </c>
    </row>
    <row r="151" s="2" customFormat="1">
      <c r="A151" s="38"/>
      <c r="B151" s="39"/>
      <c r="C151" s="40"/>
      <c r="D151" s="231" t="s">
        <v>152</v>
      </c>
      <c r="E151" s="40"/>
      <c r="F151" s="232" t="s">
        <v>1780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89</v>
      </c>
    </row>
    <row r="152" s="2" customFormat="1">
      <c r="A152" s="38"/>
      <c r="B152" s="39"/>
      <c r="C152" s="40"/>
      <c r="D152" s="236" t="s">
        <v>154</v>
      </c>
      <c r="E152" s="40"/>
      <c r="F152" s="237" t="s">
        <v>1782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154</v>
      </c>
      <c r="AU152" s="17" t="s">
        <v>89</v>
      </c>
    </row>
    <row r="153" s="2" customFormat="1" ht="24.15" customHeight="1">
      <c r="A153" s="38"/>
      <c r="B153" s="39"/>
      <c r="C153" s="218" t="s">
        <v>214</v>
      </c>
      <c r="D153" s="218" t="s">
        <v>145</v>
      </c>
      <c r="E153" s="219" t="s">
        <v>1783</v>
      </c>
      <c r="F153" s="220" t="s">
        <v>1784</v>
      </c>
      <c r="G153" s="221" t="s">
        <v>1761</v>
      </c>
      <c r="H153" s="222">
        <v>8</v>
      </c>
      <c r="I153" s="223"/>
      <c r="J153" s="224">
        <f>ROUND(I153*H153,2)</f>
        <v>0</v>
      </c>
      <c r="K153" s="220" t="s">
        <v>318</v>
      </c>
      <c r="L153" s="44"/>
      <c r="M153" s="225" t="s">
        <v>1</v>
      </c>
      <c r="N153" s="226" t="s">
        <v>44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687</v>
      </c>
      <c r="AT153" s="229" t="s">
        <v>145</v>
      </c>
      <c r="AU153" s="229" t="s">
        <v>89</v>
      </c>
      <c r="AY153" s="17" t="s">
        <v>143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87</v>
      </c>
      <c r="BK153" s="230">
        <f>ROUND(I153*H153,2)</f>
        <v>0</v>
      </c>
      <c r="BL153" s="17" t="s">
        <v>687</v>
      </c>
      <c r="BM153" s="229" t="s">
        <v>1785</v>
      </c>
    </row>
    <row r="154" s="2" customFormat="1">
      <c r="A154" s="38"/>
      <c r="B154" s="39"/>
      <c r="C154" s="40"/>
      <c r="D154" s="231" t="s">
        <v>152</v>
      </c>
      <c r="E154" s="40"/>
      <c r="F154" s="232" t="s">
        <v>1784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152</v>
      </c>
      <c r="AU154" s="17" t="s">
        <v>89</v>
      </c>
    </row>
    <row r="155" s="2" customFormat="1">
      <c r="A155" s="38"/>
      <c r="B155" s="39"/>
      <c r="C155" s="40"/>
      <c r="D155" s="236" t="s">
        <v>154</v>
      </c>
      <c r="E155" s="40"/>
      <c r="F155" s="237" t="s">
        <v>1786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154</v>
      </c>
      <c r="AU155" s="17" t="s">
        <v>89</v>
      </c>
    </row>
    <row r="156" s="2" customFormat="1" ht="16.5" customHeight="1">
      <c r="A156" s="38"/>
      <c r="B156" s="39"/>
      <c r="C156" s="218" t="s">
        <v>221</v>
      </c>
      <c r="D156" s="218" t="s">
        <v>145</v>
      </c>
      <c r="E156" s="219" t="s">
        <v>1787</v>
      </c>
      <c r="F156" s="220" t="s">
        <v>1788</v>
      </c>
      <c r="G156" s="221" t="s">
        <v>686</v>
      </c>
      <c r="H156" s="222">
        <v>1</v>
      </c>
      <c r="I156" s="223"/>
      <c r="J156" s="224">
        <f>ROUND(I156*H156,2)</f>
        <v>0</v>
      </c>
      <c r="K156" s="220" t="s">
        <v>789</v>
      </c>
      <c r="L156" s="44"/>
      <c r="M156" s="225" t="s">
        <v>1</v>
      </c>
      <c r="N156" s="226" t="s">
        <v>44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687</v>
      </c>
      <c r="AT156" s="229" t="s">
        <v>145</v>
      </c>
      <c r="AU156" s="229" t="s">
        <v>89</v>
      </c>
      <c r="AY156" s="17" t="s">
        <v>143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87</v>
      </c>
      <c r="BK156" s="230">
        <f>ROUND(I156*H156,2)</f>
        <v>0</v>
      </c>
      <c r="BL156" s="17" t="s">
        <v>687</v>
      </c>
      <c r="BM156" s="229" t="s">
        <v>1789</v>
      </c>
    </row>
    <row r="157" s="2" customFormat="1">
      <c r="A157" s="38"/>
      <c r="B157" s="39"/>
      <c r="C157" s="40"/>
      <c r="D157" s="231" t="s">
        <v>152</v>
      </c>
      <c r="E157" s="40"/>
      <c r="F157" s="232" t="s">
        <v>1788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89</v>
      </c>
    </row>
    <row r="158" s="13" customFormat="1">
      <c r="A158" s="13"/>
      <c r="B158" s="238"/>
      <c r="C158" s="239"/>
      <c r="D158" s="231" t="s">
        <v>156</v>
      </c>
      <c r="E158" s="240" t="s">
        <v>1</v>
      </c>
      <c r="F158" s="241" t="s">
        <v>1790</v>
      </c>
      <c r="G158" s="239"/>
      <c r="H158" s="242">
        <v>1</v>
      </c>
      <c r="I158" s="243"/>
      <c r="J158" s="239"/>
      <c r="K158" s="239"/>
      <c r="L158" s="244"/>
      <c r="M158" s="274"/>
      <c r="N158" s="275"/>
      <c r="O158" s="275"/>
      <c r="P158" s="275"/>
      <c r="Q158" s="275"/>
      <c r="R158" s="275"/>
      <c r="S158" s="275"/>
      <c r="T158" s="27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156</v>
      </c>
      <c r="AU158" s="248" t="s">
        <v>89</v>
      </c>
      <c r="AV158" s="13" t="s">
        <v>89</v>
      </c>
      <c r="AW158" s="13" t="s">
        <v>33</v>
      </c>
      <c r="AX158" s="13" t="s">
        <v>87</v>
      </c>
      <c r="AY158" s="248" t="s">
        <v>143</v>
      </c>
    </row>
    <row r="159" s="2" customFormat="1" ht="6.96" customHeight="1">
      <c r="A159" s="38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sqfUXE/UY4p7zZmd1eBB5ubIupwsD0yL33b9moeclbIJIfA82GA6jkk6yLqGhzolxAVsrZTvbvuvRx2HvYwP2Q==" hashValue="IazlUBc5bV4IH/uwwwyeqZ54GjmqmT7ZPrsmBw5W6gnGEguP8F6Jey27e0nVPQGly4d5M3jeBUKwJvkLAMZRtQ==" algorithmName="SHA-512" password="CC35"/>
  <autoFilter ref="C120:K15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3_01/011114000"/>
    <hyperlink ref="F146" r:id="rId2" display="https://podminky.urs.cz/item/CS_URS_2023_01/049303000"/>
    <hyperlink ref="F152" r:id="rId3" display="https://podminky.urs.cz/item/CS_URS_2023_01/072103001"/>
    <hyperlink ref="F155" r:id="rId4" display="https://podminky.urs.cz/item/CS_URS_2023_01/07210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20"/>
    </row>
    <row r="4" s="1" customFormat="1" ht="24.96" customHeight="1">
      <c r="B4" s="20"/>
      <c r="C4" s="138" t="s">
        <v>1791</v>
      </c>
      <c r="H4" s="20"/>
    </row>
    <row r="5" s="1" customFormat="1" ht="12" customHeight="1">
      <c r="B5" s="20"/>
      <c r="C5" s="288" t="s">
        <v>13</v>
      </c>
      <c r="D5" s="147" t="s">
        <v>14</v>
      </c>
      <c r="E5" s="1"/>
      <c r="F5" s="1"/>
      <c r="H5" s="20"/>
    </row>
    <row r="6" s="1" customFormat="1" ht="36.96" customHeight="1">
      <c r="B6" s="20"/>
      <c r="C6" s="289" t="s">
        <v>16</v>
      </c>
      <c r="D6" s="290" t="s">
        <v>17</v>
      </c>
      <c r="E6" s="1"/>
      <c r="F6" s="1"/>
      <c r="H6" s="20"/>
    </row>
    <row r="7" s="1" customFormat="1" ht="16.5" customHeight="1">
      <c r="B7" s="20"/>
      <c r="C7" s="140" t="s">
        <v>22</v>
      </c>
      <c r="D7" s="144" t="str">
        <f>'Rekapitulace stavby'!AN8</f>
        <v>16. 1. 2024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1"/>
      <c r="B9" s="291"/>
      <c r="C9" s="292" t="s">
        <v>60</v>
      </c>
      <c r="D9" s="293" t="s">
        <v>61</v>
      </c>
      <c r="E9" s="293" t="s">
        <v>130</v>
      </c>
      <c r="F9" s="294" t="s">
        <v>1792</v>
      </c>
      <c r="G9" s="191"/>
      <c r="H9" s="291"/>
    </row>
    <row r="10" s="2" customFormat="1" ht="26.4" customHeight="1">
      <c r="A10" s="38"/>
      <c r="B10" s="44"/>
      <c r="C10" s="295" t="s">
        <v>99</v>
      </c>
      <c r="D10" s="295" t="s">
        <v>100</v>
      </c>
      <c r="E10" s="38"/>
      <c r="F10" s="38"/>
      <c r="G10" s="38"/>
      <c r="H10" s="44"/>
    </row>
    <row r="11" s="2" customFormat="1" ht="16.8" customHeight="1">
      <c r="A11" s="38"/>
      <c r="B11" s="44"/>
      <c r="C11" s="296" t="s">
        <v>1793</v>
      </c>
      <c r="D11" s="297" t="s">
        <v>1794</v>
      </c>
      <c r="E11" s="298" t="s">
        <v>241</v>
      </c>
      <c r="F11" s="299">
        <v>234.75</v>
      </c>
      <c r="G11" s="38"/>
      <c r="H11" s="44"/>
    </row>
    <row r="12" s="2" customFormat="1" ht="7.44" customHeight="1">
      <c r="A12" s="38"/>
      <c r="B12" s="170"/>
      <c r="C12" s="171"/>
      <c r="D12" s="171"/>
      <c r="E12" s="171"/>
      <c r="F12" s="171"/>
      <c r="G12" s="171"/>
      <c r="H12" s="44"/>
    </row>
    <row r="13" s="2" customFormat="1">
      <c r="A13" s="38"/>
      <c r="B13" s="38"/>
      <c r="C13" s="38"/>
      <c r="D13" s="38"/>
      <c r="E13" s="38"/>
      <c r="F13" s="38"/>
      <c r="G13" s="38"/>
      <c r="H13" s="38"/>
    </row>
  </sheetData>
  <sheetProtection sheet="1" formatColumns="0" formatRows="0" objects="1" scenarios="1" spinCount="100000" saltValue="+/KLOoPj9Bjfl7F+YPkfJ2f/Eq8NxX8dSsahrV5SSf8YRUy/xFtGWzYxn3ISuVxwDi+zOnF1lu88WC4+hJseqQ==" hashValue="EHo4iDgn/aNJCK2PXaOmH4k8+XJgR07G/DPnfT5gbW8oszWa739ZentjjH7GRwgx3YSGozJUVZs5H1C4MWWY5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Ota Vettermann</dc:creator>
  <cp:lastModifiedBy>Ota Vettermann</cp:lastModifiedBy>
  <dcterms:created xsi:type="dcterms:W3CDTF">2024-10-31T12:24:41Z</dcterms:created>
  <dcterms:modified xsi:type="dcterms:W3CDTF">2024-10-31T12:24:46Z</dcterms:modified>
</cp:coreProperties>
</file>